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3 kom" sheetId="1" r:id="rId1"/>
  </sheets>
  <definedNames>
    <definedName name="IDX" localSheetId="0">'tab 3 kom'!#REF!</definedName>
    <definedName name="_xlnm.Print_Titles" localSheetId="0">'tab 3 kom'!$1:$8</definedName>
  </definedNames>
  <calcPr fullCalcOnLoad="1"/>
</workbook>
</file>

<file path=xl/sharedStrings.xml><?xml version="1.0" encoding="utf-8"?>
<sst xmlns="http://schemas.openxmlformats.org/spreadsheetml/2006/main" count="500" uniqueCount="474">
  <si>
    <t xml:space="preserve">0101 Halden </t>
  </si>
  <si>
    <t xml:space="preserve">0104 Moss </t>
  </si>
  <si>
    <t xml:space="preserve">0105 Sarpsborg </t>
  </si>
  <si>
    <t xml:space="preserve">0106 Fredrikstad </t>
  </si>
  <si>
    <t xml:space="preserve">0111 Hvaler </t>
  </si>
  <si>
    <t xml:space="preserve">0118 Aremark </t>
  </si>
  <si>
    <t xml:space="preserve">0119 Marker </t>
  </si>
  <si>
    <t xml:space="preserve">0121 Rømskog </t>
  </si>
  <si>
    <t xml:space="preserve">0122 Trøgstad </t>
  </si>
  <si>
    <t xml:space="preserve">0123 Spydberg </t>
  </si>
  <si>
    <t xml:space="preserve">0124 Askim </t>
  </si>
  <si>
    <t xml:space="preserve">0125 Eidsberg </t>
  </si>
  <si>
    <t xml:space="preserve">0127 Skiptvet </t>
  </si>
  <si>
    <t xml:space="preserve">0128 Rakkestad </t>
  </si>
  <si>
    <t xml:space="preserve">0135 Råde </t>
  </si>
  <si>
    <t xml:space="preserve">0136 Rygge </t>
  </si>
  <si>
    <t xml:space="preserve">0137 Våler </t>
  </si>
  <si>
    <t xml:space="preserve">0138 Hobøl </t>
  </si>
  <si>
    <t xml:space="preserve">Akershus </t>
  </si>
  <si>
    <t xml:space="preserve">0211 Vestby </t>
  </si>
  <si>
    <t xml:space="preserve">0213 Ski </t>
  </si>
  <si>
    <t xml:space="preserve">0214 Ås </t>
  </si>
  <si>
    <t xml:space="preserve">0215 Frogn </t>
  </si>
  <si>
    <t xml:space="preserve">0216 Nesodden </t>
  </si>
  <si>
    <t xml:space="preserve">0217 Oppegård </t>
  </si>
  <si>
    <t xml:space="preserve">0219 Bærum </t>
  </si>
  <si>
    <t xml:space="preserve">0220 Asker </t>
  </si>
  <si>
    <t xml:space="preserve">0221 Aurskog-Høland </t>
  </si>
  <si>
    <t xml:space="preserve">0226 Sørum </t>
  </si>
  <si>
    <t xml:space="preserve">0227 Fet </t>
  </si>
  <si>
    <t xml:space="preserve">0228 Rælingen </t>
  </si>
  <si>
    <t xml:space="preserve">0229 Enebakk </t>
  </si>
  <si>
    <t xml:space="preserve">0230 Lørenskog </t>
  </si>
  <si>
    <t xml:space="preserve">0231 Skedsmo </t>
  </si>
  <si>
    <t xml:space="preserve">0233 Nittedal </t>
  </si>
  <si>
    <t xml:space="preserve">0234 Gjerdrum </t>
  </si>
  <si>
    <t xml:space="preserve">0235 Ullensaker </t>
  </si>
  <si>
    <t xml:space="preserve">0236 Nes </t>
  </si>
  <si>
    <t xml:space="preserve">0237 Eidsvoll </t>
  </si>
  <si>
    <t xml:space="preserve">0238 Nannestad </t>
  </si>
  <si>
    <t xml:space="preserve">0239 Hurdal </t>
  </si>
  <si>
    <t xml:space="preserve">0301 Oslo </t>
  </si>
  <si>
    <t xml:space="preserve">Hedmark </t>
  </si>
  <si>
    <t xml:space="preserve">0402 Kongsvinger </t>
  </si>
  <si>
    <t xml:space="preserve">0403 Hamar </t>
  </si>
  <si>
    <t xml:space="preserve">0412 Ringsaker </t>
  </si>
  <si>
    <t xml:space="preserve">0415 Løten </t>
  </si>
  <si>
    <t xml:space="preserve">0417 Stange </t>
  </si>
  <si>
    <t xml:space="preserve">0418 Nord-Odal </t>
  </si>
  <si>
    <t xml:space="preserve">0419 Sør-Odal </t>
  </si>
  <si>
    <t xml:space="preserve">0420 Eidskog </t>
  </si>
  <si>
    <t xml:space="preserve">0423 Grue </t>
  </si>
  <si>
    <t xml:space="preserve">0425 Åsnes </t>
  </si>
  <si>
    <t xml:space="preserve">0426 Våler </t>
  </si>
  <si>
    <t xml:space="preserve">0427 Elverum </t>
  </si>
  <si>
    <t xml:space="preserve">0428 Trysil </t>
  </si>
  <si>
    <t xml:space="preserve">0429 Åmot </t>
  </si>
  <si>
    <t xml:space="preserve">0430 Stor-Elvdal </t>
  </si>
  <si>
    <t xml:space="preserve">0432 Rendalen </t>
  </si>
  <si>
    <t xml:space="preserve">0434 Engerdal </t>
  </si>
  <si>
    <t xml:space="preserve">0436 Tolga </t>
  </si>
  <si>
    <t xml:space="preserve">0437 Tynset </t>
  </si>
  <si>
    <t xml:space="preserve">0438 Alvdal </t>
  </si>
  <si>
    <t xml:space="preserve">0439 Folldal </t>
  </si>
  <si>
    <t xml:space="preserve">0441 Os </t>
  </si>
  <si>
    <t xml:space="preserve">Oppland </t>
  </si>
  <si>
    <t xml:space="preserve">0501 Lillehammer </t>
  </si>
  <si>
    <t xml:space="preserve">0502 Gjøvik </t>
  </si>
  <si>
    <t xml:space="preserve">0511 Dovre </t>
  </si>
  <si>
    <t xml:space="preserve">0512 Lesja </t>
  </si>
  <si>
    <t xml:space="preserve">0513 Skjåk </t>
  </si>
  <si>
    <t xml:space="preserve">0514 Lom </t>
  </si>
  <si>
    <t xml:space="preserve">0515 Vågå </t>
  </si>
  <si>
    <t xml:space="preserve">0516 Nord-Fron </t>
  </si>
  <si>
    <t xml:space="preserve">0517 Sel </t>
  </si>
  <si>
    <t xml:space="preserve">0519 Sør-Fron </t>
  </si>
  <si>
    <t xml:space="preserve">0520 Ringebu </t>
  </si>
  <si>
    <t xml:space="preserve">0521 Øyer </t>
  </si>
  <si>
    <t xml:space="preserve">0522 Gausdal </t>
  </si>
  <si>
    <t xml:space="preserve">0528 Østre Toten </t>
  </si>
  <si>
    <t xml:space="preserve">0529 Vestre Toten </t>
  </si>
  <si>
    <t xml:space="preserve">0532 Jevnaker </t>
  </si>
  <si>
    <t xml:space="preserve">0533 Lunner </t>
  </si>
  <si>
    <t xml:space="preserve">0534 Gran </t>
  </si>
  <si>
    <t xml:space="preserve">0536 Søndre Land </t>
  </si>
  <si>
    <t xml:space="preserve">0538 Nordre Land </t>
  </si>
  <si>
    <t xml:space="preserve">0540 Sør-Aurdal </t>
  </si>
  <si>
    <t xml:space="preserve">0541 Etnedal </t>
  </si>
  <si>
    <t xml:space="preserve">0542 Nord-Aurdal </t>
  </si>
  <si>
    <t xml:space="preserve">0543 Vestre Slidre </t>
  </si>
  <si>
    <t xml:space="preserve">0544 Øystre Slidre </t>
  </si>
  <si>
    <t xml:space="preserve">0545 Vang </t>
  </si>
  <si>
    <t xml:space="preserve">Buskerud </t>
  </si>
  <si>
    <t xml:space="preserve">0602 Drammen </t>
  </si>
  <si>
    <t xml:space="preserve">0604 Kongsberg </t>
  </si>
  <si>
    <t xml:space="preserve">0605 Ringerike </t>
  </si>
  <si>
    <t xml:space="preserve">0612 Hole </t>
  </si>
  <si>
    <t xml:space="preserve">0615 Flå </t>
  </si>
  <si>
    <t xml:space="preserve">0616 Nes </t>
  </si>
  <si>
    <t xml:space="preserve">0617 Gol </t>
  </si>
  <si>
    <t xml:space="preserve">0618 Hemsedal </t>
  </si>
  <si>
    <t xml:space="preserve">0619 Ål </t>
  </si>
  <si>
    <t xml:space="preserve">0620 Hol </t>
  </si>
  <si>
    <t xml:space="preserve">0621 Sigdal </t>
  </si>
  <si>
    <t xml:space="preserve">0622 Krødsherad </t>
  </si>
  <si>
    <t xml:space="preserve">0623 Modum </t>
  </si>
  <si>
    <t xml:space="preserve">0624 Øvre Eiker </t>
  </si>
  <si>
    <t xml:space="preserve">0625 Nedre Eiker </t>
  </si>
  <si>
    <t xml:space="preserve">0626 Lier </t>
  </si>
  <si>
    <t xml:space="preserve">0627 Røyken </t>
  </si>
  <si>
    <t xml:space="preserve">0628 Hurum </t>
  </si>
  <si>
    <t xml:space="preserve">0631 Flesberg </t>
  </si>
  <si>
    <t xml:space="preserve">0632 Rollag </t>
  </si>
  <si>
    <t xml:space="preserve">0633 Nore og Uvdal </t>
  </si>
  <si>
    <t xml:space="preserve">Vestfold </t>
  </si>
  <si>
    <t xml:space="preserve">0701 Horten </t>
  </si>
  <si>
    <t xml:space="preserve">0702 Holmestrand </t>
  </si>
  <si>
    <t xml:space="preserve">0704 Tønsberg </t>
  </si>
  <si>
    <t xml:space="preserve">0706 Sandefjord </t>
  </si>
  <si>
    <t xml:space="preserve">0709 Larvik </t>
  </si>
  <si>
    <t xml:space="preserve">0711 Svelvik </t>
  </si>
  <si>
    <t xml:space="preserve">0713 Sande </t>
  </si>
  <si>
    <t xml:space="preserve">0714 Hof </t>
  </si>
  <si>
    <t xml:space="preserve">0716 Re </t>
  </si>
  <si>
    <t xml:space="preserve">0719 Andebu </t>
  </si>
  <si>
    <t xml:space="preserve">0720 Stokke </t>
  </si>
  <si>
    <t xml:space="preserve">0722 Nøtterøy </t>
  </si>
  <si>
    <t xml:space="preserve">0723 Tjøme </t>
  </si>
  <si>
    <t xml:space="preserve">0728 Lardal </t>
  </si>
  <si>
    <t xml:space="preserve">Telemark </t>
  </si>
  <si>
    <t xml:space="preserve">0805 Porsgrunn </t>
  </si>
  <si>
    <t xml:space="preserve">0806 Skien </t>
  </si>
  <si>
    <t xml:space="preserve">0807 Notodden </t>
  </si>
  <si>
    <t xml:space="preserve">0811 Siljan </t>
  </si>
  <si>
    <t xml:space="preserve">0814 Bamble </t>
  </si>
  <si>
    <t xml:space="preserve">0815 Kragerø </t>
  </si>
  <si>
    <t xml:space="preserve">0817 Drangedal </t>
  </si>
  <si>
    <t xml:space="preserve">0819 Nome </t>
  </si>
  <si>
    <t xml:space="preserve">0821 Bø </t>
  </si>
  <si>
    <t xml:space="preserve">0822 Sauherad </t>
  </si>
  <si>
    <t xml:space="preserve">0826 Tinn </t>
  </si>
  <si>
    <t xml:space="preserve">0827 Hjartdal </t>
  </si>
  <si>
    <t xml:space="preserve">0828 Seljord </t>
  </si>
  <si>
    <t xml:space="preserve">0829 Kvitseid </t>
  </si>
  <si>
    <t xml:space="preserve">0830 Nissedal </t>
  </si>
  <si>
    <t xml:space="preserve">0831 Fyresdal </t>
  </si>
  <si>
    <t xml:space="preserve">0833 Tokke </t>
  </si>
  <si>
    <t xml:space="preserve">0834 Vinje </t>
  </si>
  <si>
    <t xml:space="preserve">Aust-Agder </t>
  </si>
  <si>
    <t xml:space="preserve">0901 Risør </t>
  </si>
  <si>
    <t xml:space="preserve">0904 Grimstad </t>
  </si>
  <si>
    <t xml:space="preserve">0906 Arendal </t>
  </si>
  <si>
    <t xml:space="preserve">0911 Gjerstad </t>
  </si>
  <si>
    <t xml:space="preserve">0912 Vegårshei </t>
  </si>
  <si>
    <t xml:space="preserve">0914 Tvedestrand </t>
  </si>
  <si>
    <t xml:space="preserve">0919 Froland </t>
  </si>
  <si>
    <t xml:space="preserve">0926 Lillesand </t>
  </si>
  <si>
    <t xml:space="preserve">0928 Birkenes </t>
  </si>
  <si>
    <t xml:space="preserve">0929 Åmli </t>
  </si>
  <si>
    <t xml:space="preserve">0935 Iveland </t>
  </si>
  <si>
    <t>0937 Evje og Hornnes</t>
  </si>
  <si>
    <t xml:space="preserve">0938 Bygland </t>
  </si>
  <si>
    <t xml:space="preserve">0940 Valle </t>
  </si>
  <si>
    <t xml:space="preserve">0941 Bykle </t>
  </si>
  <si>
    <t xml:space="preserve">Vest-Agder </t>
  </si>
  <si>
    <t xml:space="preserve">1001 Kristiansand </t>
  </si>
  <si>
    <t xml:space="preserve">1002 Mandal </t>
  </si>
  <si>
    <t xml:space="preserve">1003 Farsund </t>
  </si>
  <si>
    <t xml:space="preserve">1004 Flekkefjord </t>
  </si>
  <si>
    <t xml:space="preserve">1014 Vennesla </t>
  </si>
  <si>
    <t xml:space="preserve">1017 Songdalen </t>
  </si>
  <si>
    <t xml:space="preserve">1018 Søgne </t>
  </si>
  <si>
    <t xml:space="preserve">1021 Marnardal </t>
  </si>
  <si>
    <t xml:space="preserve">1026 Åseral </t>
  </si>
  <si>
    <t xml:space="preserve">1027 Audnedal </t>
  </si>
  <si>
    <t xml:space="preserve">1029 Lindesnes </t>
  </si>
  <si>
    <t xml:space="preserve">1032 Lyngdal </t>
  </si>
  <si>
    <t xml:space="preserve">1034 Hægebostad </t>
  </si>
  <si>
    <t xml:space="preserve">1037 Kvinesdal </t>
  </si>
  <si>
    <t xml:space="preserve">1046 Sirdal </t>
  </si>
  <si>
    <t xml:space="preserve">Rogaland </t>
  </si>
  <si>
    <t xml:space="preserve">1101 Eigersund </t>
  </si>
  <si>
    <t xml:space="preserve">1102 Sandnes </t>
  </si>
  <si>
    <t xml:space="preserve">1103 Stavanger </t>
  </si>
  <si>
    <t xml:space="preserve">1106 Haugesund </t>
  </si>
  <si>
    <t xml:space="preserve">1111 Sokndal </t>
  </si>
  <si>
    <t xml:space="preserve">1112 Lund </t>
  </si>
  <si>
    <t xml:space="preserve">1114 Bjerkreim </t>
  </si>
  <si>
    <t xml:space="preserve">1119 Hå </t>
  </si>
  <si>
    <t xml:space="preserve">1120 Klepp </t>
  </si>
  <si>
    <t xml:space="preserve">1121 Time </t>
  </si>
  <si>
    <t xml:space="preserve">1122 Gjesdal </t>
  </si>
  <si>
    <t xml:space="preserve">1124 Sola </t>
  </si>
  <si>
    <t xml:space="preserve">1127 Randaberg </t>
  </si>
  <si>
    <t xml:space="preserve">1129 Forsand </t>
  </si>
  <si>
    <t xml:space="preserve">1130 Strand </t>
  </si>
  <si>
    <t xml:space="preserve">1133 Hjelmeland </t>
  </si>
  <si>
    <t xml:space="preserve">1134 Suldal </t>
  </si>
  <si>
    <t xml:space="preserve">1135 Sauda </t>
  </si>
  <si>
    <t xml:space="preserve">1141 Finnøy </t>
  </si>
  <si>
    <t xml:space="preserve">1142 Rennesøy </t>
  </si>
  <si>
    <t xml:space="preserve">1144 Kvitsøy </t>
  </si>
  <si>
    <t xml:space="preserve">1145 Bokn </t>
  </si>
  <si>
    <t xml:space="preserve">1146 Tysvær </t>
  </si>
  <si>
    <t xml:space="preserve">1149 Karmøy </t>
  </si>
  <si>
    <t xml:space="preserve">1151 Utsira </t>
  </si>
  <si>
    <t xml:space="preserve">1154 Vindafjord </t>
  </si>
  <si>
    <t xml:space="preserve">1159 Ølen </t>
  </si>
  <si>
    <t xml:space="preserve">Hordaland </t>
  </si>
  <si>
    <t xml:space="preserve">1201 Bergen </t>
  </si>
  <si>
    <t xml:space="preserve">1211 Etne </t>
  </si>
  <si>
    <t xml:space="preserve">1216 Sveio </t>
  </si>
  <si>
    <t xml:space="preserve">1219 Bømlo </t>
  </si>
  <si>
    <t xml:space="preserve">1221 Stord </t>
  </si>
  <si>
    <t xml:space="preserve">1222 Fitjar </t>
  </si>
  <si>
    <t xml:space="preserve">1223 Tysnes </t>
  </si>
  <si>
    <t xml:space="preserve">1224 Kvinnherad </t>
  </si>
  <si>
    <t xml:space="preserve">1227 Jondal </t>
  </si>
  <si>
    <t xml:space="preserve">1228 Odda </t>
  </si>
  <si>
    <t xml:space="preserve">1231 Ullensvang </t>
  </si>
  <si>
    <t xml:space="preserve">1232 Eidfjord </t>
  </si>
  <si>
    <t xml:space="preserve">1233 Ulvik </t>
  </si>
  <si>
    <t xml:space="preserve">1234 Granvin </t>
  </si>
  <si>
    <t xml:space="preserve">1235 Voss </t>
  </si>
  <si>
    <t xml:space="preserve">1238 Kvam </t>
  </si>
  <si>
    <t xml:space="preserve">1241 Fusa </t>
  </si>
  <si>
    <t xml:space="preserve">1242 Samnanger </t>
  </si>
  <si>
    <t xml:space="preserve">1243 Os </t>
  </si>
  <si>
    <t xml:space="preserve">1244 Austevoll </t>
  </si>
  <si>
    <t xml:space="preserve">1245 Sund </t>
  </si>
  <si>
    <t xml:space="preserve">1246 Fjell </t>
  </si>
  <si>
    <t xml:space="preserve">1247 Askøy </t>
  </si>
  <si>
    <t xml:space="preserve">1251 Vaksdal </t>
  </si>
  <si>
    <t xml:space="preserve">1252 Modalen </t>
  </si>
  <si>
    <t xml:space="preserve">1253 Osterøy </t>
  </si>
  <si>
    <t xml:space="preserve">1256 Meland </t>
  </si>
  <si>
    <t xml:space="preserve">1259 Øygarden </t>
  </si>
  <si>
    <t xml:space="preserve">1260 Radøy </t>
  </si>
  <si>
    <t xml:space="preserve">1263 Lindås </t>
  </si>
  <si>
    <t xml:space="preserve">1264 Austrheim </t>
  </si>
  <si>
    <t xml:space="preserve">1265 Fedje </t>
  </si>
  <si>
    <t xml:space="preserve">1266 Masfjorden </t>
  </si>
  <si>
    <t>Sogn og Fjordane</t>
  </si>
  <si>
    <t xml:space="preserve">1401 Flora </t>
  </si>
  <si>
    <t xml:space="preserve">1411 Gulen </t>
  </si>
  <si>
    <t xml:space="preserve">1412 Solund </t>
  </si>
  <si>
    <t xml:space="preserve">1413 Hyllestad </t>
  </si>
  <si>
    <t xml:space="preserve">1416 Høyanger </t>
  </si>
  <si>
    <t xml:space="preserve">1417 Vik </t>
  </si>
  <si>
    <t xml:space="preserve">1418 Balestrand </t>
  </si>
  <si>
    <t xml:space="preserve">1419 Leikanger </t>
  </si>
  <si>
    <t xml:space="preserve">1420 Sogndal </t>
  </si>
  <si>
    <t xml:space="preserve">1421 Aurland </t>
  </si>
  <si>
    <t xml:space="preserve">1422 Lærdal </t>
  </si>
  <si>
    <t xml:space="preserve">1424 Årdal </t>
  </si>
  <si>
    <t xml:space="preserve">1426 Luster </t>
  </si>
  <si>
    <t xml:space="preserve">1428 Askvoll </t>
  </si>
  <si>
    <t xml:space="preserve">1429 Fjaler </t>
  </si>
  <si>
    <t xml:space="preserve">1430 Gaular </t>
  </si>
  <si>
    <t xml:space="preserve">1431 Jølster </t>
  </si>
  <si>
    <t xml:space="preserve">1432 Førde </t>
  </si>
  <si>
    <t xml:space="preserve">1433 Naustdal </t>
  </si>
  <si>
    <t xml:space="preserve">1438 Bremanger </t>
  </si>
  <si>
    <t xml:space="preserve">1439 Vågsøy </t>
  </si>
  <si>
    <t xml:space="preserve">1441 Selje </t>
  </si>
  <si>
    <t xml:space="preserve">1443 Eid </t>
  </si>
  <si>
    <t xml:space="preserve">1444 Hornindal </t>
  </si>
  <si>
    <t xml:space="preserve">1445 Gloppen </t>
  </si>
  <si>
    <t xml:space="preserve">1449 Stryn </t>
  </si>
  <si>
    <t xml:space="preserve">Møre og Romsdal </t>
  </si>
  <si>
    <t xml:space="preserve">1502 Molde </t>
  </si>
  <si>
    <t xml:space="preserve">1503 Kristiansund </t>
  </si>
  <si>
    <t xml:space="preserve">1504 Ålesund </t>
  </si>
  <si>
    <t xml:space="preserve">1511 Vanylven </t>
  </si>
  <si>
    <t xml:space="preserve">1514 Sande </t>
  </si>
  <si>
    <t xml:space="preserve">1515 Herøy </t>
  </si>
  <si>
    <t xml:space="preserve">1516 Ulstein </t>
  </si>
  <si>
    <t xml:space="preserve">1517 Hareid </t>
  </si>
  <si>
    <t xml:space="preserve">1519 Volda </t>
  </si>
  <si>
    <t xml:space="preserve">1520 Ørsta </t>
  </si>
  <si>
    <t xml:space="preserve">1523 Ørskog </t>
  </si>
  <si>
    <t xml:space="preserve">1524 Norddal </t>
  </si>
  <si>
    <t xml:space="preserve">1525 Stranda </t>
  </si>
  <si>
    <t xml:space="preserve">1526 Stordal </t>
  </si>
  <si>
    <t xml:space="preserve">1528 Sykkylven </t>
  </si>
  <si>
    <t xml:space="preserve">1529 Skodje </t>
  </si>
  <si>
    <t xml:space="preserve">1531 Sula </t>
  </si>
  <si>
    <t xml:space="preserve">1532 Giske </t>
  </si>
  <si>
    <t xml:space="preserve">1534 Haram </t>
  </si>
  <si>
    <t xml:space="preserve">1535 Vestnes </t>
  </si>
  <si>
    <t xml:space="preserve">1539 Rauma </t>
  </si>
  <si>
    <t xml:space="preserve">1543 Nesset </t>
  </si>
  <si>
    <t xml:space="preserve">1545 Midsund </t>
  </si>
  <si>
    <t xml:space="preserve">1546 Sandøy </t>
  </si>
  <si>
    <t xml:space="preserve">1547 Aukra </t>
  </si>
  <si>
    <t xml:space="preserve">1548 Fræna </t>
  </si>
  <si>
    <t xml:space="preserve">1551 Eide </t>
  </si>
  <si>
    <t xml:space="preserve">1554 Averøy </t>
  </si>
  <si>
    <t xml:space="preserve">1556 Frei </t>
  </si>
  <si>
    <t xml:space="preserve">1557 Gjemnes </t>
  </si>
  <si>
    <t xml:space="preserve">1560 Tingvoll </t>
  </si>
  <si>
    <t xml:space="preserve">1563 Sunndal </t>
  </si>
  <si>
    <t xml:space="preserve">1566 Surnadal </t>
  </si>
  <si>
    <t xml:space="preserve">1567 Rindal </t>
  </si>
  <si>
    <t xml:space="preserve">1569 Aure </t>
  </si>
  <si>
    <t xml:space="preserve">1571 Halsa </t>
  </si>
  <si>
    <t xml:space="preserve">1572 Tustna </t>
  </si>
  <si>
    <t xml:space="preserve">1573 Smøla </t>
  </si>
  <si>
    <t xml:space="preserve">Sør-Trøndelag </t>
  </si>
  <si>
    <t xml:space="preserve">1601 Trondheim </t>
  </si>
  <si>
    <t xml:space="preserve">1612 Hemne </t>
  </si>
  <si>
    <t xml:space="preserve">1613 Snillfjord </t>
  </si>
  <si>
    <t xml:space="preserve">1617 Hitra </t>
  </si>
  <si>
    <t xml:space="preserve">1620 Frøya </t>
  </si>
  <si>
    <t xml:space="preserve">1621 Ørland </t>
  </si>
  <si>
    <t xml:space="preserve">1622 Agdenes </t>
  </si>
  <si>
    <t xml:space="preserve">1624 Rissa </t>
  </si>
  <si>
    <t xml:space="preserve">1627 Bjugn </t>
  </si>
  <si>
    <t xml:space="preserve">1630 Åfjord </t>
  </si>
  <si>
    <t xml:space="preserve">1632 Roan </t>
  </si>
  <si>
    <t xml:space="preserve">1633 Osen </t>
  </si>
  <si>
    <t xml:space="preserve">1634 Oppdal </t>
  </si>
  <si>
    <t xml:space="preserve">1635 Rennebu </t>
  </si>
  <si>
    <t xml:space="preserve">1636 Meldal </t>
  </si>
  <si>
    <t xml:space="preserve">1638 Orkdal </t>
  </si>
  <si>
    <t xml:space="preserve">1640 Røros </t>
  </si>
  <si>
    <t xml:space="preserve">1644 Holtålen </t>
  </si>
  <si>
    <t xml:space="preserve">1648 Midtre Gauldal </t>
  </si>
  <si>
    <t xml:space="preserve">1653 Melhus </t>
  </si>
  <si>
    <t xml:space="preserve">1657 Skaun </t>
  </si>
  <si>
    <t xml:space="preserve">1662 Klæbu </t>
  </si>
  <si>
    <t xml:space="preserve">1663 Malvik </t>
  </si>
  <si>
    <t xml:space="preserve">1664 Selbu </t>
  </si>
  <si>
    <t xml:space="preserve">1665 Tydal </t>
  </si>
  <si>
    <t xml:space="preserve">Nord-Trøndelag </t>
  </si>
  <si>
    <t xml:space="preserve">1702 Steinkjer </t>
  </si>
  <si>
    <t xml:space="preserve">1703 Namsos </t>
  </si>
  <si>
    <t xml:space="preserve">1711 Meråker </t>
  </si>
  <si>
    <t xml:space="preserve">1714 Stjørdal </t>
  </si>
  <si>
    <t xml:space="preserve">1717 Frosta </t>
  </si>
  <si>
    <t xml:space="preserve">1718 Leksvik </t>
  </si>
  <si>
    <t xml:space="preserve">1719 Levanger </t>
  </si>
  <si>
    <t xml:space="preserve">1721 Verdal </t>
  </si>
  <si>
    <t xml:space="preserve">1723 Mosvik </t>
  </si>
  <si>
    <t xml:space="preserve">1724 Verran </t>
  </si>
  <si>
    <t xml:space="preserve">1725 Namdalseid </t>
  </si>
  <si>
    <t xml:space="preserve">1729 Inderøy </t>
  </si>
  <si>
    <t xml:space="preserve">1736 Snåsa </t>
  </si>
  <si>
    <t xml:space="preserve">1738 Lierne </t>
  </si>
  <si>
    <t xml:space="preserve">1739 Røyrvik </t>
  </si>
  <si>
    <t xml:space="preserve">1740 Namsskogan </t>
  </si>
  <si>
    <t xml:space="preserve">1742 Grong </t>
  </si>
  <si>
    <t xml:space="preserve">1743 Høylandet </t>
  </si>
  <si>
    <t xml:space="preserve">1744 Overhalla </t>
  </si>
  <si>
    <t xml:space="preserve">1748 Fosnes </t>
  </si>
  <si>
    <t xml:space="preserve">1749 Flatanger </t>
  </si>
  <si>
    <t xml:space="preserve">1750 Vikna </t>
  </si>
  <si>
    <t xml:space="preserve">1751 Nærøy </t>
  </si>
  <si>
    <t xml:space="preserve">1755 Leka </t>
  </si>
  <si>
    <t xml:space="preserve">Nordland </t>
  </si>
  <si>
    <t xml:space="preserve">1804 Bodø </t>
  </si>
  <si>
    <t xml:space="preserve">1805 Narvik </t>
  </si>
  <si>
    <t xml:space="preserve">1811 Bindal </t>
  </si>
  <si>
    <t xml:space="preserve">1812 Sømna </t>
  </si>
  <si>
    <t xml:space="preserve">1813 Brønnøy </t>
  </si>
  <si>
    <t xml:space="preserve">1815 Vega </t>
  </si>
  <si>
    <t xml:space="preserve">1816 Vevelstad </t>
  </si>
  <si>
    <t xml:space="preserve">1818 Herøy </t>
  </si>
  <si>
    <t xml:space="preserve">1820 Alstahaug </t>
  </si>
  <si>
    <t xml:space="preserve">1822 Leirfjord </t>
  </si>
  <si>
    <t xml:space="preserve">1824 Vefsn </t>
  </si>
  <si>
    <t xml:space="preserve">1825 Grane </t>
  </si>
  <si>
    <t xml:space="preserve">1826 Hattfjelldal </t>
  </si>
  <si>
    <t xml:space="preserve">1827 Dønna </t>
  </si>
  <si>
    <t xml:space="preserve">1828 Nesna </t>
  </si>
  <si>
    <t xml:space="preserve">1832 Hemnes </t>
  </si>
  <si>
    <t xml:space="preserve">1833 Rana </t>
  </si>
  <si>
    <t xml:space="preserve">1834 Lurøy </t>
  </si>
  <si>
    <t xml:space="preserve">1835 Træna </t>
  </si>
  <si>
    <t xml:space="preserve">1836 Rødøy </t>
  </si>
  <si>
    <t xml:space="preserve">1837 Meløy </t>
  </si>
  <si>
    <t xml:space="preserve">1838 Gildeskål </t>
  </si>
  <si>
    <t xml:space="preserve">1839 Beiarn </t>
  </si>
  <si>
    <t xml:space="preserve">1840 Saltdal </t>
  </si>
  <si>
    <t xml:space="preserve">1841 Fauske </t>
  </si>
  <si>
    <t xml:space="preserve">1845 Sørfold </t>
  </si>
  <si>
    <t xml:space="preserve">1848 Steigen </t>
  </si>
  <si>
    <t xml:space="preserve">1849 Hamarøy </t>
  </si>
  <si>
    <t xml:space="preserve">1850 Tysfjord </t>
  </si>
  <si>
    <t xml:space="preserve">1851 Lødingen </t>
  </si>
  <si>
    <t xml:space="preserve">1852 Tjeldsund </t>
  </si>
  <si>
    <t xml:space="preserve">1853 Evenes </t>
  </si>
  <si>
    <t xml:space="preserve">1854 Ballangen </t>
  </si>
  <si>
    <t xml:space="preserve">1856 Røst </t>
  </si>
  <si>
    <t xml:space="preserve">1857 Værøy </t>
  </si>
  <si>
    <t xml:space="preserve">1859 Flakstad </t>
  </si>
  <si>
    <t xml:space="preserve">1860 Vestvågøy </t>
  </si>
  <si>
    <t xml:space="preserve">1865 Vågan </t>
  </si>
  <si>
    <t xml:space="preserve">1866 Hadsel </t>
  </si>
  <si>
    <t xml:space="preserve">1867 Bø </t>
  </si>
  <si>
    <t xml:space="preserve">1868 Øksnes </t>
  </si>
  <si>
    <t xml:space="preserve">1870 Sortland </t>
  </si>
  <si>
    <t xml:space="preserve">1871 Andøy </t>
  </si>
  <si>
    <t xml:space="preserve">1874 Moskenes </t>
  </si>
  <si>
    <t xml:space="preserve">Troms </t>
  </si>
  <si>
    <t xml:space="preserve">1901 Harstad </t>
  </si>
  <si>
    <t xml:space="preserve">1902 Tromsø </t>
  </si>
  <si>
    <t xml:space="preserve">1911 Kvæfjord </t>
  </si>
  <si>
    <t xml:space="preserve">1913 Skånland </t>
  </si>
  <si>
    <t xml:space="preserve">1915 Bjarkøy </t>
  </si>
  <si>
    <t xml:space="preserve">1917 Ibestad </t>
  </si>
  <si>
    <t xml:space="preserve">1919 Gratangen </t>
  </si>
  <si>
    <t xml:space="preserve">1920 Lavangen </t>
  </si>
  <si>
    <t xml:space="preserve">1922 Bardu </t>
  </si>
  <si>
    <t xml:space="preserve">1923 Salangen </t>
  </si>
  <si>
    <t xml:space="preserve">1924 Målselv </t>
  </si>
  <si>
    <t xml:space="preserve">1925 Sørreisa </t>
  </si>
  <si>
    <t xml:space="preserve">1926 Dyrøy </t>
  </si>
  <si>
    <t xml:space="preserve">1927 Tranøy </t>
  </si>
  <si>
    <t xml:space="preserve">1928 Torsken </t>
  </si>
  <si>
    <t xml:space="preserve">1929 Berg </t>
  </si>
  <si>
    <t xml:space="preserve">1931 Lenvik </t>
  </si>
  <si>
    <t xml:space="preserve">1933 Balsfjord </t>
  </si>
  <si>
    <t xml:space="preserve">1936 Karlsøy </t>
  </si>
  <si>
    <t xml:space="preserve">1938 Lyngen </t>
  </si>
  <si>
    <t xml:space="preserve">1939 Storfjord </t>
  </si>
  <si>
    <t xml:space="preserve">1940 Kåfjord </t>
  </si>
  <si>
    <t xml:space="preserve">1941 Skjervøy </t>
  </si>
  <si>
    <t xml:space="preserve">1942 Nordreisa </t>
  </si>
  <si>
    <t xml:space="preserve">1943 Kvænangen </t>
  </si>
  <si>
    <t xml:space="preserve">Finnmark </t>
  </si>
  <si>
    <t xml:space="preserve">2002 Vardø </t>
  </si>
  <si>
    <t xml:space="preserve">2003 Vadsø </t>
  </si>
  <si>
    <t xml:space="preserve">2004 Hammerfest </t>
  </si>
  <si>
    <t xml:space="preserve">2011 Kautokeino </t>
  </si>
  <si>
    <t xml:space="preserve">2012 Alta </t>
  </si>
  <si>
    <t xml:space="preserve">2014 Loppa </t>
  </si>
  <si>
    <t xml:space="preserve">2015 Hasvik </t>
  </si>
  <si>
    <t xml:space="preserve">2017 Kvalsund </t>
  </si>
  <si>
    <t xml:space="preserve">2018 Måsøy </t>
  </si>
  <si>
    <t xml:space="preserve">2019 Nordkapp </t>
  </si>
  <si>
    <t xml:space="preserve">2020 Porsanger </t>
  </si>
  <si>
    <t xml:space="preserve">2021 Karasjok </t>
  </si>
  <si>
    <t xml:space="preserve">2022 Lebesby </t>
  </si>
  <si>
    <t xml:space="preserve">2023 Gamvik </t>
  </si>
  <si>
    <t xml:space="preserve">2024 Berlevåg </t>
  </si>
  <si>
    <t xml:space="preserve">2025 Tana </t>
  </si>
  <si>
    <t xml:space="preserve">2027 Nesseby </t>
  </si>
  <si>
    <t xml:space="preserve">2028 Båtsfjord </t>
  </si>
  <si>
    <t xml:space="preserve">2030 Sør-Varanger </t>
  </si>
  <si>
    <t>Hele landet</t>
  </si>
  <si>
    <t>Anslag på</t>
  </si>
  <si>
    <t>Vekst fra</t>
  </si>
  <si>
    <t>Vekst i kr.</t>
  </si>
  <si>
    <t xml:space="preserve">Vekst i </t>
  </si>
  <si>
    <t>frie</t>
  </si>
  <si>
    <t>oppgave-</t>
  </si>
  <si>
    <t xml:space="preserve">frie </t>
  </si>
  <si>
    <t>2004-2005</t>
  </si>
  <si>
    <t>per innb.</t>
  </si>
  <si>
    <t>prosent</t>
  </si>
  <si>
    <t xml:space="preserve">inntekter </t>
  </si>
  <si>
    <t>korrigerte</t>
  </si>
  <si>
    <t>inntekter</t>
  </si>
  <si>
    <t>fra</t>
  </si>
  <si>
    <t>frie inntekter</t>
  </si>
  <si>
    <t>(1000 kr)</t>
  </si>
  <si>
    <t>(kr. per innb.)</t>
  </si>
  <si>
    <t>(i %)</t>
  </si>
  <si>
    <t>Kommune</t>
  </si>
  <si>
    <t>Østfold</t>
  </si>
  <si>
    <t>Prosjektskjønn m.m.</t>
  </si>
  <si>
    <t>Eiendomsskatt m.m.</t>
  </si>
  <si>
    <t>Fordeles gjennom året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</si>
</sst>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  <numFmt numFmtId="168" formatCode="#,##0.0"/>
  </numFmts>
  <fonts count="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i/>
      <sz val="10"/>
      <name val="Arial"/>
      <family val="2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7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7" fontId="6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7" fontId="6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3" fillId="0" borderId="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4" fillId="2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190500</xdr:colOff>
      <xdr:row>499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7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1"/>
  <sheetViews>
    <sheetView tabSelected="1" workbookViewId="0" topLeftCell="A1">
      <pane xSplit="1" ySplit="7" topLeftCell="B3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11.421875" defaultRowHeight="12.75"/>
  <cols>
    <col min="1" max="1" width="19.421875" style="0" bestFit="1" customWidth="1"/>
    <col min="2" max="6" width="12.00390625" style="0" customWidth="1"/>
    <col min="7" max="7" width="12.00390625" style="18" customWidth="1"/>
  </cols>
  <sheetData>
    <row r="1" spans="1:59" s="5" customFormat="1" ht="12.75">
      <c r="A1" s="1"/>
      <c r="B1" s="2" t="s">
        <v>451</v>
      </c>
      <c r="C1" s="2" t="s">
        <v>451</v>
      </c>
      <c r="D1" s="2" t="s">
        <v>451</v>
      </c>
      <c r="E1" s="2" t="s">
        <v>452</v>
      </c>
      <c r="F1" s="3" t="s">
        <v>453</v>
      </c>
      <c r="G1" s="16" t="s">
        <v>454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s="5" customFormat="1" ht="12.75">
      <c r="A2" s="1"/>
      <c r="B2" s="2" t="s">
        <v>455</v>
      </c>
      <c r="C2" s="2" t="s">
        <v>456</v>
      </c>
      <c r="D2" s="2" t="s">
        <v>457</v>
      </c>
      <c r="E2" s="2" t="s">
        <v>458</v>
      </c>
      <c r="F2" s="3" t="s">
        <v>459</v>
      </c>
      <c r="G2" s="16" t="s">
        <v>460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59" s="5" customFormat="1" ht="12.75">
      <c r="A3" s="1"/>
      <c r="B3" s="2" t="s">
        <v>461</v>
      </c>
      <c r="C3" s="2" t="s">
        <v>462</v>
      </c>
      <c r="D3" s="2" t="s">
        <v>463</v>
      </c>
      <c r="E3" s="2"/>
      <c r="F3" s="6" t="s">
        <v>464</v>
      </c>
      <c r="G3" s="17" t="s">
        <v>464</v>
      </c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s="5" customFormat="1" ht="12.75">
      <c r="A4" s="1" t="s">
        <v>469</v>
      </c>
      <c r="B4" s="8">
        <v>2004</v>
      </c>
      <c r="C4" s="8" t="s">
        <v>465</v>
      </c>
      <c r="D4" s="8">
        <v>2005</v>
      </c>
      <c r="E4" s="2"/>
      <c r="F4" s="6" t="s">
        <v>458</v>
      </c>
      <c r="G4" s="17" t="s">
        <v>458</v>
      </c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5" customFormat="1" ht="12.75">
      <c r="A5" s="1"/>
      <c r="B5" s="8"/>
      <c r="C5" s="8">
        <v>2004</v>
      </c>
      <c r="D5" s="8"/>
      <c r="E5" s="8"/>
      <c r="F5" s="8"/>
      <c r="G5" s="1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10" customFormat="1" ht="12.75">
      <c r="A6" s="9"/>
      <c r="B6" s="10" t="s">
        <v>466</v>
      </c>
      <c r="C6" s="10" t="s">
        <v>466</v>
      </c>
      <c r="D6" s="10" t="s">
        <v>466</v>
      </c>
      <c r="E6" s="10" t="s">
        <v>466</v>
      </c>
      <c r="F6" s="10" t="s">
        <v>467</v>
      </c>
      <c r="G6" s="11" t="s">
        <v>468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s="49" customFormat="1" ht="12.75">
      <c r="A7" s="13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47">
        <v>6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ht="12.75"/>
    <row r="9" spans="1:7" ht="12.75">
      <c r="A9" s="1" t="s">
        <v>0</v>
      </c>
      <c r="B9" s="7">
        <v>658081.443701</v>
      </c>
      <c r="C9" s="7">
        <v>663580.392382</v>
      </c>
      <c r="D9" s="7">
        <v>686208.256425</v>
      </c>
      <c r="E9" s="7">
        <v>22627.864044</v>
      </c>
      <c r="F9" s="7">
        <v>823.909993</v>
      </c>
      <c r="G9" s="37">
        <v>3.409966</v>
      </c>
    </row>
    <row r="10" spans="1:7" ht="12.75">
      <c r="A10" s="1" t="s">
        <v>1</v>
      </c>
      <c r="B10" s="7">
        <v>598831.842375</v>
      </c>
      <c r="C10" s="7">
        <v>619071.402158</v>
      </c>
      <c r="D10" s="7">
        <v>645008.049331</v>
      </c>
      <c r="E10" s="7">
        <v>25936.647172</v>
      </c>
      <c r="F10" s="7">
        <v>935.260608</v>
      </c>
      <c r="G10" s="37">
        <v>4.189605</v>
      </c>
    </row>
    <row r="11" spans="1:7" ht="12.75">
      <c r="A11" s="19" t="s">
        <v>2</v>
      </c>
      <c r="B11" s="20">
        <v>1146358.282842</v>
      </c>
      <c r="C11" s="20">
        <v>1142349.012633</v>
      </c>
      <c r="D11" s="20">
        <v>1181318.001686</v>
      </c>
      <c r="E11" s="20">
        <v>38968.989053</v>
      </c>
      <c r="F11" s="20">
        <v>788.478827</v>
      </c>
      <c r="G11" s="38">
        <v>3.411303</v>
      </c>
    </row>
    <row r="12" spans="1:7" ht="12.75">
      <c r="A12" s="1" t="s">
        <v>3</v>
      </c>
      <c r="B12" s="7">
        <v>1614600.754932</v>
      </c>
      <c r="C12" s="7">
        <v>1601769.551594</v>
      </c>
      <c r="D12" s="7">
        <v>1659066.260349</v>
      </c>
      <c r="E12" s="7">
        <v>57296.708755</v>
      </c>
      <c r="F12" s="7">
        <v>820.082568</v>
      </c>
      <c r="G12" s="37">
        <v>3.577088</v>
      </c>
    </row>
    <row r="13" spans="1:7" ht="12.75">
      <c r="A13" s="1" t="s">
        <v>4</v>
      </c>
      <c r="B13" s="7">
        <v>94549.70367</v>
      </c>
      <c r="C13" s="7">
        <v>94195.487591</v>
      </c>
      <c r="D13" s="7">
        <v>97037.409537</v>
      </c>
      <c r="E13" s="7">
        <v>2841.921946</v>
      </c>
      <c r="F13" s="7">
        <v>769.334582</v>
      </c>
      <c r="G13" s="37">
        <v>3.017047</v>
      </c>
    </row>
    <row r="14" spans="1:7" ht="12.75">
      <c r="A14" s="19" t="s">
        <v>5</v>
      </c>
      <c r="B14" s="20">
        <v>44455.242977</v>
      </c>
      <c r="C14" s="20">
        <v>44451.996929</v>
      </c>
      <c r="D14" s="20">
        <v>48676.888003</v>
      </c>
      <c r="E14" s="20">
        <v>4224.891074</v>
      </c>
      <c r="F14" s="20">
        <v>2940.077295</v>
      </c>
      <c r="G14" s="38">
        <v>9.50439</v>
      </c>
    </row>
    <row r="15" spans="1:7" ht="12.75">
      <c r="A15" s="1" t="s">
        <v>6</v>
      </c>
      <c r="B15" s="7">
        <v>95580.576639</v>
      </c>
      <c r="C15" s="7">
        <v>95153.186854</v>
      </c>
      <c r="D15" s="7">
        <v>97516.334013</v>
      </c>
      <c r="E15" s="7">
        <v>2363.147158</v>
      </c>
      <c r="F15" s="7">
        <v>693.208319</v>
      </c>
      <c r="G15" s="37">
        <v>2.483519</v>
      </c>
    </row>
    <row r="16" spans="1:7" ht="12.75">
      <c r="A16" s="1" t="s">
        <v>7</v>
      </c>
      <c r="B16" s="7">
        <v>27126.991007</v>
      </c>
      <c r="C16" s="7">
        <v>26895.556872</v>
      </c>
      <c r="D16" s="7">
        <v>27654.2455</v>
      </c>
      <c r="E16" s="7">
        <v>758.688628</v>
      </c>
      <c r="F16" s="7">
        <v>1135.761419</v>
      </c>
      <c r="G16" s="37">
        <v>2.82087</v>
      </c>
    </row>
    <row r="17" spans="1:7" ht="12.75">
      <c r="A17" s="19" t="s">
        <v>8</v>
      </c>
      <c r="B17" s="20">
        <v>126537.254481</v>
      </c>
      <c r="C17" s="20">
        <v>125568.076668</v>
      </c>
      <c r="D17" s="20">
        <v>131459.785914</v>
      </c>
      <c r="E17" s="20">
        <v>5891.709247</v>
      </c>
      <c r="F17" s="20">
        <v>1189.523369</v>
      </c>
      <c r="G17" s="38">
        <v>4.692044</v>
      </c>
    </row>
    <row r="18" spans="1:7" ht="12.75">
      <c r="A18" s="1" t="s">
        <v>9</v>
      </c>
      <c r="B18" s="7">
        <v>112278.284679</v>
      </c>
      <c r="C18" s="7">
        <v>111774.53846</v>
      </c>
      <c r="D18" s="7">
        <v>118493.246988</v>
      </c>
      <c r="E18" s="7">
        <v>6718.708528</v>
      </c>
      <c r="F18" s="7">
        <v>1427.68987</v>
      </c>
      <c r="G18" s="37">
        <v>6.010947</v>
      </c>
    </row>
    <row r="19" spans="1:7" ht="12.75">
      <c r="A19" s="1" t="s">
        <v>10</v>
      </c>
      <c r="B19" s="7">
        <v>319460.452105</v>
      </c>
      <c r="C19" s="7">
        <v>319258.582058</v>
      </c>
      <c r="D19" s="7">
        <v>334474.104654</v>
      </c>
      <c r="E19" s="7">
        <v>15215.522596</v>
      </c>
      <c r="F19" s="7">
        <v>1087.910954</v>
      </c>
      <c r="G19" s="37">
        <v>4.765893</v>
      </c>
    </row>
    <row r="20" spans="1:7" ht="12.75">
      <c r="A20" s="19" t="s">
        <v>11</v>
      </c>
      <c r="B20" s="20">
        <v>250150.500226</v>
      </c>
      <c r="C20" s="20">
        <v>240796.087838</v>
      </c>
      <c r="D20" s="20">
        <v>246188.51874</v>
      </c>
      <c r="E20" s="20">
        <v>5392.430902</v>
      </c>
      <c r="F20" s="20">
        <v>532.796256</v>
      </c>
      <c r="G20" s="38">
        <v>2.239418</v>
      </c>
    </row>
    <row r="21" spans="1:7" ht="12.75">
      <c r="A21" s="1" t="s">
        <v>12</v>
      </c>
      <c r="B21" s="7">
        <v>84011.984809</v>
      </c>
      <c r="C21" s="7">
        <v>83430.255527</v>
      </c>
      <c r="D21" s="7">
        <v>85764.132531</v>
      </c>
      <c r="E21" s="7">
        <v>2333.877003</v>
      </c>
      <c r="F21" s="7">
        <v>699.603418</v>
      </c>
      <c r="G21" s="37">
        <v>2.797399</v>
      </c>
    </row>
    <row r="22" spans="1:7" ht="12.75">
      <c r="A22" s="1" t="s">
        <v>13</v>
      </c>
      <c r="B22" s="7">
        <v>192562.287245</v>
      </c>
      <c r="C22" s="7">
        <v>192738.352116</v>
      </c>
      <c r="D22" s="7">
        <v>199564.146399</v>
      </c>
      <c r="E22" s="7">
        <v>6825.794283</v>
      </c>
      <c r="F22" s="7">
        <v>943.832174</v>
      </c>
      <c r="G22" s="37">
        <v>3.541482</v>
      </c>
    </row>
    <row r="23" spans="1:7" ht="12.75">
      <c r="A23" s="19" t="s">
        <v>14</v>
      </c>
      <c r="B23" s="20">
        <v>144543.630049</v>
      </c>
      <c r="C23" s="20">
        <v>142258.546379</v>
      </c>
      <c r="D23" s="20">
        <v>148404.768765</v>
      </c>
      <c r="E23" s="20">
        <v>6146.222387</v>
      </c>
      <c r="F23" s="20">
        <v>963.357741</v>
      </c>
      <c r="G23" s="38">
        <v>4.320459</v>
      </c>
    </row>
    <row r="24" spans="1:7" ht="12.75">
      <c r="A24" s="1" t="s">
        <v>15</v>
      </c>
      <c r="B24" s="7">
        <v>310387.895271</v>
      </c>
      <c r="C24" s="7">
        <v>303427.429369</v>
      </c>
      <c r="D24" s="7">
        <v>313690.453317</v>
      </c>
      <c r="E24" s="7">
        <v>10263.023948</v>
      </c>
      <c r="F24" s="7">
        <v>746.238926</v>
      </c>
      <c r="G24" s="37">
        <v>3.382365</v>
      </c>
    </row>
    <row r="25" spans="1:7" ht="12.75">
      <c r="A25" s="1" t="s">
        <v>16</v>
      </c>
      <c r="B25" s="7">
        <v>96342.160245</v>
      </c>
      <c r="C25" s="7">
        <v>96449.769337</v>
      </c>
      <c r="D25" s="7">
        <v>99279.114816</v>
      </c>
      <c r="E25" s="7">
        <v>2829.345479</v>
      </c>
      <c r="F25" s="7">
        <v>706.806265</v>
      </c>
      <c r="G25" s="37">
        <v>2.933491</v>
      </c>
    </row>
    <row r="26" spans="1:7" ht="12.75">
      <c r="A26" s="19" t="s">
        <v>17</v>
      </c>
      <c r="B26" s="20">
        <v>108062.614689</v>
      </c>
      <c r="C26" s="20">
        <v>107372.671548</v>
      </c>
      <c r="D26" s="20">
        <v>110579.456235</v>
      </c>
      <c r="E26" s="20">
        <v>3206.784687</v>
      </c>
      <c r="F26" s="20">
        <v>711.985943</v>
      </c>
      <c r="G26" s="38">
        <v>2.986593</v>
      </c>
    </row>
    <row r="27" spans="1:7" s="14" customFormat="1" ht="12.75">
      <c r="A27" s="21" t="s">
        <v>473</v>
      </c>
      <c r="B27" s="22">
        <v>5000</v>
      </c>
      <c r="C27" s="23">
        <v>5000</v>
      </c>
      <c r="D27" s="24">
        <v>10015</v>
      </c>
      <c r="E27" s="24"/>
      <c r="F27" s="24"/>
      <c r="G27" s="39"/>
    </row>
    <row r="28" spans="1:7" ht="13.5" thickBot="1">
      <c r="A28" s="25" t="s">
        <v>470</v>
      </c>
      <c r="B28" s="26">
        <f>SUM(B9:B27)</f>
        <v>6028921.901942001</v>
      </c>
      <c r="C28" s="26">
        <f>SUM(C9:C27)</f>
        <v>6015540.896313</v>
      </c>
      <c r="D28" s="26">
        <f>SUM(D9:D27)</f>
        <v>6240398.173203</v>
      </c>
      <c r="E28" s="26">
        <f>D28-C28</f>
        <v>224857.27689000033</v>
      </c>
      <c r="F28" s="26">
        <f>E28/256668*1000</f>
        <v>876.062761583058</v>
      </c>
      <c r="G28" s="40">
        <f>E28/C28*100</f>
        <v>3.7379394599048967</v>
      </c>
    </row>
    <row r="29" spans="1:7" ht="12.75">
      <c r="A29" s="1"/>
      <c r="B29" s="7"/>
      <c r="C29" s="7"/>
      <c r="D29" s="7"/>
      <c r="E29" s="7"/>
      <c r="F29" s="7"/>
      <c r="G29" s="37"/>
    </row>
    <row r="30" spans="1:7" ht="12.75">
      <c r="A30" s="1" t="s">
        <v>19</v>
      </c>
      <c r="B30" s="7">
        <v>273495.809725</v>
      </c>
      <c r="C30" s="7">
        <v>272789.320996</v>
      </c>
      <c r="D30" s="7">
        <v>287139.427723</v>
      </c>
      <c r="E30" s="7">
        <v>14350.106728</v>
      </c>
      <c r="F30" s="7">
        <v>1118.13205</v>
      </c>
      <c r="G30" s="37">
        <v>5.260509</v>
      </c>
    </row>
    <row r="31" spans="1:7" ht="12.75">
      <c r="A31" s="1" t="s">
        <v>20</v>
      </c>
      <c r="B31" s="7">
        <v>575342.182385</v>
      </c>
      <c r="C31" s="7">
        <v>558526.711509</v>
      </c>
      <c r="D31" s="7">
        <v>601993.975461</v>
      </c>
      <c r="E31" s="7">
        <v>43467.263952</v>
      </c>
      <c r="F31" s="7">
        <v>1634.845192</v>
      </c>
      <c r="G31" s="37">
        <v>7.782486</v>
      </c>
    </row>
    <row r="32" spans="1:7" ht="12.75">
      <c r="A32" s="19" t="s">
        <v>21</v>
      </c>
      <c r="B32" s="20">
        <v>319134.572922</v>
      </c>
      <c r="C32" s="20">
        <v>320552.228168</v>
      </c>
      <c r="D32" s="20">
        <v>339144.376134</v>
      </c>
      <c r="E32" s="20">
        <v>18592.147966</v>
      </c>
      <c r="F32" s="20">
        <v>1298.062415</v>
      </c>
      <c r="G32" s="38">
        <v>5.800037</v>
      </c>
    </row>
    <row r="33" spans="1:7" ht="12.75">
      <c r="A33" s="1" t="s">
        <v>22</v>
      </c>
      <c r="B33" s="7">
        <v>303496.400065</v>
      </c>
      <c r="C33" s="7">
        <v>300736.441479</v>
      </c>
      <c r="D33" s="7">
        <v>319595.651393</v>
      </c>
      <c r="E33" s="7">
        <v>18859.209914</v>
      </c>
      <c r="F33" s="7">
        <v>1433.833339</v>
      </c>
      <c r="G33" s="37">
        <v>6.271009</v>
      </c>
    </row>
    <row r="34" spans="1:7" ht="12.75">
      <c r="A34" s="1" t="s">
        <v>23</v>
      </c>
      <c r="B34" s="7">
        <v>346184.79819</v>
      </c>
      <c r="C34" s="7">
        <v>348083.063835</v>
      </c>
      <c r="D34" s="7">
        <v>364282.710346</v>
      </c>
      <c r="E34" s="7">
        <v>16199.646511</v>
      </c>
      <c r="F34" s="7">
        <v>1007.816754</v>
      </c>
      <c r="G34" s="37">
        <v>4.65396</v>
      </c>
    </row>
    <row r="35" spans="1:7" ht="12.75">
      <c r="A35" s="19" t="s">
        <v>24</v>
      </c>
      <c r="B35" s="20">
        <v>550948.513639</v>
      </c>
      <c r="C35" s="20">
        <v>538245.982601</v>
      </c>
      <c r="D35" s="20">
        <v>558712.799052</v>
      </c>
      <c r="E35" s="20">
        <v>20466.816451</v>
      </c>
      <c r="F35" s="20">
        <v>876.786037</v>
      </c>
      <c r="G35" s="38">
        <v>3.802502</v>
      </c>
    </row>
    <row r="36" spans="1:7" ht="12.75">
      <c r="A36" s="1" t="s">
        <v>25</v>
      </c>
      <c r="B36" s="7">
        <v>2802449.530392</v>
      </c>
      <c r="C36" s="7">
        <v>2801207.799627</v>
      </c>
      <c r="D36" s="7">
        <v>2867880.72639</v>
      </c>
      <c r="E36" s="7">
        <v>66672.926763</v>
      </c>
      <c r="F36" s="7">
        <v>645.34886</v>
      </c>
      <c r="G36" s="37">
        <v>2.380149</v>
      </c>
    </row>
    <row r="37" spans="1:7" ht="12.75">
      <c r="A37" s="1" t="s">
        <v>26</v>
      </c>
      <c r="B37" s="7">
        <v>1307897.451285</v>
      </c>
      <c r="C37" s="7">
        <v>1277279.8713</v>
      </c>
      <c r="D37" s="7">
        <v>1284847.061147</v>
      </c>
      <c r="E37" s="7">
        <v>7567.189847</v>
      </c>
      <c r="F37" s="7">
        <v>149.398627</v>
      </c>
      <c r="G37" s="37">
        <v>0.592446</v>
      </c>
    </row>
    <row r="38" spans="1:7" ht="12.75">
      <c r="A38" s="19" t="s">
        <v>27</v>
      </c>
      <c r="B38" s="20">
        <v>306421.876462</v>
      </c>
      <c r="C38" s="20">
        <v>302705.989487</v>
      </c>
      <c r="D38" s="20">
        <v>313086.507145</v>
      </c>
      <c r="E38" s="20">
        <v>10380.517657</v>
      </c>
      <c r="F38" s="20">
        <v>786.462433</v>
      </c>
      <c r="G38" s="38">
        <v>3.429241</v>
      </c>
    </row>
    <row r="39" spans="1:7" ht="12.75">
      <c r="A39" s="1" t="s">
        <v>28</v>
      </c>
      <c r="B39" s="7">
        <v>287122.076472</v>
      </c>
      <c r="C39" s="7">
        <v>278137.309242</v>
      </c>
      <c r="D39" s="7">
        <v>300271.042854</v>
      </c>
      <c r="E39" s="7">
        <v>22133.733613</v>
      </c>
      <c r="F39" s="7">
        <v>1733.531768</v>
      </c>
      <c r="G39" s="37">
        <v>7.957844</v>
      </c>
    </row>
    <row r="40" spans="1:7" ht="12.75">
      <c r="A40" s="1" t="s">
        <v>29</v>
      </c>
      <c r="B40" s="7">
        <v>207589.685436</v>
      </c>
      <c r="C40" s="7">
        <v>202127.574979</v>
      </c>
      <c r="D40" s="7">
        <v>214346.829966</v>
      </c>
      <c r="E40" s="7">
        <v>12219.254987</v>
      </c>
      <c r="F40" s="7">
        <v>1288.27148</v>
      </c>
      <c r="G40" s="37">
        <v>6.045318</v>
      </c>
    </row>
    <row r="41" spans="1:7" ht="12.75">
      <c r="A41" s="19" t="s">
        <v>30</v>
      </c>
      <c r="B41" s="20">
        <v>303089.563962</v>
      </c>
      <c r="C41" s="20">
        <v>300387.489192</v>
      </c>
      <c r="D41" s="20">
        <v>318296.98446</v>
      </c>
      <c r="E41" s="20">
        <v>17909.495269</v>
      </c>
      <c r="F41" s="20">
        <v>1216.677668</v>
      </c>
      <c r="G41" s="38">
        <v>5.962131</v>
      </c>
    </row>
    <row r="42" spans="1:7" ht="12.75">
      <c r="A42" s="1" t="s">
        <v>31</v>
      </c>
      <c r="B42" s="7">
        <v>200631.742592</v>
      </c>
      <c r="C42" s="7">
        <v>199823.191441</v>
      </c>
      <c r="D42" s="7">
        <v>206354.925784</v>
      </c>
      <c r="E42" s="7">
        <v>6531.734343</v>
      </c>
      <c r="F42" s="7">
        <v>707.433591</v>
      </c>
      <c r="G42" s="37">
        <v>3.268757</v>
      </c>
    </row>
    <row r="43" spans="1:7" ht="12.75">
      <c r="A43" s="1" t="s">
        <v>32</v>
      </c>
      <c r="B43" s="7">
        <v>672872.943993</v>
      </c>
      <c r="C43" s="7">
        <v>667582.819951</v>
      </c>
      <c r="D43" s="7">
        <v>688920.259875</v>
      </c>
      <c r="E43" s="7">
        <v>21337.439924</v>
      </c>
      <c r="F43" s="7">
        <v>699.679956</v>
      </c>
      <c r="G43" s="37">
        <v>3.196224</v>
      </c>
    </row>
    <row r="44" spans="1:7" ht="12.75">
      <c r="A44" s="19" t="s">
        <v>33</v>
      </c>
      <c r="B44" s="20">
        <v>909966.2459</v>
      </c>
      <c r="C44" s="20">
        <v>901429.843827</v>
      </c>
      <c r="D44" s="20">
        <v>966596.830548</v>
      </c>
      <c r="E44" s="20">
        <v>65166.986721</v>
      </c>
      <c r="F44" s="20">
        <v>1575.642223</v>
      </c>
      <c r="G44" s="38">
        <v>7.229291</v>
      </c>
    </row>
    <row r="45" spans="1:7" ht="12.75">
      <c r="A45" s="1" t="s">
        <v>34</v>
      </c>
      <c r="B45" s="7">
        <v>430816.699227</v>
      </c>
      <c r="C45" s="7">
        <v>428459.509647</v>
      </c>
      <c r="D45" s="7">
        <v>458564.170086</v>
      </c>
      <c r="E45" s="7">
        <v>30104.660438</v>
      </c>
      <c r="F45" s="7">
        <v>1548.593644</v>
      </c>
      <c r="G45" s="37">
        <v>7.026256</v>
      </c>
    </row>
    <row r="46" spans="1:7" ht="12.75">
      <c r="A46" s="1" t="s">
        <v>35</v>
      </c>
      <c r="B46" s="7">
        <v>115378.421761</v>
      </c>
      <c r="C46" s="7">
        <v>114397.034039</v>
      </c>
      <c r="D46" s="7">
        <v>123141.025265</v>
      </c>
      <c r="E46" s="7">
        <v>8743.991226</v>
      </c>
      <c r="F46" s="7">
        <v>1761.480908</v>
      </c>
      <c r="G46" s="37">
        <v>7.643547</v>
      </c>
    </row>
    <row r="47" spans="1:7" ht="12.75">
      <c r="A47" s="19" t="s">
        <v>36</v>
      </c>
      <c r="B47" s="20">
        <v>539780.081256</v>
      </c>
      <c r="C47" s="20">
        <v>536190.46233</v>
      </c>
      <c r="D47" s="20">
        <v>566668.258352</v>
      </c>
      <c r="E47" s="20">
        <v>30477.796022</v>
      </c>
      <c r="F47" s="20">
        <v>1281.441138</v>
      </c>
      <c r="G47" s="38">
        <v>5.684136</v>
      </c>
    </row>
    <row r="48" spans="1:7" ht="12.75">
      <c r="A48" s="1" t="s">
        <v>37</v>
      </c>
      <c r="B48" s="7">
        <v>413013.537981</v>
      </c>
      <c r="C48" s="7">
        <v>402986.666192</v>
      </c>
      <c r="D48" s="7">
        <v>414922.763875</v>
      </c>
      <c r="E48" s="7">
        <v>11936.097683</v>
      </c>
      <c r="F48" s="7">
        <v>665.668266</v>
      </c>
      <c r="G48" s="37">
        <v>2.961909</v>
      </c>
    </row>
    <row r="49" spans="1:7" ht="12.75">
      <c r="A49" s="1" t="s">
        <v>38</v>
      </c>
      <c r="B49" s="7">
        <v>419843.396714</v>
      </c>
      <c r="C49" s="7">
        <v>417902.585365</v>
      </c>
      <c r="D49" s="7">
        <v>431495.406067</v>
      </c>
      <c r="E49" s="7">
        <v>13592.820702</v>
      </c>
      <c r="F49" s="7">
        <v>741.237905</v>
      </c>
      <c r="G49" s="37">
        <v>3.252629</v>
      </c>
    </row>
    <row r="50" spans="1:7" ht="12.75">
      <c r="A50" s="19" t="s">
        <v>39</v>
      </c>
      <c r="B50" s="20">
        <v>260663.615592</v>
      </c>
      <c r="C50" s="20">
        <v>258863.679361</v>
      </c>
      <c r="D50" s="20">
        <v>258880.092609</v>
      </c>
      <c r="E50" s="20">
        <v>16.413248</v>
      </c>
      <c r="F50" s="20">
        <v>1.650734</v>
      </c>
      <c r="G50" s="38">
        <v>0.00634</v>
      </c>
    </row>
    <row r="51" spans="1:7" ht="12.75">
      <c r="A51" s="27" t="s">
        <v>40</v>
      </c>
      <c r="B51" s="28">
        <v>76297.495552</v>
      </c>
      <c r="C51" s="28">
        <v>76364.415777</v>
      </c>
      <c r="D51" s="28">
        <v>79733.372912</v>
      </c>
      <c r="E51" s="28">
        <v>3368.957136</v>
      </c>
      <c r="F51" s="28">
        <v>1257.54279</v>
      </c>
      <c r="G51" s="41">
        <v>4.411685</v>
      </c>
    </row>
    <row r="52" spans="1:7" s="14" customFormat="1" ht="12.75">
      <c r="A52" s="29" t="s">
        <v>473</v>
      </c>
      <c r="B52" s="22">
        <v>9000</v>
      </c>
      <c r="C52" s="23">
        <v>9000</v>
      </c>
      <c r="D52" s="23">
        <v>20000</v>
      </c>
      <c r="E52" s="23"/>
      <c r="F52" s="23"/>
      <c r="G52" s="42"/>
    </row>
    <row r="53" spans="1:7" ht="13.5" thickBot="1">
      <c r="A53" s="25" t="s">
        <v>18</v>
      </c>
      <c r="B53" s="26">
        <f>SUM(B30:B52)</f>
        <v>11631436.641503</v>
      </c>
      <c r="C53" s="26">
        <f>SUM(C30:C52)</f>
        <v>11513779.990345001</v>
      </c>
      <c r="D53" s="26">
        <f>SUM(D30:D52)</f>
        <v>11984875.197444001</v>
      </c>
      <c r="E53" s="26">
        <f>D53-C53</f>
        <v>471095.207099</v>
      </c>
      <c r="F53" s="26">
        <f>E53/488618*1000</f>
        <v>964.1380528326831</v>
      </c>
      <c r="G53" s="40">
        <f>E53/C53*100</f>
        <v>4.091577288206321</v>
      </c>
    </row>
    <row r="54" spans="1:7" ht="12.75">
      <c r="A54" s="1"/>
      <c r="B54" s="7"/>
      <c r="C54" s="7"/>
      <c r="D54" s="7"/>
      <c r="E54" s="7"/>
      <c r="F54" s="7"/>
      <c r="G54" s="37"/>
    </row>
    <row r="55" spans="1:7" ht="13.5" thickBot="1">
      <c r="A55" s="30" t="s">
        <v>41</v>
      </c>
      <c r="B55" s="26">
        <v>13533115.537252</v>
      </c>
      <c r="C55" s="26">
        <v>13366267.468132</v>
      </c>
      <c r="D55" s="26">
        <v>13683529.540032</v>
      </c>
      <c r="E55" s="26">
        <v>317262.071901</v>
      </c>
      <c r="F55" s="26">
        <f>E55/521886*1000</f>
        <v>607.9145098757199</v>
      </c>
      <c r="G55" s="40">
        <f>E55/C55*100</f>
        <v>2.373602598163022</v>
      </c>
    </row>
    <row r="56" spans="1:7" ht="12.75">
      <c r="A56" s="1"/>
      <c r="B56" s="7"/>
      <c r="C56" s="7"/>
      <c r="D56" s="7"/>
      <c r="E56" s="7"/>
      <c r="F56" s="7"/>
      <c r="G56" s="37"/>
    </row>
    <row r="57" spans="1:7" ht="12.75">
      <c r="A57" s="1" t="s">
        <v>43</v>
      </c>
      <c r="B57" s="7">
        <v>407444.285078</v>
      </c>
      <c r="C57" s="7">
        <v>404458.64882</v>
      </c>
      <c r="D57" s="7">
        <v>416852.179353</v>
      </c>
      <c r="E57" s="7">
        <v>12393.530533</v>
      </c>
      <c r="F57" s="7">
        <v>713.091515</v>
      </c>
      <c r="G57" s="37">
        <v>3.064227</v>
      </c>
    </row>
    <row r="58" spans="1:7" ht="12.75">
      <c r="A58" s="1" t="s">
        <v>44</v>
      </c>
      <c r="B58" s="7">
        <v>643772.831284</v>
      </c>
      <c r="C58" s="7">
        <v>654690.291941</v>
      </c>
      <c r="D58" s="7">
        <v>692671.378217</v>
      </c>
      <c r="E58" s="7">
        <v>37981.086275</v>
      </c>
      <c r="F58" s="7">
        <v>1394.057121</v>
      </c>
      <c r="G58" s="37">
        <v>5.801382</v>
      </c>
    </row>
    <row r="59" spans="1:7" ht="12.75">
      <c r="A59" s="19" t="s">
        <v>45</v>
      </c>
      <c r="B59" s="20">
        <v>752661.438581</v>
      </c>
      <c r="C59" s="20">
        <v>782863.320156</v>
      </c>
      <c r="D59" s="20">
        <v>803322.223294</v>
      </c>
      <c r="E59" s="20">
        <v>20458.903137</v>
      </c>
      <c r="F59" s="20">
        <v>644.740424</v>
      </c>
      <c r="G59" s="38">
        <v>2.613343</v>
      </c>
    </row>
    <row r="60" spans="1:7" ht="12.75">
      <c r="A60" s="1" t="s">
        <v>46</v>
      </c>
      <c r="B60" s="7">
        <v>175597.559946</v>
      </c>
      <c r="C60" s="7">
        <v>174840.007283</v>
      </c>
      <c r="D60" s="7">
        <v>179245.563637</v>
      </c>
      <c r="E60" s="7">
        <v>4405.556354</v>
      </c>
      <c r="F60" s="7">
        <v>604.992633</v>
      </c>
      <c r="G60" s="37">
        <v>2.519764</v>
      </c>
    </row>
    <row r="61" spans="1:7" ht="12.75">
      <c r="A61" s="1" t="s">
        <v>47</v>
      </c>
      <c r="B61" s="7">
        <v>424504.540355</v>
      </c>
      <c r="C61" s="7">
        <v>432525.545093</v>
      </c>
      <c r="D61" s="7">
        <v>444666.001358</v>
      </c>
      <c r="E61" s="7">
        <v>12140.456265</v>
      </c>
      <c r="F61" s="7">
        <v>663.848221</v>
      </c>
      <c r="G61" s="37">
        <v>2.806876</v>
      </c>
    </row>
    <row r="62" spans="1:7" ht="12.75">
      <c r="A62" s="19" t="s">
        <v>48</v>
      </c>
      <c r="B62" s="20">
        <v>138814.992493</v>
      </c>
      <c r="C62" s="20">
        <v>135613.908549</v>
      </c>
      <c r="D62" s="20">
        <v>141420.855037</v>
      </c>
      <c r="E62" s="20">
        <v>5806.946488</v>
      </c>
      <c r="F62" s="20">
        <v>1146.711392</v>
      </c>
      <c r="G62" s="38">
        <v>4.28197</v>
      </c>
    </row>
    <row r="63" spans="1:7" ht="12.75">
      <c r="A63" s="1" t="s">
        <v>49</v>
      </c>
      <c r="B63" s="7">
        <v>192900.857069</v>
      </c>
      <c r="C63" s="7">
        <v>193649.16772</v>
      </c>
      <c r="D63" s="7">
        <v>201043.226042</v>
      </c>
      <c r="E63" s="7">
        <v>7394.058322</v>
      </c>
      <c r="F63" s="7">
        <v>974.3126</v>
      </c>
      <c r="G63" s="37">
        <v>3.818275</v>
      </c>
    </row>
    <row r="64" spans="1:7" ht="12.75">
      <c r="A64" s="1" t="s">
        <v>50</v>
      </c>
      <c r="B64" s="7">
        <v>183365.102537</v>
      </c>
      <c r="C64" s="7">
        <v>179470.24364</v>
      </c>
      <c r="D64" s="7">
        <v>187842.499286</v>
      </c>
      <c r="E64" s="7">
        <v>8372.255646</v>
      </c>
      <c r="F64" s="7">
        <v>1301.859065</v>
      </c>
      <c r="G64" s="37">
        <v>4.664983</v>
      </c>
    </row>
    <row r="65" spans="1:7" ht="12.75">
      <c r="A65" s="19" t="s">
        <v>51</v>
      </c>
      <c r="B65" s="20">
        <v>161090.779528</v>
      </c>
      <c r="C65" s="20">
        <v>156794.768161</v>
      </c>
      <c r="D65" s="20">
        <v>164178.165115</v>
      </c>
      <c r="E65" s="20">
        <v>7383.396954</v>
      </c>
      <c r="F65" s="20">
        <v>1389.946716</v>
      </c>
      <c r="G65" s="38">
        <v>4.708956</v>
      </c>
    </row>
    <row r="66" spans="1:7" ht="12.75">
      <c r="A66" s="1" t="s">
        <v>52</v>
      </c>
      <c r="B66" s="7">
        <v>229558.922843</v>
      </c>
      <c r="C66" s="7">
        <v>229689.365308</v>
      </c>
      <c r="D66" s="7">
        <v>234968.125791</v>
      </c>
      <c r="E66" s="7">
        <v>5278.760483</v>
      </c>
      <c r="F66" s="7">
        <v>666.173711</v>
      </c>
      <c r="G66" s="37">
        <v>2.298217</v>
      </c>
    </row>
    <row r="67" spans="1:7" ht="12.75">
      <c r="A67" s="1" t="s">
        <v>53</v>
      </c>
      <c r="B67" s="7">
        <v>111117.139225</v>
      </c>
      <c r="C67" s="7">
        <v>108358.010035</v>
      </c>
      <c r="D67" s="7">
        <v>111667.717539</v>
      </c>
      <c r="E67" s="7">
        <v>3309.707504</v>
      </c>
      <c r="F67" s="7">
        <v>847.339351</v>
      </c>
      <c r="G67" s="37">
        <v>3.054419</v>
      </c>
    </row>
    <row r="68" spans="1:7" ht="12.75">
      <c r="A68" s="19" t="s">
        <v>54</v>
      </c>
      <c r="B68" s="20">
        <v>439509.077523</v>
      </c>
      <c r="C68" s="20">
        <v>438930.57655</v>
      </c>
      <c r="D68" s="20">
        <v>454122.974671</v>
      </c>
      <c r="E68" s="20">
        <v>15192.39812</v>
      </c>
      <c r="F68" s="20">
        <v>807.891418</v>
      </c>
      <c r="G68" s="38">
        <v>3.46123</v>
      </c>
    </row>
    <row r="69" spans="1:7" ht="12.75">
      <c r="A69" s="1" t="s">
        <v>55</v>
      </c>
      <c r="B69" s="7">
        <v>212080.270748</v>
      </c>
      <c r="C69" s="7">
        <v>211324.435672</v>
      </c>
      <c r="D69" s="7">
        <v>216059.678181</v>
      </c>
      <c r="E69" s="7">
        <v>4735.242509</v>
      </c>
      <c r="F69" s="7">
        <v>680.840044</v>
      </c>
      <c r="G69" s="37">
        <v>2.240745</v>
      </c>
    </row>
    <row r="70" spans="1:7" ht="12.75">
      <c r="A70" s="1" t="s">
        <v>56</v>
      </c>
      <c r="B70" s="7">
        <v>127902.83338</v>
      </c>
      <c r="C70" s="7">
        <v>127863.413729</v>
      </c>
      <c r="D70" s="7">
        <v>130441.984283</v>
      </c>
      <c r="E70" s="7">
        <v>2578.570554</v>
      </c>
      <c r="F70" s="7">
        <v>582.727809</v>
      </c>
      <c r="G70" s="37">
        <v>2.01666</v>
      </c>
    </row>
    <row r="71" spans="1:7" ht="12.75">
      <c r="A71" s="19" t="s">
        <v>57</v>
      </c>
      <c r="B71" s="20">
        <v>87501.043213</v>
      </c>
      <c r="C71" s="20">
        <v>86569.258275</v>
      </c>
      <c r="D71" s="20">
        <v>89994.10765</v>
      </c>
      <c r="E71" s="20">
        <v>3424.849375</v>
      </c>
      <c r="F71" s="20">
        <v>1214.916415</v>
      </c>
      <c r="G71" s="38">
        <v>3.956196</v>
      </c>
    </row>
    <row r="72" spans="1:7" ht="12.75">
      <c r="A72" s="1" t="s">
        <v>58</v>
      </c>
      <c r="B72" s="7">
        <v>74441.533235</v>
      </c>
      <c r="C72" s="7">
        <v>75310.78082</v>
      </c>
      <c r="D72" s="7">
        <v>78282.651261</v>
      </c>
      <c r="E72" s="7">
        <v>2971.870441</v>
      </c>
      <c r="F72" s="7">
        <v>1384.841771</v>
      </c>
      <c r="G72" s="37">
        <v>3.946142</v>
      </c>
    </row>
    <row r="73" spans="1:7" ht="12.75">
      <c r="A73" s="1" t="s">
        <v>59</v>
      </c>
      <c r="B73" s="7">
        <v>52823.869932</v>
      </c>
      <c r="C73" s="7">
        <v>53977.953748</v>
      </c>
      <c r="D73" s="7">
        <v>55603.875856</v>
      </c>
      <c r="E73" s="7">
        <v>1625.922108</v>
      </c>
      <c r="F73" s="7">
        <v>1081.784503</v>
      </c>
      <c r="G73" s="37">
        <v>3.012197</v>
      </c>
    </row>
    <row r="74" spans="1:7" ht="12.75">
      <c r="A74" s="19" t="s">
        <v>60</v>
      </c>
      <c r="B74" s="20">
        <v>59499.619734</v>
      </c>
      <c r="C74" s="20">
        <v>60534.072707</v>
      </c>
      <c r="D74" s="20">
        <v>62359.690733</v>
      </c>
      <c r="E74" s="20">
        <v>1825.618025</v>
      </c>
      <c r="F74" s="20">
        <v>1025.052232</v>
      </c>
      <c r="G74" s="38">
        <v>3.015852</v>
      </c>
    </row>
    <row r="75" spans="1:7" ht="12.75">
      <c r="A75" s="1" t="s">
        <v>61</v>
      </c>
      <c r="B75" s="7">
        <v>151453.728908</v>
      </c>
      <c r="C75" s="7">
        <v>154836.600867</v>
      </c>
      <c r="D75" s="7">
        <v>161018.053878</v>
      </c>
      <c r="E75" s="7">
        <v>6181.45301</v>
      </c>
      <c r="F75" s="7">
        <v>1131.512541</v>
      </c>
      <c r="G75" s="37">
        <v>3.992243</v>
      </c>
    </row>
    <row r="76" spans="1:7" ht="12.75">
      <c r="A76" s="1" t="s">
        <v>62</v>
      </c>
      <c r="B76" s="7">
        <v>71445.557507</v>
      </c>
      <c r="C76" s="7">
        <v>72428.867751</v>
      </c>
      <c r="D76" s="7">
        <v>74963.961708</v>
      </c>
      <c r="E76" s="7">
        <v>2535.093957</v>
      </c>
      <c r="F76" s="7">
        <v>1053.655011</v>
      </c>
      <c r="G76" s="37">
        <v>3.500115</v>
      </c>
    </row>
    <row r="77" spans="1:7" ht="12.75">
      <c r="A77" s="19" t="s">
        <v>63</v>
      </c>
      <c r="B77" s="20">
        <v>56546.409182</v>
      </c>
      <c r="C77" s="20">
        <v>57812.936979</v>
      </c>
      <c r="D77" s="20">
        <v>60262.095219</v>
      </c>
      <c r="E77" s="20">
        <v>2449.15824</v>
      </c>
      <c r="F77" s="20">
        <v>1408.371616</v>
      </c>
      <c r="G77" s="38">
        <v>4.23635</v>
      </c>
    </row>
    <row r="78" spans="1:7" ht="12.75">
      <c r="A78" s="27" t="s">
        <v>64</v>
      </c>
      <c r="B78" s="28">
        <v>65466.098211</v>
      </c>
      <c r="C78" s="28">
        <v>65192.47629</v>
      </c>
      <c r="D78" s="28">
        <v>67865.52026</v>
      </c>
      <c r="E78" s="28">
        <v>2673.04397</v>
      </c>
      <c r="F78" s="28">
        <v>1254.361319</v>
      </c>
      <c r="G78" s="41">
        <v>4.100234</v>
      </c>
    </row>
    <row r="79" spans="1:7" s="14" customFormat="1" ht="12.75">
      <c r="A79" s="29" t="s">
        <v>473</v>
      </c>
      <c r="B79" s="22">
        <v>9000</v>
      </c>
      <c r="C79" s="23">
        <v>9000</v>
      </c>
      <c r="D79" s="23">
        <v>12000</v>
      </c>
      <c r="E79" s="23"/>
      <c r="F79" s="23"/>
      <c r="G79" s="42"/>
    </row>
    <row r="80" spans="1:7" ht="13.5" thickBot="1">
      <c r="A80" s="25" t="s">
        <v>42</v>
      </c>
      <c r="B80" s="26">
        <f>SUM(B57:B79)</f>
        <v>4828498.490511999</v>
      </c>
      <c r="C80" s="26">
        <f>SUM(C57:C79)</f>
        <v>4866734.650094002</v>
      </c>
      <c r="D80" s="26">
        <f>SUM(D57:D79)</f>
        <v>5040852.528369</v>
      </c>
      <c r="E80" s="26">
        <f>D80-C80</f>
        <v>174117.87827499863</v>
      </c>
      <c r="F80" s="26">
        <f>E80/188326*1000</f>
        <v>924.5557080541116</v>
      </c>
      <c r="G80" s="40">
        <f>E80/C80*100</f>
        <v>3.5777146442869148</v>
      </c>
    </row>
    <row r="81" spans="1:7" ht="12.75">
      <c r="A81" s="1"/>
      <c r="B81" s="7"/>
      <c r="C81" s="7"/>
      <c r="D81" s="7"/>
      <c r="E81" s="7"/>
      <c r="F81" s="7"/>
      <c r="G81" s="37"/>
    </row>
    <row r="82" spans="1:7" ht="12.75">
      <c r="A82" s="1" t="s">
        <v>66</v>
      </c>
      <c r="B82" s="7">
        <v>581330.615284</v>
      </c>
      <c r="C82" s="7">
        <v>576036.091906</v>
      </c>
      <c r="D82" s="7">
        <v>611133.71874</v>
      </c>
      <c r="E82" s="7">
        <v>35097.626834</v>
      </c>
      <c r="F82" s="7">
        <v>1399.985115</v>
      </c>
      <c r="G82" s="37">
        <v>6.092956</v>
      </c>
    </row>
    <row r="83" spans="1:7" ht="12.75">
      <c r="A83" s="1" t="s">
        <v>67</v>
      </c>
      <c r="B83" s="7">
        <v>633073.681428</v>
      </c>
      <c r="C83" s="7">
        <v>625749.420707</v>
      </c>
      <c r="D83" s="7">
        <v>644819.553007</v>
      </c>
      <c r="E83" s="7">
        <v>19070.1323</v>
      </c>
      <c r="F83" s="7">
        <v>692.804341</v>
      </c>
      <c r="G83" s="37">
        <v>3.047567</v>
      </c>
    </row>
    <row r="84" spans="1:7" ht="12.75">
      <c r="A84" s="19" t="s">
        <v>68</v>
      </c>
      <c r="B84" s="20">
        <v>80663.898861</v>
      </c>
      <c r="C84" s="20">
        <v>82280.101249</v>
      </c>
      <c r="D84" s="20">
        <v>86899.347013</v>
      </c>
      <c r="E84" s="20">
        <v>4619.245765</v>
      </c>
      <c r="F84" s="20">
        <v>1602.235784</v>
      </c>
      <c r="G84" s="38">
        <v>5.61405</v>
      </c>
    </row>
    <row r="85" spans="1:7" ht="12.75">
      <c r="A85" s="1" t="s">
        <v>69</v>
      </c>
      <c r="B85" s="7">
        <v>68602.838137</v>
      </c>
      <c r="C85" s="7">
        <v>69336.603238</v>
      </c>
      <c r="D85" s="7">
        <v>73308.848418</v>
      </c>
      <c r="E85" s="7">
        <v>3972.24518</v>
      </c>
      <c r="F85" s="7">
        <v>1798.209679</v>
      </c>
      <c r="G85" s="37">
        <v>5.72893</v>
      </c>
    </row>
    <row r="86" spans="1:7" ht="12.75">
      <c r="A86" s="1" t="s">
        <v>70</v>
      </c>
      <c r="B86" s="7">
        <v>74579.920308</v>
      </c>
      <c r="C86" s="7">
        <v>76217.39159</v>
      </c>
      <c r="D86" s="7">
        <v>73943.31248</v>
      </c>
      <c r="E86" s="7">
        <v>-2274.07911</v>
      </c>
      <c r="F86" s="7">
        <v>-950.304685</v>
      </c>
      <c r="G86" s="37">
        <v>-2.983675</v>
      </c>
    </row>
    <row r="87" spans="1:7" ht="12.75">
      <c r="A87" s="19" t="s">
        <v>71</v>
      </c>
      <c r="B87" s="20">
        <v>71539.998563</v>
      </c>
      <c r="C87" s="20">
        <v>72145.895181</v>
      </c>
      <c r="D87" s="20">
        <v>74350.755572</v>
      </c>
      <c r="E87" s="20">
        <v>2204.860392</v>
      </c>
      <c r="F87" s="20">
        <v>883.357529</v>
      </c>
      <c r="G87" s="38">
        <v>3.056113</v>
      </c>
    </row>
    <row r="88" spans="1:7" ht="12.75">
      <c r="A88" s="1" t="s">
        <v>72</v>
      </c>
      <c r="B88" s="7">
        <v>103228.036171</v>
      </c>
      <c r="C88" s="7">
        <v>105597.206665</v>
      </c>
      <c r="D88" s="7">
        <v>110234.517023</v>
      </c>
      <c r="E88" s="7">
        <v>4637.310358</v>
      </c>
      <c r="F88" s="7">
        <v>1220.344831</v>
      </c>
      <c r="G88" s="37">
        <v>4.391509</v>
      </c>
    </row>
    <row r="89" spans="1:7" ht="12.75">
      <c r="A89" s="1" t="s">
        <v>73</v>
      </c>
      <c r="B89" s="7">
        <v>151547.976908</v>
      </c>
      <c r="C89" s="7">
        <v>151022.344161</v>
      </c>
      <c r="D89" s="7">
        <v>159196.731141</v>
      </c>
      <c r="E89" s="7">
        <v>8174.38698</v>
      </c>
      <c r="F89" s="7">
        <v>1379.41056</v>
      </c>
      <c r="G89" s="37">
        <v>5.4127</v>
      </c>
    </row>
    <row r="90" spans="1:7" ht="12.75">
      <c r="A90" s="19" t="s">
        <v>74</v>
      </c>
      <c r="B90" s="20">
        <v>161263.467587</v>
      </c>
      <c r="C90" s="20">
        <v>163958.848776</v>
      </c>
      <c r="D90" s="20">
        <v>169682.984029</v>
      </c>
      <c r="E90" s="20">
        <v>5724.135253</v>
      </c>
      <c r="F90" s="20">
        <v>940.232466</v>
      </c>
      <c r="G90" s="38">
        <v>3.491202</v>
      </c>
    </row>
    <row r="91" spans="1:7" ht="12.75">
      <c r="A91" s="1" t="s">
        <v>75</v>
      </c>
      <c r="B91" s="7">
        <v>92764.680031</v>
      </c>
      <c r="C91" s="7">
        <v>92442.099836</v>
      </c>
      <c r="D91" s="7">
        <v>95069.817319</v>
      </c>
      <c r="E91" s="7">
        <v>2627.717483</v>
      </c>
      <c r="F91" s="7">
        <v>798.213087</v>
      </c>
      <c r="G91" s="37">
        <v>2.842555</v>
      </c>
    </row>
    <row r="92" spans="1:7" ht="12.75">
      <c r="A92" s="1" t="s">
        <v>76</v>
      </c>
      <c r="B92" s="7">
        <v>136099.346572</v>
      </c>
      <c r="C92" s="7">
        <v>136019.429077</v>
      </c>
      <c r="D92" s="7">
        <v>139421.921388</v>
      </c>
      <c r="E92" s="7">
        <v>3402.492311</v>
      </c>
      <c r="F92" s="7">
        <v>737.90768</v>
      </c>
      <c r="G92" s="37">
        <v>2.501475</v>
      </c>
    </row>
    <row r="93" spans="1:7" ht="12.75">
      <c r="A93" s="19" t="s">
        <v>77</v>
      </c>
      <c r="B93" s="20">
        <v>123877.547745</v>
      </c>
      <c r="C93" s="20">
        <v>123218.411778</v>
      </c>
      <c r="D93" s="20">
        <v>127747.121623</v>
      </c>
      <c r="E93" s="20">
        <v>4528.709845</v>
      </c>
      <c r="F93" s="20">
        <v>929.919886</v>
      </c>
      <c r="G93" s="38">
        <v>3.675352</v>
      </c>
    </row>
    <row r="94" spans="1:7" ht="12.75">
      <c r="A94" s="1" t="s">
        <v>78</v>
      </c>
      <c r="B94" s="7">
        <v>160394.476793</v>
      </c>
      <c r="C94" s="7">
        <v>160320.975236</v>
      </c>
      <c r="D94" s="7">
        <v>165357.002003</v>
      </c>
      <c r="E94" s="7">
        <v>5036.026767</v>
      </c>
      <c r="F94" s="7">
        <v>814.100674</v>
      </c>
      <c r="G94" s="37">
        <v>3.141215</v>
      </c>
    </row>
    <row r="95" spans="1:7" ht="12.75">
      <c r="A95" s="1" t="s">
        <v>79</v>
      </c>
      <c r="B95" s="7">
        <v>364289.437161</v>
      </c>
      <c r="C95" s="7">
        <v>380955.420274</v>
      </c>
      <c r="D95" s="7">
        <v>396471.169826</v>
      </c>
      <c r="E95" s="7">
        <v>15515.749551</v>
      </c>
      <c r="F95" s="7">
        <v>1058.589722</v>
      </c>
      <c r="G95" s="37">
        <v>4.072852</v>
      </c>
    </row>
    <row r="96" spans="1:7" ht="12.75">
      <c r="A96" s="19" t="s">
        <v>80</v>
      </c>
      <c r="B96" s="20">
        <v>309408.882621</v>
      </c>
      <c r="C96" s="20">
        <v>308904.11404</v>
      </c>
      <c r="D96" s="20">
        <v>316117.602845</v>
      </c>
      <c r="E96" s="20">
        <v>7213.488805</v>
      </c>
      <c r="F96" s="20">
        <v>572.635453</v>
      </c>
      <c r="G96" s="38">
        <v>2.335187</v>
      </c>
    </row>
    <row r="97" spans="1:7" ht="12.75">
      <c r="A97" s="1" t="s">
        <v>81</v>
      </c>
      <c r="B97" s="7">
        <v>156359.71748</v>
      </c>
      <c r="C97" s="7">
        <v>155919.764299</v>
      </c>
      <c r="D97" s="7">
        <v>161627.606686</v>
      </c>
      <c r="E97" s="7">
        <v>5707.842387</v>
      </c>
      <c r="F97" s="7">
        <v>901.143414</v>
      </c>
      <c r="G97" s="37">
        <v>3.660756</v>
      </c>
    </row>
    <row r="98" spans="1:7" ht="12.75">
      <c r="A98" s="1" t="s">
        <v>82</v>
      </c>
      <c r="B98" s="7">
        <v>198521.808014</v>
      </c>
      <c r="C98" s="7">
        <v>198484.634869</v>
      </c>
      <c r="D98" s="7">
        <v>202656.273422</v>
      </c>
      <c r="E98" s="7">
        <v>4171.638553</v>
      </c>
      <c r="F98" s="7">
        <v>492.926687</v>
      </c>
      <c r="G98" s="37">
        <v>2.101744</v>
      </c>
    </row>
    <row r="99" spans="1:7" ht="12.75">
      <c r="A99" s="19" t="s">
        <v>83</v>
      </c>
      <c r="B99" s="20">
        <v>332438.374768</v>
      </c>
      <c r="C99" s="20">
        <v>339404.30966</v>
      </c>
      <c r="D99" s="20">
        <v>349499.037058</v>
      </c>
      <c r="E99" s="20">
        <v>10094.727398</v>
      </c>
      <c r="F99" s="20">
        <v>770.884108</v>
      </c>
      <c r="G99" s="38">
        <v>2.974248</v>
      </c>
    </row>
    <row r="100" spans="1:7" ht="12.75">
      <c r="A100" s="1" t="s">
        <v>84</v>
      </c>
      <c r="B100" s="7">
        <v>163738.554945</v>
      </c>
      <c r="C100" s="7">
        <v>206196.078254</v>
      </c>
      <c r="D100" s="7">
        <v>215818.874757</v>
      </c>
      <c r="E100" s="7">
        <v>9622.796503</v>
      </c>
      <c r="F100" s="7">
        <v>1592.650861</v>
      </c>
      <c r="G100" s="37">
        <v>4.666818</v>
      </c>
    </row>
    <row r="101" spans="1:7" ht="12.75">
      <c r="A101" s="1" t="s">
        <v>85</v>
      </c>
      <c r="B101" s="7">
        <v>186008.0472</v>
      </c>
      <c r="C101" s="7">
        <v>184602.683084</v>
      </c>
      <c r="D101" s="7">
        <v>191938.744308</v>
      </c>
      <c r="E101" s="7">
        <v>7336.061224</v>
      </c>
      <c r="F101" s="7">
        <v>1060.737597</v>
      </c>
      <c r="G101" s="37">
        <v>3.973973</v>
      </c>
    </row>
    <row r="102" spans="1:7" ht="12.75">
      <c r="A102" s="19" t="s">
        <v>86</v>
      </c>
      <c r="B102" s="20">
        <v>100834.828678</v>
      </c>
      <c r="C102" s="20">
        <v>101045.57393</v>
      </c>
      <c r="D102" s="20">
        <v>105676.420277</v>
      </c>
      <c r="E102" s="20">
        <v>4630.846347</v>
      </c>
      <c r="F102" s="20">
        <v>1424.437511</v>
      </c>
      <c r="G102" s="38">
        <v>4.582928</v>
      </c>
    </row>
    <row r="103" spans="1:7" ht="12.75">
      <c r="A103" s="1" t="s">
        <v>87</v>
      </c>
      <c r="B103" s="7">
        <v>51522.827536</v>
      </c>
      <c r="C103" s="7">
        <v>52365.317126</v>
      </c>
      <c r="D103" s="7">
        <v>54655.461674</v>
      </c>
      <c r="E103" s="7">
        <v>2290.144548</v>
      </c>
      <c r="F103" s="7">
        <v>1624.215991</v>
      </c>
      <c r="G103" s="37">
        <v>4.3734</v>
      </c>
    </row>
    <row r="104" spans="1:7" ht="12.75">
      <c r="A104" s="1" t="s">
        <v>88</v>
      </c>
      <c r="B104" s="7">
        <v>167001.619256</v>
      </c>
      <c r="C104" s="7">
        <v>173975.209342</v>
      </c>
      <c r="D104" s="7">
        <v>182193.09991</v>
      </c>
      <c r="E104" s="7">
        <v>8217.890568</v>
      </c>
      <c r="F104" s="7">
        <v>1256.750354</v>
      </c>
      <c r="G104" s="37">
        <v>4.723599</v>
      </c>
    </row>
    <row r="105" spans="1:7" ht="12.75">
      <c r="A105" s="19" t="s">
        <v>89</v>
      </c>
      <c r="B105" s="20">
        <v>66188.249219</v>
      </c>
      <c r="C105" s="20">
        <v>67358.12614</v>
      </c>
      <c r="D105" s="20">
        <v>68864.979224</v>
      </c>
      <c r="E105" s="20">
        <v>1506.853085</v>
      </c>
      <c r="F105" s="20">
        <v>654.016096</v>
      </c>
      <c r="G105" s="38">
        <v>2.237077</v>
      </c>
    </row>
    <row r="106" spans="1:7" ht="12.75">
      <c r="A106" s="1" t="s">
        <v>90</v>
      </c>
      <c r="B106" s="7">
        <v>91546.963984</v>
      </c>
      <c r="C106" s="7">
        <v>93292.703196</v>
      </c>
      <c r="D106" s="7">
        <v>97284.190552</v>
      </c>
      <c r="E106" s="7">
        <v>3991.487356</v>
      </c>
      <c r="F106" s="7">
        <v>1280.965133</v>
      </c>
      <c r="G106" s="37">
        <v>4.278456</v>
      </c>
    </row>
    <row r="107" spans="1:7" ht="12.75">
      <c r="A107" s="19" t="s">
        <v>91</v>
      </c>
      <c r="B107" s="20">
        <v>57011.787466</v>
      </c>
      <c r="C107" s="20">
        <v>57527.366419</v>
      </c>
      <c r="D107" s="20">
        <v>62040.167847</v>
      </c>
      <c r="E107" s="20">
        <v>4512.801428</v>
      </c>
      <c r="F107" s="20">
        <v>2792.575141</v>
      </c>
      <c r="G107" s="38">
        <v>7.844617</v>
      </c>
    </row>
    <row r="108" spans="1:7" s="14" customFormat="1" ht="12.75">
      <c r="A108" s="29" t="s">
        <v>473</v>
      </c>
      <c r="B108" s="23">
        <v>12800</v>
      </c>
      <c r="C108" s="23">
        <v>12800</v>
      </c>
      <c r="D108" s="23">
        <v>12409</v>
      </c>
      <c r="E108" s="7"/>
      <c r="F108" s="7"/>
      <c r="G108" s="42"/>
    </row>
    <row r="109" spans="1:7" ht="13.5" thickBot="1">
      <c r="A109" s="25" t="s">
        <v>65</v>
      </c>
      <c r="B109" s="26">
        <f>SUM(B82:B108)</f>
        <v>4696637.582715999</v>
      </c>
      <c r="C109" s="26">
        <f>SUM(C82:C108)</f>
        <v>4767176.1200330015</v>
      </c>
      <c r="D109" s="26">
        <f>SUM(D82:D108)</f>
        <v>4948418.258142001</v>
      </c>
      <c r="E109" s="26">
        <f>D109-C109</f>
        <v>181242.13810899947</v>
      </c>
      <c r="F109" s="26">
        <f>E109/183690*1000</f>
        <v>986.6739512711605</v>
      </c>
      <c r="G109" s="40">
        <f>E109/C109*100</f>
        <v>3.801876279489015</v>
      </c>
    </row>
    <row r="110" spans="1:7" ht="12.75">
      <c r="A110" s="1"/>
      <c r="B110" s="7"/>
      <c r="C110" s="7"/>
      <c r="D110" s="7"/>
      <c r="E110" s="7"/>
      <c r="F110" s="7"/>
      <c r="G110" s="37"/>
    </row>
    <row r="111" spans="1:7" ht="12.75">
      <c r="A111" s="1" t="s">
        <v>93</v>
      </c>
      <c r="B111" s="7">
        <v>1268922.84455</v>
      </c>
      <c r="C111" s="7">
        <v>1257363.780202</v>
      </c>
      <c r="D111" s="7">
        <v>1346557.427651</v>
      </c>
      <c r="E111" s="7">
        <v>89193.64745</v>
      </c>
      <c r="F111" s="7">
        <v>1573.413199</v>
      </c>
      <c r="G111" s="37">
        <v>7.093703</v>
      </c>
    </row>
    <row r="112" spans="1:7" ht="12.75">
      <c r="A112" s="1" t="s">
        <v>94</v>
      </c>
      <c r="B112" s="7">
        <v>557599.479874</v>
      </c>
      <c r="C112" s="7">
        <v>549954.620845</v>
      </c>
      <c r="D112" s="7">
        <v>585138.699405</v>
      </c>
      <c r="E112" s="7">
        <v>35184.07856</v>
      </c>
      <c r="F112" s="7">
        <v>1519.568047</v>
      </c>
      <c r="G112" s="37">
        <v>6.397633</v>
      </c>
    </row>
    <row r="113" spans="1:7" ht="12.75">
      <c r="A113" s="19" t="s">
        <v>95</v>
      </c>
      <c r="B113" s="20">
        <v>676747.591177</v>
      </c>
      <c r="C113" s="20">
        <v>675019.257083</v>
      </c>
      <c r="D113" s="20">
        <v>710898.310926</v>
      </c>
      <c r="E113" s="20">
        <v>35879.053843</v>
      </c>
      <c r="F113" s="20">
        <v>1278.654806</v>
      </c>
      <c r="G113" s="38">
        <v>5.315264</v>
      </c>
    </row>
    <row r="114" spans="1:7" ht="12.75">
      <c r="A114" s="1" t="s">
        <v>96</v>
      </c>
      <c r="B114" s="7">
        <v>142280.751055</v>
      </c>
      <c r="C114" s="7">
        <v>140708.881397</v>
      </c>
      <c r="D114" s="7">
        <v>138325.555696</v>
      </c>
      <c r="E114" s="7">
        <v>-2383.325701</v>
      </c>
      <c r="F114" s="7">
        <v>-458.420023</v>
      </c>
      <c r="G114" s="37">
        <v>-1.693799</v>
      </c>
    </row>
    <row r="115" spans="1:7" ht="12.75">
      <c r="A115" s="1" t="s">
        <v>97</v>
      </c>
      <c r="B115" s="7">
        <v>38175.2176</v>
      </c>
      <c r="C115" s="7">
        <v>35890.584514</v>
      </c>
      <c r="D115" s="7">
        <v>36572.78687</v>
      </c>
      <c r="E115" s="7">
        <v>682.202356</v>
      </c>
      <c r="F115" s="7">
        <v>662.332384</v>
      </c>
      <c r="G115" s="37">
        <v>1.900784</v>
      </c>
    </row>
    <row r="116" spans="1:7" ht="12.75">
      <c r="A116" s="19" t="s">
        <v>98</v>
      </c>
      <c r="B116" s="20">
        <v>96865.356421</v>
      </c>
      <c r="C116" s="20">
        <v>96198.494351</v>
      </c>
      <c r="D116" s="20">
        <v>100961.89322</v>
      </c>
      <c r="E116" s="20">
        <v>4763.398868</v>
      </c>
      <c r="F116" s="20">
        <v>1373.925258</v>
      </c>
      <c r="G116" s="38">
        <v>4.951636</v>
      </c>
    </row>
    <row r="117" spans="1:7" ht="12.75">
      <c r="A117" s="1" t="s">
        <v>99</v>
      </c>
      <c r="B117" s="7">
        <v>124706.317489</v>
      </c>
      <c r="C117" s="7">
        <v>123519.432638</v>
      </c>
      <c r="D117" s="7">
        <v>134773.581651</v>
      </c>
      <c r="E117" s="7">
        <v>11254.149013</v>
      </c>
      <c r="F117" s="7">
        <v>2574.142043</v>
      </c>
      <c r="G117" s="37">
        <v>9.111238</v>
      </c>
    </row>
    <row r="118" spans="1:7" ht="12.75">
      <c r="A118" s="1" t="s">
        <v>100</v>
      </c>
      <c r="B118" s="7">
        <v>58866.764103</v>
      </c>
      <c r="C118" s="7">
        <v>57477.040277</v>
      </c>
      <c r="D118" s="7">
        <v>57194.413744</v>
      </c>
      <c r="E118" s="7">
        <v>-282.626533</v>
      </c>
      <c r="F118" s="7">
        <v>-150.653802</v>
      </c>
      <c r="G118" s="37">
        <v>-0.491721</v>
      </c>
    </row>
    <row r="119" spans="1:7" ht="12.75">
      <c r="A119" s="19" t="s">
        <v>101</v>
      </c>
      <c r="B119" s="20">
        <v>131544.82855</v>
      </c>
      <c r="C119" s="20">
        <v>130406.896947</v>
      </c>
      <c r="D119" s="20">
        <v>140491.067935</v>
      </c>
      <c r="E119" s="20">
        <v>10084.170988</v>
      </c>
      <c r="F119" s="20">
        <v>2165.844284</v>
      </c>
      <c r="G119" s="38">
        <v>7.732851</v>
      </c>
    </row>
    <row r="120" spans="1:7" ht="12.75">
      <c r="A120" s="1" t="s">
        <v>102</v>
      </c>
      <c r="B120" s="7">
        <v>143988.130084</v>
      </c>
      <c r="C120" s="7">
        <v>143622.537279</v>
      </c>
      <c r="D120" s="7">
        <v>142382.04169</v>
      </c>
      <c r="E120" s="7">
        <v>-1240.495589</v>
      </c>
      <c r="F120" s="7">
        <v>-272.277346</v>
      </c>
      <c r="G120" s="37">
        <v>-0.863719</v>
      </c>
    </row>
    <row r="121" spans="1:7" ht="12.75">
      <c r="A121" s="1" t="s">
        <v>103</v>
      </c>
      <c r="B121" s="7">
        <v>102757.469944</v>
      </c>
      <c r="C121" s="7">
        <v>102850.503986</v>
      </c>
      <c r="D121" s="7">
        <v>109662.023279</v>
      </c>
      <c r="E121" s="7">
        <v>6811.519292</v>
      </c>
      <c r="F121" s="7">
        <v>1929.608865</v>
      </c>
      <c r="G121" s="37">
        <v>6.622738</v>
      </c>
    </row>
    <row r="122" spans="1:7" ht="12.75">
      <c r="A122" s="19" t="s">
        <v>104</v>
      </c>
      <c r="B122" s="20">
        <v>65097.207575</v>
      </c>
      <c r="C122" s="20">
        <v>64723.872741</v>
      </c>
      <c r="D122" s="20">
        <v>68574.872387</v>
      </c>
      <c r="E122" s="20">
        <v>3850.999646</v>
      </c>
      <c r="F122" s="20">
        <v>1749.659085</v>
      </c>
      <c r="G122" s="38">
        <v>5.949891</v>
      </c>
    </row>
    <row r="123" spans="1:7" ht="12.75">
      <c r="A123" s="1" t="s">
        <v>105</v>
      </c>
      <c r="B123" s="7">
        <v>307784.925233</v>
      </c>
      <c r="C123" s="7">
        <v>303795.808655</v>
      </c>
      <c r="D123" s="7">
        <v>315529.893464</v>
      </c>
      <c r="E123" s="7">
        <v>11734.084809</v>
      </c>
      <c r="F123" s="7">
        <v>931.720248</v>
      </c>
      <c r="G123" s="37">
        <v>3.862491</v>
      </c>
    </row>
    <row r="124" spans="1:7" ht="12.75">
      <c r="A124" s="1" t="s">
        <v>106</v>
      </c>
      <c r="B124" s="7">
        <v>368243.775287</v>
      </c>
      <c r="C124" s="7">
        <v>366672.968322</v>
      </c>
      <c r="D124" s="7">
        <v>377869.157601</v>
      </c>
      <c r="E124" s="7">
        <v>11196.189279</v>
      </c>
      <c r="F124" s="7">
        <v>726.459206</v>
      </c>
      <c r="G124" s="37">
        <v>3.053454</v>
      </c>
    </row>
    <row r="125" spans="1:7" ht="12.75">
      <c r="A125" s="19" t="s">
        <v>107</v>
      </c>
      <c r="B125" s="20">
        <v>480882.570888</v>
      </c>
      <c r="C125" s="20">
        <v>478750.80401</v>
      </c>
      <c r="D125" s="20">
        <v>494844.634562</v>
      </c>
      <c r="E125" s="20">
        <v>16093.830552</v>
      </c>
      <c r="F125" s="20">
        <v>752.857302</v>
      </c>
      <c r="G125" s="38">
        <v>3.36163</v>
      </c>
    </row>
    <row r="126" spans="1:7" ht="12.75">
      <c r="A126" s="1" t="s">
        <v>108</v>
      </c>
      <c r="B126" s="7">
        <v>500747.987338</v>
      </c>
      <c r="C126" s="7">
        <v>498231.608361</v>
      </c>
      <c r="D126" s="7">
        <v>538381.8169</v>
      </c>
      <c r="E126" s="7">
        <v>40150.208539</v>
      </c>
      <c r="F126" s="7">
        <v>1859.322429</v>
      </c>
      <c r="G126" s="37">
        <v>8.058543</v>
      </c>
    </row>
    <row r="127" spans="1:7" ht="12.75">
      <c r="A127" s="1" t="s">
        <v>109</v>
      </c>
      <c r="B127" s="7">
        <v>377629.720274</v>
      </c>
      <c r="C127" s="7">
        <v>376369.072567</v>
      </c>
      <c r="D127" s="7">
        <v>399196.142302</v>
      </c>
      <c r="E127" s="7">
        <v>22827.069735</v>
      </c>
      <c r="F127" s="7">
        <v>1336.323015</v>
      </c>
      <c r="G127" s="37">
        <v>6.065076</v>
      </c>
    </row>
    <row r="128" spans="1:7" ht="12.75">
      <c r="A128" s="19" t="s">
        <v>110</v>
      </c>
      <c r="B128" s="20">
        <v>211427.227056</v>
      </c>
      <c r="C128" s="20">
        <v>210735.113929</v>
      </c>
      <c r="D128" s="20">
        <v>216526.771041</v>
      </c>
      <c r="E128" s="20">
        <v>5791.657112</v>
      </c>
      <c r="F128" s="20">
        <v>659.566919</v>
      </c>
      <c r="G128" s="38">
        <v>2.748311</v>
      </c>
    </row>
    <row r="129" spans="1:7" ht="12.75">
      <c r="A129" s="1" t="s">
        <v>111</v>
      </c>
      <c r="B129" s="7">
        <v>66916.511521</v>
      </c>
      <c r="C129" s="7">
        <v>64557.980372</v>
      </c>
      <c r="D129" s="7">
        <v>73391.933107</v>
      </c>
      <c r="E129" s="7">
        <v>8833.952735</v>
      </c>
      <c r="F129" s="7">
        <v>3516.700929</v>
      </c>
      <c r="G129" s="37">
        <v>13.68375</v>
      </c>
    </row>
    <row r="130" spans="1:7" ht="12.75">
      <c r="A130" s="1" t="s">
        <v>112</v>
      </c>
      <c r="B130" s="7">
        <v>54449.642208</v>
      </c>
      <c r="C130" s="7">
        <v>53697.663535</v>
      </c>
      <c r="D130" s="7">
        <v>56246.180224</v>
      </c>
      <c r="E130" s="7">
        <v>2548.516689</v>
      </c>
      <c r="F130" s="7">
        <v>1704.693437</v>
      </c>
      <c r="G130" s="37">
        <v>4.746048</v>
      </c>
    </row>
    <row r="131" spans="1:7" ht="12.75">
      <c r="A131" s="19" t="s">
        <v>113</v>
      </c>
      <c r="B131" s="20">
        <v>91595.06237</v>
      </c>
      <c r="C131" s="20">
        <v>90991.289187</v>
      </c>
      <c r="D131" s="20">
        <v>91767.003204</v>
      </c>
      <c r="E131" s="20">
        <v>775.714018</v>
      </c>
      <c r="F131" s="20">
        <v>287.834515</v>
      </c>
      <c r="G131" s="38">
        <v>0.852515</v>
      </c>
    </row>
    <row r="132" spans="1:7" s="14" customFormat="1" ht="12.75">
      <c r="A132" s="21" t="s">
        <v>473</v>
      </c>
      <c r="B132" s="24">
        <v>14441</v>
      </c>
      <c r="C132" s="24">
        <v>14441</v>
      </c>
      <c r="D132" s="24">
        <v>14885</v>
      </c>
      <c r="E132" s="31"/>
      <c r="F132" s="31"/>
      <c r="G132" s="39"/>
    </row>
    <row r="133" spans="1:7" ht="13.5" thickBot="1">
      <c r="A133" s="25" t="s">
        <v>92</v>
      </c>
      <c r="B133" s="26">
        <f>SUM(B111:B132)</f>
        <v>5881670.380597001</v>
      </c>
      <c r="C133" s="26">
        <f>SUM(C111:C132)</f>
        <v>5835979.211197999</v>
      </c>
      <c r="D133" s="26">
        <f>SUM(D111:D132)</f>
        <v>6150171.206858999</v>
      </c>
      <c r="E133" s="26">
        <f>D133-C133</f>
        <v>314191.9956609998</v>
      </c>
      <c r="F133" s="26">
        <f>E133/242331*1000</f>
        <v>1296.5406640545361</v>
      </c>
      <c r="G133" s="40">
        <f>E133/C133*100</f>
        <v>5.383706560471161</v>
      </c>
    </row>
    <row r="134" spans="1:7" ht="12.75">
      <c r="A134" s="1"/>
      <c r="B134" s="7"/>
      <c r="C134" s="7"/>
      <c r="D134" s="7"/>
      <c r="E134" s="7"/>
      <c r="F134" s="7"/>
      <c r="G134" s="37"/>
    </row>
    <row r="135" spans="1:7" ht="12.75">
      <c r="A135" s="1" t="s">
        <v>115</v>
      </c>
      <c r="B135" s="7">
        <v>574249.334784</v>
      </c>
      <c r="C135" s="7">
        <v>559567.058161</v>
      </c>
      <c r="D135" s="7">
        <v>583259.157165</v>
      </c>
      <c r="E135" s="7">
        <v>23692.099004</v>
      </c>
      <c r="F135" s="7">
        <v>960.321795</v>
      </c>
      <c r="G135" s="37">
        <v>4.234005</v>
      </c>
    </row>
    <row r="136" spans="1:7" ht="12.75">
      <c r="A136" s="1" t="s">
        <v>116</v>
      </c>
      <c r="B136" s="7">
        <v>222975.09694</v>
      </c>
      <c r="C136" s="7">
        <v>218559.93136</v>
      </c>
      <c r="D136" s="7">
        <v>221157.336935</v>
      </c>
      <c r="E136" s="7">
        <v>2597.405574</v>
      </c>
      <c r="F136" s="7">
        <v>272.980092</v>
      </c>
      <c r="G136" s="37">
        <v>1.188418</v>
      </c>
    </row>
    <row r="137" spans="1:7" ht="12.75">
      <c r="A137" s="19" t="s">
        <v>117</v>
      </c>
      <c r="B137" s="20">
        <v>847827.699373</v>
      </c>
      <c r="C137" s="20">
        <v>851093.803899</v>
      </c>
      <c r="D137" s="20">
        <v>923736.865849</v>
      </c>
      <c r="E137" s="20">
        <v>72643.061951</v>
      </c>
      <c r="F137" s="20">
        <v>2015.287742</v>
      </c>
      <c r="G137" s="38">
        <v>8.535259</v>
      </c>
    </row>
    <row r="138" spans="1:7" ht="12.75">
      <c r="A138" s="1" t="s">
        <v>118</v>
      </c>
      <c r="B138" s="7">
        <v>960194.769042</v>
      </c>
      <c r="C138" s="7">
        <v>964086.91976</v>
      </c>
      <c r="D138" s="7">
        <v>1011600.223486</v>
      </c>
      <c r="E138" s="7">
        <v>47513.303725</v>
      </c>
      <c r="F138" s="7">
        <v>1159.08723</v>
      </c>
      <c r="G138" s="37">
        <v>4.928322</v>
      </c>
    </row>
    <row r="139" spans="1:7" ht="12.75">
      <c r="A139" s="1" t="s">
        <v>119</v>
      </c>
      <c r="B139" s="7">
        <v>988592.55509</v>
      </c>
      <c r="C139" s="7">
        <v>966172.549516</v>
      </c>
      <c r="D139" s="7">
        <v>1007604.759276</v>
      </c>
      <c r="E139" s="7">
        <v>41432.20976</v>
      </c>
      <c r="F139" s="7">
        <v>1010.788235</v>
      </c>
      <c r="G139" s="37">
        <v>4.288283</v>
      </c>
    </row>
    <row r="140" spans="1:7" ht="12.75">
      <c r="A140" s="19" t="s">
        <v>120</v>
      </c>
      <c r="B140" s="20">
        <v>156122.148422</v>
      </c>
      <c r="C140" s="20">
        <v>156826.188865</v>
      </c>
      <c r="D140" s="20">
        <v>163288.962833</v>
      </c>
      <c r="E140" s="20">
        <v>6462.773968</v>
      </c>
      <c r="F140" s="20">
        <v>1002.757792</v>
      </c>
      <c r="G140" s="38">
        <v>4.120979</v>
      </c>
    </row>
    <row r="141" spans="1:7" ht="12.75">
      <c r="A141" s="1" t="s">
        <v>121</v>
      </c>
      <c r="B141" s="7">
        <v>188388.330052</v>
      </c>
      <c r="C141" s="7">
        <v>179490.036568</v>
      </c>
      <c r="D141" s="7">
        <v>185483.981833</v>
      </c>
      <c r="E141" s="7">
        <v>5993.945264</v>
      </c>
      <c r="F141" s="7">
        <v>789.612075</v>
      </c>
      <c r="G141" s="37">
        <v>3.339431</v>
      </c>
    </row>
    <row r="142" spans="1:7" ht="12.75">
      <c r="A142" s="1" t="s">
        <v>122</v>
      </c>
      <c r="B142" s="7">
        <v>77975.68352</v>
      </c>
      <c r="C142" s="7">
        <v>78027.946696</v>
      </c>
      <c r="D142" s="7">
        <v>81765.085115</v>
      </c>
      <c r="E142" s="7">
        <v>3737.13842</v>
      </c>
      <c r="F142" s="7">
        <v>1232.972095</v>
      </c>
      <c r="G142" s="37">
        <v>4.789487</v>
      </c>
    </row>
    <row r="143" spans="1:7" ht="12.75">
      <c r="A143" s="32" t="s">
        <v>123</v>
      </c>
      <c r="B143" s="31">
        <v>213344.098138</v>
      </c>
      <c r="C143" s="31">
        <v>207775.937535</v>
      </c>
      <c r="D143" s="31">
        <v>215787.894058</v>
      </c>
      <c r="E143" s="31">
        <v>8011.956523</v>
      </c>
      <c r="F143" s="31">
        <v>977.78332</v>
      </c>
      <c r="G143" s="43">
        <v>3.856056</v>
      </c>
    </row>
    <row r="144" spans="1:7" ht="12.75">
      <c r="A144" s="1" t="s">
        <v>124</v>
      </c>
      <c r="B144" s="7">
        <v>126932.861313</v>
      </c>
      <c r="C144" s="7">
        <v>126314.534852</v>
      </c>
      <c r="D144" s="7">
        <v>129942.282063</v>
      </c>
      <c r="E144" s="7">
        <v>3627.74721</v>
      </c>
      <c r="F144" s="7">
        <v>721.078754</v>
      </c>
      <c r="G144" s="37">
        <v>2.871995</v>
      </c>
    </row>
    <row r="145" spans="1:7" ht="12.75">
      <c r="A145" s="32" t="s">
        <v>125</v>
      </c>
      <c r="B145" s="31">
        <v>225071.26468</v>
      </c>
      <c r="C145" s="31">
        <v>228832.808868</v>
      </c>
      <c r="D145" s="31">
        <v>234623.761335</v>
      </c>
      <c r="E145" s="31">
        <v>5790.952467</v>
      </c>
      <c r="F145" s="31">
        <v>579.965195</v>
      </c>
      <c r="G145" s="43">
        <v>2.530648</v>
      </c>
    </row>
    <row r="146" spans="1:7" ht="12.75">
      <c r="A146" s="19" t="s">
        <v>126</v>
      </c>
      <c r="B146" s="20">
        <v>464958.250288</v>
      </c>
      <c r="C146" s="20">
        <v>457188.53908</v>
      </c>
      <c r="D146" s="20">
        <v>480258.660159</v>
      </c>
      <c r="E146" s="20">
        <v>23070.121079</v>
      </c>
      <c r="F146" s="20">
        <v>1150.62948</v>
      </c>
      <c r="G146" s="38">
        <v>5.046085</v>
      </c>
    </row>
    <row r="147" spans="1:7" ht="12.75">
      <c r="A147" s="1" t="s">
        <v>127</v>
      </c>
      <c r="B147" s="7">
        <v>113343.557714</v>
      </c>
      <c r="C147" s="7">
        <v>113620.645834</v>
      </c>
      <c r="D147" s="7">
        <v>117706.978062</v>
      </c>
      <c r="E147" s="7">
        <v>4086.332228</v>
      </c>
      <c r="F147" s="7">
        <v>897.503235</v>
      </c>
      <c r="G147" s="37">
        <v>3.59647</v>
      </c>
    </row>
    <row r="148" spans="1:7" ht="12.75">
      <c r="A148" s="19" t="s">
        <v>128</v>
      </c>
      <c r="B148" s="20">
        <v>66065.749673</v>
      </c>
      <c r="C148" s="20">
        <v>64445.229258</v>
      </c>
      <c r="D148" s="20">
        <v>67004.888315</v>
      </c>
      <c r="E148" s="20">
        <v>2559.659058</v>
      </c>
      <c r="F148" s="20">
        <v>1072.782505</v>
      </c>
      <c r="G148" s="38">
        <v>3.971836</v>
      </c>
    </row>
    <row r="149" spans="1:7" s="14" customFormat="1" ht="12.75">
      <c r="A149" s="21" t="s">
        <v>473</v>
      </c>
      <c r="B149" s="24">
        <v>9000</v>
      </c>
      <c r="C149" s="24">
        <v>9000</v>
      </c>
      <c r="D149" s="24">
        <v>12283</v>
      </c>
      <c r="E149" s="31"/>
      <c r="F149" s="31"/>
      <c r="G149" s="39"/>
    </row>
    <row r="150" spans="1:7" ht="13.5" thickBot="1">
      <c r="A150" s="25" t="s">
        <v>114</v>
      </c>
      <c r="B150" s="26">
        <f>SUM(B135:B149)</f>
        <v>5235041.399029001</v>
      </c>
      <c r="C150" s="26">
        <f>SUM(C135:C149)</f>
        <v>5181002.130252</v>
      </c>
      <c r="D150" s="26">
        <f>SUM(D135:D149)</f>
        <v>5435503.836484</v>
      </c>
      <c r="E150" s="26">
        <f>D150-C150</f>
        <v>254501.70623200014</v>
      </c>
      <c r="F150" s="26">
        <f>E150/219480*1000</f>
        <v>1159.5667315108444</v>
      </c>
      <c r="G150" s="40">
        <f>E150/C150*100</f>
        <v>4.912210028750199</v>
      </c>
    </row>
    <row r="151" spans="1:7" ht="12.75">
      <c r="A151" s="1"/>
      <c r="B151" s="7"/>
      <c r="C151" s="7"/>
      <c r="D151" s="7"/>
      <c r="E151" s="7"/>
      <c r="F151" s="7"/>
      <c r="G151" s="37"/>
    </row>
    <row r="152" spans="1:7" ht="12.75">
      <c r="A152" s="1" t="s">
        <v>130</v>
      </c>
      <c r="B152" s="7">
        <v>782490.734648</v>
      </c>
      <c r="C152" s="7">
        <v>776491.557331</v>
      </c>
      <c r="D152" s="7">
        <v>816859.23877</v>
      </c>
      <c r="E152" s="7">
        <v>40367.681439</v>
      </c>
      <c r="F152" s="7">
        <v>1211.405979</v>
      </c>
      <c r="G152" s="37">
        <v>5.198728</v>
      </c>
    </row>
    <row r="153" spans="1:7" ht="12.75">
      <c r="A153" s="1" t="s">
        <v>131</v>
      </c>
      <c r="B153" s="7">
        <v>1186256.488</v>
      </c>
      <c r="C153" s="7">
        <v>1185081.816295</v>
      </c>
      <c r="D153" s="7">
        <v>1220562.708159</v>
      </c>
      <c r="E153" s="7">
        <v>35480.891864</v>
      </c>
      <c r="F153" s="7">
        <v>702.494543</v>
      </c>
      <c r="G153" s="37">
        <v>2.993961</v>
      </c>
    </row>
    <row r="154" spans="1:7" ht="12.75">
      <c r="A154" s="19" t="s">
        <v>132</v>
      </c>
      <c r="B154" s="20">
        <v>316297.533476</v>
      </c>
      <c r="C154" s="20">
        <v>316137.661905</v>
      </c>
      <c r="D154" s="20">
        <v>330813.527309</v>
      </c>
      <c r="E154" s="20">
        <v>14675.865404</v>
      </c>
      <c r="F154" s="20">
        <v>1191.029492</v>
      </c>
      <c r="G154" s="38">
        <v>4.642239</v>
      </c>
    </row>
    <row r="155" spans="1:7" ht="12.75">
      <c r="A155" s="1" t="s">
        <v>133</v>
      </c>
      <c r="B155" s="7">
        <v>64155.556648</v>
      </c>
      <c r="C155" s="7">
        <v>63703.020087</v>
      </c>
      <c r="D155" s="7">
        <v>65739.738245</v>
      </c>
      <c r="E155" s="7">
        <v>2036.718158</v>
      </c>
      <c r="F155" s="7">
        <v>867.057539</v>
      </c>
      <c r="G155" s="37">
        <v>3.197208</v>
      </c>
    </row>
    <row r="156" spans="1:7" ht="12.75">
      <c r="A156" s="1" t="s">
        <v>134</v>
      </c>
      <c r="B156" s="7">
        <v>324294.561266</v>
      </c>
      <c r="C156" s="7">
        <v>320920.226362</v>
      </c>
      <c r="D156" s="7">
        <v>330801.465453</v>
      </c>
      <c r="E156" s="7">
        <v>9881.239091</v>
      </c>
      <c r="F156" s="7">
        <v>697.679806</v>
      </c>
      <c r="G156" s="37">
        <v>3.079033</v>
      </c>
    </row>
    <row r="157" spans="1:7" ht="12.75">
      <c r="A157" s="19" t="s">
        <v>135</v>
      </c>
      <c r="B157" s="20">
        <v>271569.937288</v>
      </c>
      <c r="C157" s="20">
        <v>266887.824626</v>
      </c>
      <c r="D157" s="20">
        <v>277050.70175</v>
      </c>
      <c r="E157" s="20">
        <v>10162.877125</v>
      </c>
      <c r="F157" s="20">
        <v>960.211369</v>
      </c>
      <c r="G157" s="38">
        <v>3.807921</v>
      </c>
    </row>
    <row r="158" spans="1:7" ht="12.75">
      <c r="A158" s="1" t="s">
        <v>136</v>
      </c>
      <c r="B158" s="7">
        <v>120014.319637</v>
      </c>
      <c r="C158" s="7">
        <v>117912.799057</v>
      </c>
      <c r="D158" s="7">
        <v>122715.529939</v>
      </c>
      <c r="E158" s="7">
        <v>4802.730882</v>
      </c>
      <c r="F158" s="7">
        <v>1150.354702</v>
      </c>
      <c r="G158" s="37">
        <v>4.073121</v>
      </c>
    </row>
    <row r="159" spans="1:7" ht="12.75">
      <c r="A159" s="1" t="s">
        <v>137</v>
      </c>
      <c r="B159" s="7">
        <v>182258.452257</v>
      </c>
      <c r="C159" s="7">
        <v>189351.581337</v>
      </c>
      <c r="D159" s="7">
        <v>195043.66758</v>
      </c>
      <c r="E159" s="7">
        <v>5692.086244</v>
      </c>
      <c r="F159" s="7">
        <v>861.653988</v>
      </c>
      <c r="G159" s="37">
        <v>3.006094</v>
      </c>
    </row>
    <row r="160" spans="1:7" ht="12.75">
      <c r="A160" s="19" t="s">
        <v>138</v>
      </c>
      <c r="B160" s="20">
        <v>124976.153407</v>
      </c>
      <c r="C160" s="20">
        <v>123634.710143</v>
      </c>
      <c r="D160" s="20">
        <v>127672.648159</v>
      </c>
      <c r="E160" s="20">
        <v>4037.938016</v>
      </c>
      <c r="F160" s="20">
        <v>780.579551</v>
      </c>
      <c r="G160" s="38">
        <v>3.266023</v>
      </c>
    </row>
    <row r="161" spans="1:7" ht="12.75">
      <c r="A161" s="1" t="s">
        <v>139</v>
      </c>
      <c r="B161" s="7">
        <v>113280.385782</v>
      </c>
      <c r="C161" s="7">
        <v>113215.468257</v>
      </c>
      <c r="D161" s="7">
        <v>117456.417351</v>
      </c>
      <c r="E161" s="7">
        <v>4240.949094</v>
      </c>
      <c r="F161" s="7">
        <v>974.706756</v>
      </c>
      <c r="G161" s="37">
        <v>3.74591</v>
      </c>
    </row>
    <row r="162" spans="1:7" ht="12.75">
      <c r="A162" s="1" t="s">
        <v>140</v>
      </c>
      <c r="B162" s="7">
        <v>199823.998092</v>
      </c>
      <c r="C162" s="7">
        <v>198046.486246</v>
      </c>
      <c r="D162" s="7">
        <v>200816.629314</v>
      </c>
      <c r="E162" s="7">
        <v>2770.143068</v>
      </c>
      <c r="F162" s="7">
        <v>431.486459</v>
      </c>
      <c r="G162" s="37">
        <v>1.398734</v>
      </c>
    </row>
    <row r="163" spans="1:7" ht="12.75">
      <c r="A163" s="19" t="s">
        <v>141</v>
      </c>
      <c r="B163" s="20">
        <v>59058.608068</v>
      </c>
      <c r="C163" s="20">
        <v>59189.452848</v>
      </c>
      <c r="D163" s="20">
        <v>61938.084078</v>
      </c>
      <c r="E163" s="20">
        <v>2748.63123</v>
      </c>
      <c r="F163" s="20">
        <v>1683.178953</v>
      </c>
      <c r="G163" s="38">
        <v>4.643786</v>
      </c>
    </row>
    <row r="164" spans="1:7" ht="12.75">
      <c r="A164" s="1" t="s">
        <v>142</v>
      </c>
      <c r="B164" s="7">
        <v>81842.386314</v>
      </c>
      <c r="C164" s="7">
        <v>79701.018312</v>
      </c>
      <c r="D164" s="7">
        <v>82883.324185</v>
      </c>
      <c r="E164" s="7">
        <v>3182.305873</v>
      </c>
      <c r="F164" s="7">
        <v>1097.725379</v>
      </c>
      <c r="G164" s="37">
        <v>3.992805</v>
      </c>
    </row>
    <row r="165" spans="1:7" ht="12.75">
      <c r="A165" s="1" t="s">
        <v>143</v>
      </c>
      <c r="B165" s="7">
        <v>83276.017603</v>
      </c>
      <c r="C165" s="7">
        <v>83313.561706</v>
      </c>
      <c r="D165" s="7">
        <v>87449.893</v>
      </c>
      <c r="E165" s="7">
        <v>4136.331294</v>
      </c>
      <c r="F165" s="7">
        <v>1577.548167</v>
      </c>
      <c r="G165" s="37">
        <v>4.964775</v>
      </c>
    </row>
    <row r="166" spans="1:7" ht="12.75">
      <c r="A166" s="19" t="s">
        <v>144</v>
      </c>
      <c r="B166" s="20">
        <v>49409.542602</v>
      </c>
      <c r="C166" s="20">
        <v>48416.816872</v>
      </c>
      <c r="D166" s="20">
        <v>51917.24351</v>
      </c>
      <c r="E166" s="20">
        <v>3500.426638</v>
      </c>
      <c r="F166" s="20">
        <v>2449.563777</v>
      </c>
      <c r="G166" s="38">
        <v>7.229774</v>
      </c>
    </row>
    <row r="167" spans="1:7" ht="12.75">
      <c r="A167" s="1" t="s">
        <v>145</v>
      </c>
      <c r="B167" s="7">
        <v>46724.082061</v>
      </c>
      <c r="C167" s="7">
        <v>46593.159045</v>
      </c>
      <c r="D167" s="7">
        <v>47637.688755</v>
      </c>
      <c r="E167" s="7">
        <v>1044.52971</v>
      </c>
      <c r="F167" s="7">
        <v>775.448931</v>
      </c>
      <c r="G167" s="37">
        <v>2.241809</v>
      </c>
    </row>
    <row r="168" spans="1:7" ht="12.75">
      <c r="A168" s="1" t="s">
        <v>146</v>
      </c>
      <c r="B168" s="7">
        <v>82475.900785</v>
      </c>
      <c r="C168" s="7">
        <v>82571.706287</v>
      </c>
      <c r="D168" s="7">
        <v>83790.49909</v>
      </c>
      <c r="E168" s="7">
        <v>1218.792803</v>
      </c>
      <c r="F168" s="7">
        <v>494.439271</v>
      </c>
      <c r="G168" s="37">
        <v>1.476042</v>
      </c>
    </row>
    <row r="169" spans="1:7" ht="12.75">
      <c r="A169" s="19" t="s">
        <v>147</v>
      </c>
      <c r="B169" s="20">
        <v>130058.804523</v>
      </c>
      <c r="C169" s="20">
        <v>129942.904575</v>
      </c>
      <c r="D169" s="20">
        <v>129404.11042</v>
      </c>
      <c r="E169" s="20">
        <v>-538.794155</v>
      </c>
      <c r="F169" s="20">
        <v>-143.448923</v>
      </c>
      <c r="G169" s="38">
        <v>-0.414639</v>
      </c>
    </row>
    <row r="170" spans="1:7" s="14" customFormat="1" ht="12.75">
      <c r="A170" s="21" t="s">
        <v>473</v>
      </c>
      <c r="B170" s="24">
        <v>8000</v>
      </c>
      <c r="C170" s="24">
        <v>8000</v>
      </c>
      <c r="D170" s="24">
        <v>9500</v>
      </c>
      <c r="E170" s="31"/>
      <c r="F170" s="31"/>
      <c r="G170" s="39"/>
    </row>
    <row r="171" spans="1:7" ht="13.5" thickBot="1">
      <c r="A171" s="25" t="s">
        <v>129</v>
      </c>
      <c r="B171" s="26">
        <f>SUM(B152:B170)</f>
        <v>4226263.462457</v>
      </c>
      <c r="C171" s="26">
        <f>SUM(C152:C170)</f>
        <v>4209111.771291001</v>
      </c>
      <c r="D171" s="26">
        <f>SUM(D152:D170)</f>
        <v>4360053.115067</v>
      </c>
      <c r="E171" s="26">
        <f>D171-C171</f>
        <v>150941.3437759988</v>
      </c>
      <c r="F171" s="26">
        <f>E171/166124*1000</f>
        <v>908.6064853723652</v>
      </c>
      <c r="G171" s="40">
        <f>E171/C171*100</f>
        <v>3.5860616675831993</v>
      </c>
    </row>
    <row r="172" spans="1:7" ht="12.75">
      <c r="A172" s="1"/>
      <c r="B172" s="7"/>
      <c r="C172" s="7"/>
      <c r="D172" s="7"/>
      <c r="E172" s="7"/>
      <c r="F172" s="7"/>
      <c r="G172" s="37"/>
    </row>
    <row r="173" spans="1:7" ht="12.75">
      <c r="A173" s="1" t="s">
        <v>149</v>
      </c>
      <c r="B173" s="7">
        <v>186486.89886</v>
      </c>
      <c r="C173" s="7">
        <v>185388.556205</v>
      </c>
      <c r="D173" s="7">
        <v>191138.03241</v>
      </c>
      <c r="E173" s="7">
        <v>5749.476205</v>
      </c>
      <c r="F173" s="7">
        <v>828.693601</v>
      </c>
      <c r="G173" s="37">
        <v>3.101311</v>
      </c>
    </row>
    <row r="174" spans="1:7" ht="12.75">
      <c r="A174" s="1" t="s">
        <v>150</v>
      </c>
      <c r="B174" s="7">
        <v>422671.792598</v>
      </c>
      <c r="C174" s="7">
        <v>417107.34512</v>
      </c>
      <c r="D174" s="7">
        <v>425226.512814</v>
      </c>
      <c r="E174" s="7">
        <v>8119.167694</v>
      </c>
      <c r="F174" s="7">
        <v>433.253345</v>
      </c>
      <c r="G174" s="37">
        <v>1.946542</v>
      </c>
    </row>
    <row r="175" spans="1:7" ht="12.75">
      <c r="A175" s="19" t="s">
        <v>151</v>
      </c>
      <c r="B175" s="20">
        <v>921863.212132</v>
      </c>
      <c r="C175" s="20">
        <v>895693.523436</v>
      </c>
      <c r="D175" s="20">
        <v>924725.405371</v>
      </c>
      <c r="E175" s="20">
        <v>29031.881934</v>
      </c>
      <c r="F175" s="20">
        <v>735.077401</v>
      </c>
      <c r="G175" s="38">
        <v>3.241274</v>
      </c>
    </row>
    <row r="176" spans="1:7" ht="12.75">
      <c r="A176" s="1" t="s">
        <v>152</v>
      </c>
      <c r="B176" s="7">
        <v>79739.983885</v>
      </c>
      <c r="C176" s="7">
        <v>79246.773973</v>
      </c>
      <c r="D176" s="7">
        <v>82977.894842</v>
      </c>
      <c r="E176" s="7">
        <v>3731.120868</v>
      </c>
      <c r="F176" s="7">
        <v>1468.367126</v>
      </c>
      <c r="G176" s="37">
        <v>4.708231</v>
      </c>
    </row>
    <row r="177" spans="1:7" ht="12.75">
      <c r="A177" s="1" t="s">
        <v>153</v>
      </c>
      <c r="B177" s="7">
        <v>58595.436289</v>
      </c>
      <c r="C177" s="7">
        <v>58670.91775</v>
      </c>
      <c r="D177" s="7">
        <v>60340.992289</v>
      </c>
      <c r="E177" s="7">
        <v>1670.074539</v>
      </c>
      <c r="F177" s="7">
        <v>899.824644</v>
      </c>
      <c r="G177" s="37">
        <v>2.846512</v>
      </c>
    </row>
    <row r="178" spans="1:7" ht="12.75">
      <c r="A178" s="19" t="s">
        <v>154</v>
      </c>
      <c r="B178" s="20">
        <v>151846.900433</v>
      </c>
      <c r="C178" s="20">
        <v>151301.204198</v>
      </c>
      <c r="D178" s="20">
        <v>156967.344409</v>
      </c>
      <c r="E178" s="20">
        <v>5666.140212</v>
      </c>
      <c r="F178" s="20">
        <v>962.483474</v>
      </c>
      <c r="G178" s="38">
        <v>3.744941</v>
      </c>
    </row>
    <row r="179" spans="1:7" ht="12.75">
      <c r="A179" s="1" t="s">
        <v>155</v>
      </c>
      <c r="B179" s="7">
        <v>115484.454674</v>
      </c>
      <c r="C179" s="7">
        <v>115143.509478</v>
      </c>
      <c r="D179" s="7">
        <v>118116.733023</v>
      </c>
      <c r="E179" s="7">
        <v>2973.223546</v>
      </c>
      <c r="F179" s="7">
        <v>632.870061</v>
      </c>
      <c r="G179" s="37">
        <v>2.582189</v>
      </c>
    </row>
    <row r="180" spans="1:7" ht="12.75">
      <c r="A180" s="1" t="s">
        <v>156</v>
      </c>
      <c r="B180" s="7">
        <v>208853.768458</v>
      </c>
      <c r="C180" s="7">
        <v>207169.35744</v>
      </c>
      <c r="D180" s="7">
        <v>214132.793229</v>
      </c>
      <c r="E180" s="7">
        <v>6963.435789</v>
      </c>
      <c r="F180" s="7">
        <v>777.863694</v>
      </c>
      <c r="G180" s="37">
        <v>3.361229</v>
      </c>
    </row>
    <row r="181" spans="1:7" ht="12.75">
      <c r="A181" s="19" t="s">
        <v>157</v>
      </c>
      <c r="B181" s="20">
        <v>110361.3709</v>
      </c>
      <c r="C181" s="20">
        <v>108478.226779</v>
      </c>
      <c r="D181" s="20">
        <v>112897.790915</v>
      </c>
      <c r="E181" s="20">
        <v>4419.564135</v>
      </c>
      <c r="F181" s="20">
        <v>1018.567443</v>
      </c>
      <c r="G181" s="38">
        <v>4.074149</v>
      </c>
    </row>
    <row r="182" spans="1:7" ht="12.75">
      <c r="A182" s="1" t="s">
        <v>158</v>
      </c>
      <c r="B182" s="7">
        <v>61406.743836</v>
      </c>
      <c r="C182" s="7">
        <v>61000.621231</v>
      </c>
      <c r="D182" s="7">
        <v>64096.960979</v>
      </c>
      <c r="E182" s="7">
        <v>3096.339749</v>
      </c>
      <c r="F182" s="7">
        <v>1665.59427</v>
      </c>
      <c r="G182" s="37">
        <v>5.075915</v>
      </c>
    </row>
    <row r="183" spans="1:7" ht="12.75">
      <c r="A183" s="1" t="s">
        <v>159</v>
      </c>
      <c r="B183" s="7">
        <v>38840.647497</v>
      </c>
      <c r="C183" s="7">
        <v>38923.153841</v>
      </c>
      <c r="D183" s="7">
        <v>40455.481724</v>
      </c>
      <c r="E183" s="7">
        <v>1532.327884</v>
      </c>
      <c r="F183" s="7">
        <v>1331.301376</v>
      </c>
      <c r="G183" s="37">
        <v>3.936803</v>
      </c>
    </row>
    <row r="184" spans="1:7" ht="12.75">
      <c r="A184" s="19" t="s">
        <v>160</v>
      </c>
      <c r="B184" s="20">
        <v>86387.213482</v>
      </c>
      <c r="C184" s="20">
        <v>86297.842223</v>
      </c>
      <c r="D184" s="20">
        <v>89403.155881</v>
      </c>
      <c r="E184" s="20">
        <v>3105.313658</v>
      </c>
      <c r="F184" s="20">
        <v>934.772323</v>
      </c>
      <c r="G184" s="38">
        <v>3.598368</v>
      </c>
    </row>
    <row r="185" spans="1:7" ht="12.75">
      <c r="A185" s="1" t="s">
        <v>161</v>
      </c>
      <c r="B185" s="7">
        <v>50835.484119</v>
      </c>
      <c r="C185" s="7">
        <v>48975.580716</v>
      </c>
      <c r="D185" s="7">
        <v>50789.813177</v>
      </c>
      <c r="E185" s="7">
        <v>1814.232461</v>
      </c>
      <c r="F185" s="7">
        <v>1376.504143</v>
      </c>
      <c r="G185" s="37">
        <v>3.704361</v>
      </c>
    </row>
    <row r="186" spans="1:7" ht="12.75">
      <c r="A186" s="1" t="s">
        <v>162</v>
      </c>
      <c r="B186" s="7">
        <v>54697.807804</v>
      </c>
      <c r="C186" s="7">
        <v>54640.453536</v>
      </c>
      <c r="D186" s="7">
        <v>53730.019537</v>
      </c>
      <c r="E186" s="7">
        <v>-910.434</v>
      </c>
      <c r="F186" s="7">
        <v>-648.919458</v>
      </c>
      <c r="G186" s="37">
        <v>-1.666227</v>
      </c>
    </row>
    <row r="187" spans="1:7" ht="12.75">
      <c r="A187" s="19" t="s">
        <v>163</v>
      </c>
      <c r="B187" s="20">
        <v>42863.218666</v>
      </c>
      <c r="C187" s="20">
        <v>41874.147086</v>
      </c>
      <c r="D187" s="20">
        <v>39895.114968</v>
      </c>
      <c r="E187" s="20">
        <v>-1979.032119</v>
      </c>
      <c r="F187" s="20">
        <v>-2261.750993</v>
      </c>
      <c r="G187" s="38">
        <v>-4.726143</v>
      </c>
    </row>
    <row r="188" spans="1:7" s="14" customFormat="1" ht="12.75">
      <c r="A188" s="21" t="s">
        <v>473</v>
      </c>
      <c r="B188" s="24">
        <v>4260</v>
      </c>
      <c r="C188" s="24">
        <v>4260</v>
      </c>
      <c r="D188" s="24">
        <v>5116</v>
      </c>
      <c r="E188" s="31"/>
      <c r="F188" s="31"/>
      <c r="G188" s="39"/>
    </row>
    <row r="189" spans="1:7" ht="13.5" thickBot="1">
      <c r="A189" s="25" t="s">
        <v>148</v>
      </c>
      <c r="B189" s="26">
        <f>SUM(B173:B188)</f>
        <v>2595194.933633</v>
      </c>
      <c r="C189" s="26">
        <f>SUM(C173:C188)</f>
        <v>2554171.213012</v>
      </c>
      <c r="D189" s="26">
        <f>SUM(D173:D188)</f>
        <v>2630010.045568</v>
      </c>
      <c r="E189" s="26">
        <f>D189-C189</f>
        <v>75838.83255599998</v>
      </c>
      <c r="F189" s="26">
        <f>E189/103374*1000</f>
        <v>733.6354649718496</v>
      </c>
      <c r="G189" s="40">
        <f>E189/C189*100</f>
        <v>2.9692149128314393</v>
      </c>
    </row>
    <row r="190" spans="1:7" ht="12.75">
      <c r="A190" s="1"/>
      <c r="B190" s="7"/>
      <c r="C190" s="7"/>
      <c r="D190" s="7"/>
      <c r="E190" s="7"/>
      <c r="F190" s="7"/>
      <c r="G190" s="37"/>
    </row>
    <row r="191" spans="1:7" ht="12.75">
      <c r="A191" s="1" t="s">
        <v>165</v>
      </c>
      <c r="B191" s="7">
        <v>1691252.948564</v>
      </c>
      <c r="C191" s="7">
        <v>1667879.437982</v>
      </c>
      <c r="D191" s="7">
        <v>1792789.36397</v>
      </c>
      <c r="E191" s="7">
        <v>124909.925988</v>
      </c>
      <c r="F191" s="7">
        <v>1659.271068</v>
      </c>
      <c r="G191" s="37">
        <v>7.489146</v>
      </c>
    </row>
    <row r="192" spans="1:7" ht="12.75">
      <c r="A192" s="1" t="s">
        <v>166</v>
      </c>
      <c r="B192" s="7">
        <v>333152.4204</v>
      </c>
      <c r="C192" s="7">
        <v>331697.047357</v>
      </c>
      <c r="D192" s="7">
        <v>341882.755144</v>
      </c>
      <c r="E192" s="7">
        <v>10185.707786</v>
      </c>
      <c r="F192" s="7">
        <v>735.961545</v>
      </c>
      <c r="G192" s="37">
        <v>3.070786</v>
      </c>
    </row>
    <row r="193" spans="1:7" ht="12.75">
      <c r="A193" s="19" t="s">
        <v>167</v>
      </c>
      <c r="B193" s="20">
        <v>224437.717829</v>
      </c>
      <c r="C193" s="20">
        <v>223935.012337</v>
      </c>
      <c r="D193" s="20">
        <v>232804.440653</v>
      </c>
      <c r="E193" s="20">
        <v>8869.428316</v>
      </c>
      <c r="F193" s="20">
        <v>933.918955</v>
      </c>
      <c r="G193" s="38">
        <v>3.960715</v>
      </c>
    </row>
    <row r="194" spans="1:7" ht="12.75">
      <c r="A194" s="1" t="s">
        <v>168</v>
      </c>
      <c r="B194" s="7">
        <v>234205.698999</v>
      </c>
      <c r="C194" s="7">
        <v>231703.188241</v>
      </c>
      <c r="D194" s="7">
        <v>241385.422385</v>
      </c>
      <c r="E194" s="7">
        <v>9682.234144</v>
      </c>
      <c r="F194" s="7">
        <v>1085.695688</v>
      </c>
      <c r="G194" s="37">
        <v>4.178723</v>
      </c>
    </row>
    <row r="195" spans="1:7" ht="12.75">
      <c r="A195" s="1" t="s">
        <v>169</v>
      </c>
      <c r="B195" s="7">
        <v>292082.394822</v>
      </c>
      <c r="C195" s="7">
        <v>288493.215734</v>
      </c>
      <c r="D195" s="7">
        <v>299135.288716</v>
      </c>
      <c r="E195" s="7">
        <v>10642.072982</v>
      </c>
      <c r="F195" s="7">
        <v>861.287875</v>
      </c>
      <c r="G195" s="37">
        <v>3.688847</v>
      </c>
    </row>
    <row r="196" spans="1:7" ht="12.75">
      <c r="A196" s="19" t="s">
        <v>170</v>
      </c>
      <c r="B196" s="20">
        <v>131789.962614</v>
      </c>
      <c r="C196" s="20">
        <v>130265.913161</v>
      </c>
      <c r="D196" s="20">
        <v>135839.67025</v>
      </c>
      <c r="E196" s="20">
        <v>5573.757089</v>
      </c>
      <c r="F196" s="20">
        <v>1016.552451</v>
      </c>
      <c r="G196" s="38">
        <v>4.278753</v>
      </c>
    </row>
    <row r="197" spans="1:7" ht="12.75">
      <c r="A197" s="1" t="s">
        <v>171</v>
      </c>
      <c r="B197" s="7">
        <v>207782.674533</v>
      </c>
      <c r="C197" s="7">
        <v>205144.387983</v>
      </c>
      <c r="D197" s="7">
        <v>211013.721624</v>
      </c>
      <c r="E197" s="7">
        <v>5869.333641</v>
      </c>
      <c r="F197" s="7">
        <v>622.674904</v>
      </c>
      <c r="G197" s="37">
        <v>2.861074</v>
      </c>
    </row>
    <row r="198" spans="1:7" ht="12.75">
      <c r="A198" s="1" t="s">
        <v>172</v>
      </c>
      <c r="B198" s="7">
        <v>72539.964237</v>
      </c>
      <c r="C198" s="7">
        <v>72098.663166</v>
      </c>
      <c r="D198" s="7">
        <v>75029.774198</v>
      </c>
      <c r="E198" s="7">
        <v>2931.111032</v>
      </c>
      <c r="F198" s="7">
        <v>1323.898388</v>
      </c>
      <c r="G198" s="37">
        <v>4.065417</v>
      </c>
    </row>
    <row r="199" spans="1:7" ht="12.75">
      <c r="A199" s="19" t="s">
        <v>173</v>
      </c>
      <c r="B199" s="20">
        <v>40653.963958</v>
      </c>
      <c r="C199" s="20">
        <v>40425.895264</v>
      </c>
      <c r="D199" s="20">
        <v>40389.968077</v>
      </c>
      <c r="E199" s="20">
        <v>-35.927187</v>
      </c>
      <c r="F199" s="20">
        <v>-39.307645</v>
      </c>
      <c r="G199" s="38">
        <v>-0.088872</v>
      </c>
    </row>
    <row r="200" spans="1:7" ht="12.75">
      <c r="A200" s="1" t="s">
        <v>174</v>
      </c>
      <c r="B200" s="7">
        <v>53183.18732</v>
      </c>
      <c r="C200" s="7">
        <v>52865.49361</v>
      </c>
      <c r="D200" s="7">
        <v>54909.382942</v>
      </c>
      <c r="E200" s="7">
        <v>2043.889332</v>
      </c>
      <c r="F200" s="7">
        <v>1303.50085</v>
      </c>
      <c r="G200" s="37">
        <v>3.866207</v>
      </c>
    </row>
    <row r="201" spans="1:7" ht="12.75">
      <c r="A201" s="1" t="s">
        <v>175</v>
      </c>
      <c r="B201" s="7">
        <v>120777.653222</v>
      </c>
      <c r="C201" s="7">
        <v>120863.713392</v>
      </c>
      <c r="D201" s="7">
        <v>130561.54604</v>
      </c>
      <c r="E201" s="7">
        <v>9697.832648</v>
      </c>
      <c r="F201" s="7">
        <v>2161.79952</v>
      </c>
      <c r="G201" s="37">
        <v>8.023775</v>
      </c>
    </row>
    <row r="202" spans="1:7" ht="12.75">
      <c r="A202" s="19" t="s">
        <v>176</v>
      </c>
      <c r="B202" s="20">
        <v>169986.837389</v>
      </c>
      <c r="C202" s="20">
        <v>166160.960981</v>
      </c>
      <c r="D202" s="20">
        <v>174457.11942</v>
      </c>
      <c r="E202" s="20">
        <v>8296.158439</v>
      </c>
      <c r="F202" s="20">
        <v>1149.689362</v>
      </c>
      <c r="G202" s="38">
        <v>4.992845</v>
      </c>
    </row>
    <row r="203" spans="1:7" ht="12.75">
      <c r="A203" s="1" t="s">
        <v>177</v>
      </c>
      <c r="B203" s="7">
        <v>51143.492821</v>
      </c>
      <c r="C203" s="7">
        <v>50034.366097</v>
      </c>
      <c r="D203" s="7">
        <v>51967.078447</v>
      </c>
      <c r="E203" s="7">
        <v>1932.71235</v>
      </c>
      <c r="F203" s="7">
        <v>1195.985365</v>
      </c>
      <c r="G203" s="37">
        <v>3.86277</v>
      </c>
    </row>
    <row r="204" spans="1:7" ht="12.75">
      <c r="A204" s="1" t="s">
        <v>178</v>
      </c>
      <c r="B204" s="7">
        <v>151207.567026</v>
      </c>
      <c r="C204" s="7">
        <v>150753.935695</v>
      </c>
      <c r="D204" s="7">
        <v>160884.955054</v>
      </c>
      <c r="E204" s="7">
        <v>10131.019359</v>
      </c>
      <c r="F204" s="7">
        <v>1826.396135</v>
      </c>
      <c r="G204" s="37">
        <v>6.720235</v>
      </c>
    </row>
    <row r="205" spans="1:7" ht="12.75">
      <c r="A205" s="19" t="s">
        <v>179</v>
      </c>
      <c r="B205" s="20">
        <v>77968.549925</v>
      </c>
      <c r="C205" s="20">
        <v>77095.339887</v>
      </c>
      <c r="D205" s="20">
        <v>75802.818777</v>
      </c>
      <c r="E205" s="20">
        <v>-1292.521109</v>
      </c>
      <c r="F205" s="20">
        <v>-731.891908</v>
      </c>
      <c r="G205" s="38">
        <v>-1.676523</v>
      </c>
    </row>
    <row r="206" spans="1:7" s="14" customFormat="1" ht="12.75">
      <c r="A206" s="21" t="s">
        <v>473</v>
      </c>
      <c r="B206" s="24">
        <v>5000</v>
      </c>
      <c r="C206" s="24">
        <v>5000</v>
      </c>
      <c r="D206" s="24">
        <v>6000</v>
      </c>
      <c r="E206" s="24"/>
      <c r="F206" s="24"/>
      <c r="G206" s="39"/>
    </row>
    <row r="207" spans="1:7" ht="13.5" thickBot="1">
      <c r="A207" s="25" t="s">
        <v>164</v>
      </c>
      <c r="B207" s="26">
        <f>SUM(B191:B206)</f>
        <v>3857165.0336589995</v>
      </c>
      <c r="C207" s="26">
        <f>SUM(C191:C206)</f>
        <v>3814416.5708870003</v>
      </c>
      <c r="D207" s="26">
        <f>SUM(D191:D206)</f>
        <v>4024853.3056969997</v>
      </c>
      <c r="E207" s="26">
        <f>D207-C207</f>
        <v>210436.73480999935</v>
      </c>
      <c r="F207" s="26">
        <f>E207/160127*1000</f>
        <v>1314.1864570622029</v>
      </c>
      <c r="G207" s="40">
        <f>E207/C207*100</f>
        <v>5.5168786864058905</v>
      </c>
    </row>
    <row r="208" spans="1:7" ht="12.75">
      <c r="A208" s="1"/>
      <c r="B208" s="7"/>
      <c r="C208" s="7"/>
      <c r="D208" s="7"/>
      <c r="E208" s="7"/>
      <c r="F208" s="7"/>
      <c r="G208" s="37"/>
    </row>
    <row r="209" spans="1:7" ht="12.75">
      <c r="A209" s="1" t="s">
        <v>181</v>
      </c>
      <c r="B209" s="7">
        <v>312583.848347</v>
      </c>
      <c r="C209" s="7">
        <v>340091.022612</v>
      </c>
      <c r="D209" s="7">
        <v>357080.657527</v>
      </c>
      <c r="E209" s="7">
        <v>16989.634915</v>
      </c>
      <c r="F209" s="7">
        <v>1269.019638</v>
      </c>
      <c r="G209" s="37">
        <v>4.995614</v>
      </c>
    </row>
    <row r="210" spans="1:7" ht="12.75">
      <c r="A210" s="1" t="s">
        <v>182</v>
      </c>
      <c r="B210" s="7">
        <v>1208755.690192</v>
      </c>
      <c r="C210" s="7">
        <v>1204731.089148</v>
      </c>
      <c r="D210" s="7">
        <v>1295854.151204</v>
      </c>
      <c r="E210" s="7">
        <v>91123.062056</v>
      </c>
      <c r="F210" s="7">
        <v>1608.016201</v>
      </c>
      <c r="G210" s="37">
        <v>7.563768</v>
      </c>
    </row>
    <row r="211" spans="1:7" ht="12.75">
      <c r="A211" s="19" t="s">
        <v>183</v>
      </c>
      <c r="B211" s="20">
        <v>2593770.834413</v>
      </c>
      <c r="C211" s="20">
        <v>2575743.225112</v>
      </c>
      <c r="D211" s="20">
        <v>2805974.343429</v>
      </c>
      <c r="E211" s="20">
        <v>230231.118317</v>
      </c>
      <c r="F211" s="20">
        <v>2048.228445</v>
      </c>
      <c r="G211" s="38">
        <v>8.938434</v>
      </c>
    </row>
    <row r="212" spans="1:7" ht="12.75">
      <c r="A212" s="1" t="s">
        <v>184</v>
      </c>
      <c r="B212" s="7">
        <v>758253.414311</v>
      </c>
      <c r="C212" s="7">
        <v>752174.319882</v>
      </c>
      <c r="D212" s="7">
        <v>783529.127821</v>
      </c>
      <c r="E212" s="7">
        <v>31354.807939</v>
      </c>
      <c r="F212" s="7">
        <v>999.802555</v>
      </c>
      <c r="G212" s="37">
        <v>4.168556</v>
      </c>
    </row>
    <row r="213" spans="1:7" ht="12.75">
      <c r="A213" s="1" t="s">
        <v>185</v>
      </c>
      <c r="B213" s="7">
        <v>90918.907585</v>
      </c>
      <c r="C213" s="7">
        <v>88454.965861</v>
      </c>
      <c r="D213" s="7">
        <v>92329.809278</v>
      </c>
      <c r="E213" s="7">
        <v>3874.843416</v>
      </c>
      <c r="F213" s="7">
        <v>1167.121511</v>
      </c>
      <c r="G213" s="37">
        <v>4.380583</v>
      </c>
    </row>
    <row r="214" spans="1:7" ht="12.75">
      <c r="A214" s="19" t="s">
        <v>186</v>
      </c>
      <c r="B214" s="20">
        <v>78160.106353</v>
      </c>
      <c r="C214" s="20">
        <v>77422.9726</v>
      </c>
      <c r="D214" s="20">
        <v>80462.955387</v>
      </c>
      <c r="E214" s="20">
        <v>3039.982787</v>
      </c>
      <c r="F214" s="20">
        <v>979.060479</v>
      </c>
      <c r="G214" s="38">
        <v>3.926461</v>
      </c>
    </row>
    <row r="215" spans="1:7" ht="12.75">
      <c r="A215" s="1" t="s">
        <v>187</v>
      </c>
      <c r="B215" s="7">
        <v>66837.278267</v>
      </c>
      <c r="C215" s="7">
        <v>66000.727644</v>
      </c>
      <c r="D215" s="7">
        <v>68876.767474</v>
      </c>
      <c r="E215" s="7">
        <v>2876.039829</v>
      </c>
      <c r="F215" s="7">
        <v>1168.646822</v>
      </c>
      <c r="G215" s="37">
        <v>4.357588</v>
      </c>
    </row>
    <row r="216" spans="1:7" ht="12.75">
      <c r="A216" s="1" t="s">
        <v>188</v>
      </c>
      <c r="B216" s="7">
        <v>327286.863642</v>
      </c>
      <c r="C216" s="7">
        <v>350301.366003</v>
      </c>
      <c r="D216" s="7">
        <v>359066.369001</v>
      </c>
      <c r="E216" s="7">
        <v>8765.002998</v>
      </c>
      <c r="F216" s="7">
        <v>601.578792</v>
      </c>
      <c r="G216" s="37">
        <v>2.502132</v>
      </c>
    </row>
    <row r="217" spans="1:7" ht="12.75">
      <c r="A217" s="19" t="s">
        <v>189</v>
      </c>
      <c r="B217" s="20">
        <v>321785.295046</v>
      </c>
      <c r="C217" s="20">
        <v>319794.026917</v>
      </c>
      <c r="D217" s="20">
        <v>334142.893581</v>
      </c>
      <c r="E217" s="20">
        <v>14348.866663</v>
      </c>
      <c r="F217" s="20">
        <v>1002.50588</v>
      </c>
      <c r="G217" s="38">
        <v>4.486909</v>
      </c>
    </row>
    <row r="218" spans="1:7" ht="12.75">
      <c r="A218" s="1" t="s">
        <v>190</v>
      </c>
      <c r="B218" s="7">
        <v>315892.26703</v>
      </c>
      <c r="C218" s="7">
        <v>312611.300982</v>
      </c>
      <c r="D218" s="7">
        <v>321953.347109</v>
      </c>
      <c r="E218" s="7">
        <v>9342.046127</v>
      </c>
      <c r="F218" s="7">
        <v>658.957899</v>
      </c>
      <c r="G218" s="37">
        <v>2.98839</v>
      </c>
    </row>
    <row r="219" spans="1:7" ht="12.75">
      <c r="A219" s="1" t="s">
        <v>191</v>
      </c>
      <c r="B219" s="7">
        <v>214596.346349</v>
      </c>
      <c r="C219" s="7">
        <v>211771.591362</v>
      </c>
      <c r="D219" s="7">
        <v>219676.611284</v>
      </c>
      <c r="E219" s="7">
        <v>7905.019922</v>
      </c>
      <c r="F219" s="7">
        <v>854.781566</v>
      </c>
      <c r="G219" s="37">
        <v>3.732805</v>
      </c>
    </row>
    <row r="220" spans="1:7" ht="12.75">
      <c r="A220" s="19" t="s">
        <v>192</v>
      </c>
      <c r="B220" s="20">
        <v>444852.852742</v>
      </c>
      <c r="C220" s="20">
        <v>440157.152896</v>
      </c>
      <c r="D220" s="20">
        <v>475642.463742</v>
      </c>
      <c r="E220" s="20">
        <v>35485.310847</v>
      </c>
      <c r="F220" s="20">
        <v>1814.641312</v>
      </c>
      <c r="G220" s="38">
        <v>8.061964</v>
      </c>
    </row>
    <row r="221" spans="1:7" ht="12.75">
      <c r="A221" s="1" t="s">
        <v>193</v>
      </c>
      <c r="B221" s="7">
        <v>206703.130353</v>
      </c>
      <c r="C221" s="7">
        <v>204132.454926</v>
      </c>
      <c r="D221" s="7">
        <v>223326.126924</v>
      </c>
      <c r="E221" s="7">
        <v>19193.671998</v>
      </c>
      <c r="F221" s="7">
        <v>2114.772146</v>
      </c>
      <c r="G221" s="37">
        <v>9.402558</v>
      </c>
    </row>
    <row r="222" spans="1:7" ht="12.75">
      <c r="A222" s="1" t="s">
        <v>194</v>
      </c>
      <c r="B222" s="7">
        <v>45435.065591</v>
      </c>
      <c r="C222" s="7">
        <v>45398.056955</v>
      </c>
      <c r="D222" s="7">
        <v>48114.659067</v>
      </c>
      <c r="E222" s="7">
        <v>2716.602112</v>
      </c>
      <c r="F222" s="7">
        <v>2541.255483</v>
      </c>
      <c r="G222" s="37">
        <v>5.983961</v>
      </c>
    </row>
    <row r="223" spans="1:7" ht="12.75">
      <c r="A223" s="19" t="s">
        <v>195</v>
      </c>
      <c r="B223" s="20">
        <v>249638.134133</v>
      </c>
      <c r="C223" s="20">
        <v>248473.995108</v>
      </c>
      <c r="D223" s="20">
        <v>254720.313466</v>
      </c>
      <c r="E223" s="20">
        <v>6246.318357</v>
      </c>
      <c r="F223" s="20">
        <v>604.794574</v>
      </c>
      <c r="G223" s="38">
        <v>2.513872</v>
      </c>
    </row>
    <row r="224" spans="1:7" ht="12.75">
      <c r="A224" s="1" t="s">
        <v>196</v>
      </c>
      <c r="B224" s="7">
        <v>96524.759828</v>
      </c>
      <c r="C224" s="7">
        <v>96523.379751</v>
      </c>
      <c r="D224" s="7">
        <v>95742.243957</v>
      </c>
      <c r="E224" s="7">
        <v>-781.135794</v>
      </c>
      <c r="F224" s="7">
        <v>-284.35959</v>
      </c>
      <c r="G224" s="37">
        <v>-0.809271</v>
      </c>
    </row>
    <row r="225" spans="1:7" ht="12.75">
      <c r="A225" s="1" t="s">
        <v>197</v>
      </c>
      <c r="B225" s="7">
        <v>142723.695214</v>
      </c>
      <c r="C225" s="7">
        <v>141746.797761</v>
      </c>
      <c r="D225" s="7">
        <v>143089.332998</v>
      </c>
      <c r="E225" s="7">
        <v>1342.535237</v>
      </c>
      <c r="F225" s="7">
        <v>344.681704</v>
      </c>
      <c r="G225" s="37">
        <v>0.947136</v>
      </c>
    </row>
    <row r="226" spans="1:7" ht="12.75">
      <c r="A226" s="19" t="s">
        <v>198</v>
      </c>
      <c r="B226" s="20">
        <v>132037.078084</v>
      </c>
      <c r="C226" s="20">
        <v>131844.780178</v>
      </c>
      <c r="D226" s="20">
        <v>140917.754723</v>
      </c>
      <c r="E226" s="20">
        <v>9072.974545</v>
      </c>
      <c r="F226" s="20">
        <v>1859.978381</v>
      </c>
      <c r="G226" s="38">
        <v>6.881558</v>
      </c>
    </row>
    <row r="227" spans="1:7" ht="12.75">
      <c r="A227" s="1" t="s">
        <v>199</v>
      </c>
      <c r="B227" s="7">
        <v>92774.733706</v>
      </c>
      <c r="C227" s="7">
        <v>92106.428299</v>
      </c>
      <c r="D227" s="7">
        <v>95554.378072</v>
      </c>
      <c r="E227" s="7">
        <v>3447.949774</v>
      </c>
      <c r="F227" s="7">
        <v>1227.46521</v>
      </c>
      <c r="G227" s="37">
        <v>3.743441</v>
      </c>
    </row>
    <row r="228" spans="1:7" ht="12.75">
      <c r="A228" s="1" t="s">
        <v>200</v>
      </c>
      <c r="B228" s="7">
        <v>89045.390703</v>
      </c>
      <c r="C228" s="7">
        <v>88382.058349</v>
      </c>
      <c r="D228" s="7">
        <v>89505.494722</v>
      </c>
      <c r="E228" s="7">
        <v>1123.436374</v>
      </c>
      <c r="F228" s="7">
        <v>339.50933</v>
      </c>
      <c r="G228" s="37">
        <v>1.271114</v>
      </c>
    </row>
    <row r="229" spans="1:7" ht="12.75">
      <c r="A229" s="19" t="s">
        <v>201</v>
      </c>
      <c r="B229" s="20">
        <v>21613.143155</v>
      </c>
      <c r="C229" s="20">
        <v>21574.697416</v>
      </c>
      <c r="D229" s="20">
        <v>22379.554861</v>
      </c>
      <c r="E229" s="20">
        <v>804.857444</v>
      </c>
      <c r="F229" s="20">
        <v>1584.365048</v>
      </c>
      <c r="G229" s="38">
        <v>3.730562</v>
      </c>
    </row>
    <row r="230" spans="1:7" ht="12.75">
      <c r="A230" s="1" t="s">
        <v>202</v>
      </c>
      <c r="B230" s="7">
        <v>26852.025687</v>
      </c>
      <c r="C230" s="7">
        <v>25848.459859</v>
      </c>
      <c r="D230" s="7">
        <v>26848.652537</v>
      </c>
      <c r="E230" s="7">
        <v>1000.192678</v>
      </c>
      <c r="F230" s="7">
        <v>1304.032175</v>
      </c>
      <c r="G230" s="37">
        <v>3.869448</v>
      </c>
    </row>
    <row r="231" spans="1:7" ht="12.75">
      <c r="A231" s="1" t="s">
        <v>203</v>
      </c>
      <c r="B231" s="7">
        <v>220551.427454</v>
      </c>
      <c r="C231" s="7">
        <v>219464.277258</v>
      </c>
      <c r="D231" s="7">
        <v>226476.131752</v>
      </c>
      <c r="E231" s="7">
        <v>7011.854493</v>
      </c>
      <c r="F231" s="7">
        <v>761.082654</v>
      </c>
      <c r="G231" s="37">
        <v>3.194987</v>
      </c>
    </row>
    <row r="232" spans="1:7" ht="12.75">
      <c r="A232" s="19" t="s">
        <v>204</v>
      </c>
      <c r="B232" s="20">
        <v>863330.039312</v>
      </c>
      <c r="C232" s="20">
        <v>861487.495869</v>
      </c>
      <c r="D232" s="20">
        <v>884807.135019</v>
      </c>
      <c r="E232" s="20">
        <v>23319.63915</v>
      </c>
      <c r="F232" s="20">
        <v>625.510023</v>
      </c>
      <c r="G232" s="38">
        <v>2.706904</v>
      </c>
    </row>
    <row r="233" spans="1:7" ht="12.75">
      <c r="A233" s="1" t="s">
        <v>205</v>
      </c>
      <c r="B233" s="7">
        <v>15392.615589</v>
      </c>
      <c r="C233" s="7">
        <v>15389.27495</v>
      </c>
      <c r="D233" s="7">
        <v>16524.49496</v>
      </c>
      <c r="E233" s="7">
        <v>1135.22001</v>
      </c>
      <c r="F233" s="7">
        <v>5280.093069</v>
      </c>
      <c r="G233" s="37">
        <v>7.376696</v>
      </c>
    </row>
    <row r="234" spans="1:7" ht="12.75">
      <c r="A234" s="1" t="s">
        <v>206</v>
      </c>
      <c r="B234" s="7">
        <v>126399.101224</v>
      </c>
      <c r="C234" s="7">
        <v>124331.201999</v>
      </c>
      <c r="D234" s="7">
        <v>132506.680077</v>
      </c>
      <c r="E234" s="7">
        <v>8175.478078</v>
      </c>
      <c r="F234" s="7">
        <v>1718.981934</v>
      </c>
      <c r="G234" s="37">
        <v>6.575564</v>
      </c>
    </row>
    <row r="235" spans="1:7" ht="12.75">
      <c r="A235" s="19" t="s">
        <v>207</v>
      </c>
      <c r="B235" s="20">
        <v>97095.399027</v>
      </c>
      <c r="C235" s="20">
        <v>97213.65049</v>
      </c>
      <c r="D235" s="20">
        <v>99269.957352</v>
      </c>
      <c r="E235" s="20">
        <v>2056.306862</v>
      </c>
      <c r="F235" s="20">
        <v>600.206323</v>
      </c>
      <c r="G235" s="38">
        <v>2.115245</v>
      </c>
    </row>
    <row r="236" spans="1:7" s="14" customFormat="1" ht="12.75">
      <c r="A236" s="21" t="s">
        <v>473</v>
      </c>
      <c r="B236" s="24">
        <v>3000</v>
      </c>
      <c r="C236" s="24">
        <v>3000</v>
      </c>
      <c r="D236" s="24">
        <v>25122</v>
      </c>
      <c r="E236" s="24"/>
      <c r="F236" s="24"/>
      <c r="G236" s="39"/>
    </row>
    <row r="237" spans="1:7" ht="13.5" thickBot="1">
      <c r="A237" s="25" t="s">
        <v>180</v>
      </c>
      <c r="B237" s="26">
        <f>SUM(B209:B236)</f>
        <v>9162809.443336999</v>
      </c>
      <c r="C237" s="26">
        <f>SUM(C209:C236)</f>
        <v>9156170.770187002</v>
      </c>
      <c r="D237" s="26">
        <f>SUM(D209:D236)</f>
        <v>9719494.407324003</v>
      </c>
      <c r="E237" s="26">
        <f>D237-C237</f>
        <v>563323.6371370014</v>
      </c>
      <c r="F237" s="26">
        <f>E237/388848*1000</f>
        <v>1448.698815827782</v>
      </c>
      <c r="G237" s="40">
        <f>E237/C237*100</f>
        <v>6.1523933014794165</v>
      </c>
    </row>
    <row r="238" spans="1:7" ht="12.75">
      <c r="A238" s="1"/>
      <c r="B238" s="7"/>
      <c r="C238" s="7"/>
      <c r="D238" s="7"/>
      <c r="E238" s="7"/>
      <c r="F238" s="7"/>
      <c r="G238" s="37"/>
    </row>
    <row r="239" spans="1:7" ht="12.75">
      <c r="A239" s="32" t="s">
        <v>209</v>
      </c>
      <c r="B239" s="31">
        <v>5491895.890207</v>
      </c>
      <c r="C239" s="31">
        <v>5430046.96008</v>
      </c>
      <c r="D239" s="31">
        <v>5936440.371543</v>
      </c>
      <c r="E239" s="31">
        <v>506393.411463</v>
      </c>
      <c r="F239" s="31">
        <v>2132.811403</v>
      </c>
      <c r="G239" s="43">
        <v>9.325765</v>
      </c>
    </row>
    <row r="240" spans="1:7" ht="12.75">
      <c r="A240" s="32" t="s">
        <v>210</v>
      </c>
      <c r="B240" s="31">
        <v>109129.162493</v>
      </c>
      <c r="C240" s="31">
        <v>109543.923604</v>
      </c>
      <c r="D240" s="31">
        <v>113028.216587</v>
      </c>
      <c r="E240" s="31">
        <v>3484.292983</v>
      </c>
      <c r="F240" s="31">
        <v>889.758167</v>
      </c>
      <c r="G240" s="43">
        <v>3.180727</v>
      </c>
    </row>
    <row r="241" spans="1:7" ht="12.75">
      <c r="A241" s="19" t="s">
        <v>211</v>
      </c>
      <c r="B241" s="20">
        <v>128315.251623</v>
      </c>
      <c r="C241" s="20">
        <v>128670.846288</v>
      </c>
      <c r="D241" s="20">
        <v>132333.376681</v>
      </c>
      <c r="E241" s="20">
        <v>3662.530393</v>
      </c>
      <c r="F241" s="20">
        <v>781.423169</v>
      </c>
      <c r="G241" s="38">
        <v>2.846434</v>
      </c>
    </row>
    <row r="242" spans="1:7" ht="12.75">
      <c r="A242" s="32" t="s">
        <v>212</v>
      </c>
      <c r="B242" s="31">
        <v>276922.211137</v>
      </c>
      <c r="C242" s="31">
        <v>275997.183779</v>
      </c>
      <c r="D242" s="31">
        <v>289013.788431</v>
      </c>
      <c r="E242" s="31">
        <v>13016.604652</v>
      </c>
      <c r="F242" s="31">
        <v>1203.569547</v>
      </c>
      <c r="G242" s="43">
        <v>4.716209</v>
      </c>
    </row>
    <row r="243" spans="1:7" ht="12.75">
      <c r="A243" s="32" t="s">
        <v>213</v>
      </c>
      <c r="B243" s="31">
        <v>368779.599381</v>
      </c>
      <c r="C243" s="31">
        <v>366609.960259</v>
      </c>
      <c r="D243" s="31">
        <v>377849.837639</v>
      </c>
      <c r="E243" s="31">
        <v>11239.87738</v>
      </c>
      <c r="F243" s="31">
        <v>685.14949</v>
      </c>
      <c r="G243" s="43">
        <v>3.065895</v>
      </c>
    </row>
    <row r="244" spans="1:7" ht="12.75">
      <c r="A244" s="19" t="s">
        <v>214</v>
      </c>
      <c r="B244" s="20">
        <v>78470.695226</v>
      </c>
      <c r="C244" s="20">
        <v>78630.879129</v>
      </c>
      <c r="D244" s="20">
        <v>81218.892402</v>
      </c>
      <c r="E244" s="20">
        <v>2588.013272</v>
      </c>
      <c r="F244" s="20">
        <v>889.046126</v>
      </c>
      <c r="G244" s="38">
        <v>3.291345</v>
      </c>
    </row>
    <row r="245" spans="1:7" ht="12.75">
      <c r="A245" s="32" t="s">
        <v>215</v>
      </c>
      <c r="B245" s="31">
        <v>94271.135466</v>
      </c>
      <c r="C245" s="31">
        <v>94568.864226</v>
      </c>
      <c r="D245" s="31">
        <v>97364.823706</v>
      </c>
      <c r="E245" s="31">
        <v>2795.95948</v>
      </c>
      <c r="F245" s="31">
        <v>994.29569</v>
      </c>
      <c r="G245" s="43">
        <v>2.956533</v>
      </c>
    </row>
    <row r="246" spans="1:7" ht="12.75">
      <c r="A246" s="32" t="s">
        <v>216</v>
      </c>
      <c r="B246" s="31">
        <v>349382.051403</v>
      </c>
      <c r="C246" s="31">
        <v>343570.752485</v>
      </c>
      <c r="D246" s="31">
        <v>363919.260872</v>
      </c>
      <c r="E246" s="31">
        <v>20348.508387</v>
      </c>
      <c r="F246" s="31">
        <v>1546.474266</v>
      </c>
      <c r="G246" s="43">
        <v>5.922654</v>
      </c>
    </row>
    <row r="247" spans="1:7" ht="12.75">
      <c r="A247" s="19" t="s">
        <v>217</v>
      </c>
      <c r="B247" s="20">
        <v>40608.566864</v>
      </c>
      <c r="C247" s="20">
        <v>40195.294133</v>
      </c>
      <c r="D247" s="20">
        <v>42013.088565</v>
      </c>
      <c r="E247" s="20">
        <v>1817.794432</v>
      </c>
      <c r="F247" s="20">
        <v>1694.123422</v>
      </c>
      <c r="G247" s="38">
        <v>4.522406</v>
      </c>
    </row>
    <row r="248" spans="1:7" ht="12.75">
      <c r="A248" s="32" t="s">
        <v>218</v>
      </c>
      <c r="B248" s="31">
        <v>219661.730394</v>
      </c>
      <c r="C248" s="31">
        <v>217806.767166</v>
      </c>
      <c r="D248" s="31">
        <v>226223.119354</v>
      </c>
      <c r="E248" s="31">
        <v>8416.352188</v>
      </c>
      <c r="F248" s="31">
        <v>1126.988777</v>
      </c>
      <c r="G248" s="43">
        <v>3.864137</v>
      </c>
    </row>
    <row r="249" spans="1:7" ht="12.75">
      <c r="A249" s="32" t="s">
        <v>219</v>
      </c>
      <c r="B249" s="31">
        <v>110761.431679</v>
      </c>
      <c r="C249" s="31">
        <v>109871.929725</v>
      </c>
      <c r="D249" s="31">
        <v>114120.806011</v>
      </c>
      <c r="E249" s="31">
        <v>4248.876286</v>
      </c>
      <c r="F249" s="31">
        <v>1209.472327</v>
      </c>
      <c r="G249" s="43">
        <v>3.867117</v>
      </c>
    </row>
    <row r="250" spans="1:7" ht="12.75">
      <c r="A250" s="19" t="s">
        <v>220</v>
      </c>
      <c r="B250" s="20">
        <v>42438.7636</v>
      </c>
      <c r="C250" s="20">
        <v>42381.174248</v>
      </c>
      <c r="D250" s="20">
        <v>41959.187443</v>
      </c>
      <c r="E250" s="20">
        <v>-421.986805</v>
      </c>
      <c r="F250" s="20">
        <v>-460.684285</v>
      </c>
      <c r="G250" s="38">
        <v>-0.995694</v>
      </c>
    </row>
    <row r="251" spans="1:7" ht="12.75">
      <c r="A251" s="32" t="s">
        <v>221</v>
      </c>
      <c r="B251" s="31">
        <v>44731.179224</v>
      </c>
      <c r="C251" s="31">
        <v>44689.609674</v>
      </c>
      <c r="D251" s="31">
        <v>44939.29087</v>
      </c>
      <c r="E251" s="31">
        <v>249.681196</v>
      </c>
      <c r="F251" s="31">
        <v>212.494635</v>
      </c>
      <c r="G251" s="43">
        <v>0.558701</v>
      </c>
    </row>
    <row r="252" spans="1:7" ht="12.75">
      <c r="A252" s="32" t="s">
        <v>222</v>
      </c>
      <c r="B252" s="31">
        <v>39337.840417</v>
      </c>
      <c r="C252" s="31">
        <v>39394.47319</v>
      </c>
      <c r="D252" s="31">
        <v>41135.283012</v>
      </c>
      <c r="E252" s="31">
        <v>1740.809822</v>
      </c>
      <c r="F252" s="31">
        <v>1705.004723</v>
      </c>
      <c r="G252" s="43">
        <v>4.418919</v>
      </c>
    </row>
    <row r="253" spans="1:7" ht="12.75">
      <c r="A253" s="19" t="s">
        <v>223</v>
      </c>
      <c r="B253" s="20">
        <v>357973.72889</v>
      </c>
      <c r="C253" s="20">
        <v>357440.742149</v>
      </c>
      <c r="D253" s="20">
        <v>373626.732712</v>
      </c>
      <c r="E253" s="20">
        <v>16185.990563</v>
      </c>
      <c r="F253" s="20">
        <v>1175.367843</v>
      </c>
      <c r="G253" s="38">
        <v>4.5283</v>
      </c>
    </row>
    <row r="254" spans="1:7" ht="12.75">
      <c r="A254" s="32" t="s">
        <v>224</v>
      </c>
      <c r="B254" s="31">
        <v>238970.558677</v>
      </c>
      <c r="C254" s="31">
        <v>239286.857659</v>
      </c>
      <c r="D254" s="31">
        <v>247621.908308</v>
      </c>
      <c r="E254" s="31">
        <v>8335.050649</v>
      </c>
      <c r="F254" s="31">
        <v>993.569037</v>
      </c>
      <c r="G254" s="43">
        <v>3.483288</v>
      </c>
    </row>
    <row r="255" spans="1:7" ht="12.75">
      <c r="A255" s="32" t="s">
        <v>225</v>
      </c>
      <c r="B255" s="31">
        <v>113027.430291</v>
      </c>
      <c r="C255" s="31">
        <v>113447.125656</v>
      </c>
      <c r="D255" s="31">
        <v>119879.808998</v>
      </c>
      <c r="E255" s="31">
        <v>6432.683342</v>
      </c>
      <c r="F255" s="31">
        <v>1725.505188</v>
      </c>
      <c r="G255" s="43">
        <v>5.670204</v>
      </c>
    </row>
    <row r="256" spans="1:7" ht="12.75">
      <c r="A256" s="19" t="s">
        <v>226</v>
      </c>
      <c r="B256" s="20">
        <v>69027.062451</v>
      </c>
      <c r="C256" s="20">
        <v>69046.371342</v>
      </c>
      <c r="D256" s="20">
        <v>71670.644847</v>
      </c>
      <c r="E256" s="20">
        <v>2624.273505</v>
      </c>
      <c r="F256" s="20">
        <v>1125.81446</v>
      </c>
      <c r="G256" s="38">
        <v>3.800741</v>
      </c>
    </row>
    <row r="257" spans="1:7" ht="12.75">
      <c r="A257" s="32" t="s">
        <v>227</v>
      </c>
      <c r="B257" s="31">
        <v>322294.352818</v>
      </c>
      <c r="C257" s="31">
        <v>323922.834308</v>
      </c>
      <c r="D257" s="31">
        <v>338281.552625</v>
      </c>
      <c r="E257" s="31">
        <v>14358.718316</v>
      </c>
      <c r="F257" s="31">
        <v>982.733442</v>
      </c>
      <c r="G257" s="43">
        <v>4.432759</v>
      </c>
    </row>
    <row r="258" spans="1:7" ht="12.75">
      <c r="A258" s="32" t="s">
        <v>228</v>
      </c>
      <c r="B258" s="31">
        <v>126426.500042</v>
      </c>
      <c r="C258" s="31">
        <v>126974.430309</v>
      </c>
      <c r="D258" s="31">
        <v>137605.085197</v>
      </c>
      <c r="E258" s="31">
        <v>10630.654888</v>
      </c>
      <c r="F258" s="31">
        <v>2369.212144</v>
      </c>
      <c r="G258" s="43">
        <v>8.37228</v>
      </c>
    </row>
    <row r="259" spans="1:7" ht="12.75">
      <c r="A259" s="19" t="s">
        <v>229</v>
      </c>
      <c r="B259" s="20">
        <v>130796.367997</v>
      </c>
      <c r="C259" s="20">
        <v>131407.385928</v>
      </c>
      <c r="D259" s="20">
        <v>133983.476373</v>
      </c>
      <c r="E259" s="20">
        <v>2576.090445</v>
      </c>
      <c r="F259" s="20">
        <v>473.981683</v>
      </c>
      <c r="G259" s="38">
        <v>1.960385</v>
      </c>
    </row>
    <row r="260" spans="1:7" ht="12.75">
      <c r="A260" s="32" t="s">
        <v>230</v>
      </c>
      <c r="B260" s="31">
        <v>435431.943958</v>
      </c>
      <c r="C260" s="31">
        <v>431683.595001</v>
      </c>
      <c r="D260" s="31">
        <v>440811.481163</v>
      </c>
      <c r="E260" s="31">
        <v>9127.886162</v>
      </c>
      <c r="F260" s="31">
        <v>465.399794</v>
      </c>
      <c r="G260" s="43">
        <v>2.114485</v>
      </c>
    </row>
    <row r="261" spans="1:7" ht="12.75">
      <c r="A261" s="32" t="s">
        <v>231</v>
      </c>
      <c r="B261" s="31">
        <v>469307.192988</v>
      </c>
      <c r="C261" s="31">
        <v>492940.625628</v>
      </c>
      <c r="D261" s="31">
        <v>506078.57526</v>
      </c>
      <c r="E261" s="31">
        <v>13137.949632</v>
      </c>
      <c r="F261" s="31">
        <v>610.442786</v>
      </c>
      <c r="G261" s="43">
        <v>2.665219</v>
      </c>
    </row>
    <row r="262" spans="1:7" ht="12.75">
      <c r="A262" s="19" t="s">
        <v>232</v>
      </c>
      <c r="B262" s="20">
        <v>122079.022855</v>
      </c>
      <c r="C262" s="20">
        <v>120665.197326</v>
      </c>
      <c r="D262" s="20">
        <v>127487.429072</v>
      </c>
      <c r="E262" s="20">
        <v>6822.231747</v>
      </c>
      <c r="F262" s="20">
        <v>1634.850646</v>
      </c>
      <c r="G262" s="38">
        <v>5.653852</v>
      </c>
    </row>
    <row r="263" spans="1:7" ht="12.75">
      <c r="A263" s="32" t="s">
        <v>233</v>
      </c>
      <c r="B263" s="31">
        <v>22300.980581</v>
      </c>
      <c r="C263" s="31">
        <v>22262.795159</v>
      </c>
      <c r="D263" s="31">
        <v>21527.153485</v>
      </c>
      <c r="E263" s="31">
        <v>-735.641674</v>
      </c>
      <c r="F263" s="31">
        <v>-2009.94993</v>
      </c>
      <c r="G263" s="43">
        <v>-3.304355</v>
      </c>
    </row>
    <row r="264" spans="1:7" ht="12.75">
      <c r="A264" s="32" t="s">
        <v>234</v>
      </c>
      <c r="B264" s="31">
        <v>188460.341368</v>
      </c>
      <c r="C264" s="31">
        <v>189302.748104</v>
      </c>
      <c r="D264" s="31">
        <v>195024.509678</v>
      </c>
      <c r="E264" s="31">
        <v>5721.761574</v>
      </c>
      <c r="F264" s="31">
        <v>797.569219</v>
      </c>
      <c r="G264" s="43">
        <v>3.022545</v>
      </c>
    </row>
    <row r="265" spans="1:7" ht="12.75">
      <c r="A265" s="19" t="s">
        <v>235</v>
      </c>
      <c r="B265" s="20">
        <v>141626.712454</v>
      </c>
      <c r="C265" s="20">
        <v>139869.257083</v>
      </c>
      <c r="D265" s="20">
        <v>142201.383276</v>
      </c>
      <c r="E265" s="20">
        <v>2332.126193</v>
      </c>
      <c r="F265" s="20">
        <v>404.391572</v>
      </c>
      <c r="G265" s="38">
        <v>1.667362</v>
      </c>
    </row>
    <row r="266" spans="1:7" ht="12.75">
      <c r="A266" s="32" t="s">
        <v>236</v>
      </c>
      <c r="B266" s="31">
        <v>94702.000091</v>
      </c>
      <c r="C266" s="31">
        <v>93213.416971</v>
      </c>
      <c r="D266" s="31">
        <v>99604.312243</v>
      </c>
      <c r="E266" s="31">
        <v>6390.895272</v>
      </c>
      <c r="F266" s="31">
        <v>1625.768321</v>
      </c>
      <c r="G266" s="43">
        <v>6.856197</v>
      </c>
    </row>
    <row r="267" spans="1:7" ht="12.75">
      <c r="A267" s="32" t="s">
        <v>237</v>
      </c>
      <c r="B267" s="31">
        <v>125595.303042</v>
      </c>
      <c r="C267" s="31">
        <v>125663.426071</v>
      </c>
      <c r="D267" s="31">
        <v>130425.523525</v>
      </c>
      <c r="E267" s="31">
        <v>4762.097454</v>
      </c>
      <c r="F267" s="31">
        <v>1017.977224</v>
      </c>
      <c r="G267" s="43">
        <v>3.789565</v>
      </c>
    </row>
    <row r="268" spans="1:7" ht="12.75">
      <c r="A268" s="19" t="s">
        <v>238</v>
      </c>
      <c r="B268" s="20">
        <v>312763.935816</v>
      </c>
      <c r="C268" s="20">
        <v>310985.154387</v>
      </c>
      <c r="D268" s="20">
        <v>320248.762051</v>
      </c>
      <c r="E268" s="20">
        <v>9263.607665</v>
      </c>
      <c r="F268" s="20">
        <v>719.280042</v>
      </c>
      <c r="G268" s="38">
        <v>2.978794</v>
      </c>
    </row>
    <row r="269" spans="1:7" ht="12.75">
      <c r="A269" s="32" t="s">
        <v>239</v>
      </c>
      <c r="B269" s="31">
        <v>74847.426944</v>
      </c>
      <c r="C269" s="31">
        <v>74457.429862</v>
      </c>
      <c r="D269" s="31">
        <v>77867.479129</v>
      </c>
      <c r="E269" s="31">
        <v>3410.049267</v>
      </c>
      <c r="F269" s="31">
        <v>1346.249217</v>
      </c>
      <c r="G269" s="43">
        <v>4.579864</v>
      </c>
    </row>
    <row r="270" spans="1:7" ht="12.75">
      <c r="A270" s="32" t="s">
        <v>240</v>
      </c>
      <c r="B270" s="31">
        <v>28882.020005</v>
      </c>
      <c r="C270" s="31">
        <v>28753.392908</v>
      </c>
      <c r="D270" s="31">
        <v>30265.262664</v>
      </c>
      <c r="E270" s="31">
        <v>1511.869755</v>
      </c>
      <c r="F270" s="31">
        <v>2294.187793</v>
      </c>
      <c r="G270" s="43">
        <v>5.258057</v>
      </c>
    </row>
    <row r="271" spans="1:7" ht="12.75">
      <c r="A271" s="19" t="s">
        <v>241</v>
      </c>
      <c r="B271" s="20">
        <v>66274.003414</v>
      </c>
      <c r="C271" s="20">
        <v>66355.106396</v>
      </c>
      <c r="D271" s="20">
        <v>65763.300108</v>
      </c>
      <c r="E271" s="20">
        <v>-591.806288</v>
      </c>
      <c r="F271" s="20">
        <v>-345.681243</v>
      </c>
      <c r="G271" s="38">
        <v>-0.891878</v>
      </c>
    </row>
    <row r="272" spans="1:7" s="14" customFormat="1" ht="12.75">
      <c r="A272" s="33" t="s">
        <v>473</v>
      </c>
      <c r="B272" s="34">
        <v>4000</v>
      </c>
      <c r="C272" s="34">
        <v>4000</v>
      </c>
      <c r="D272" s="34">
        <v>8000</v>
      </c>
      <c r="E272" s="34"/>
      <c r="F272" s="34"/>
      <c r="G272" s="44"/>
    </row>
    <row r="273" spans="1:7" ht="13.5" thickBot="1">
      <c r="A273" s="35" t="s">
        <v>208</v>
      </c>
      <c r="B273" s="36">
        <f>SUM(B239:B272)</f>
        <v>10839492.393796</v>
      </c>
      <c r="C273" s="36">
        <f>SUM(C239:C272)</f>
        <v>10783656.510233004</v>
      </c>
      <c r="D273" s="36">
        <f>SUM(D239:D272)</f>
        <v>11489533.723830001</v>
      </c>
      <c r="E273" s="36">
        <f>D273-C273</f>
        <v>705877.2135969978</v>
      </c>
      <c r="F273" s="36">
        <f>E273/445059*1000</f>
        <v>1586.0306467164978</v>
      </c>
      <c r="G273" s="45">
        <f>E273/C273*100</f>
        <v>6.54580580276426</v>
      </c>
    </row>
    <row r="274" spans="1:7" ht="12.75">
      <c r="A274" s="1"/>
      <c r="B274" s="7"/>
      <c r="C274" s="7"/>
      <c r="D274" s="7"/>
      <c r="E274" s="7"/>
      <c r="F274" s="7"/>
      <c r="G274" s="37"/>
    </row>
    <row r="275" spans="1:7" ht="12.75">
      <c r="A275" s="1" t="s">
        <v>243</v>
      </c>
      <c r="B275" s="7">
        <v>281241.593219</v>
      </c>
      <c r="C275" s="7">
        <v>287215.524916</v>
      </c>
      <c r="D275" s="7">
        <v>299400.367296</v>
      </c>
      <c r="E275" s="7">
        <v>12184.84238</v>
      </c>
      <c r="F275" s="7">
        <v>1075.354548</v>
      </c>
      <c r="G275" s="37">
        <v>4.242404</v>
      </c>
    </row>
    <row r="276" spans="1:7" ht="12.75">
      <c r="A276" s="1" t="s">
        <v>244</v>
      </c>
      <c r="B276" s="7">
        <v>92852.777785</v>
      </c>
      <c r="C276" s="7">
        <v>93065.719166</v>
      </c>
      <c r="D276" s="7">
        <v>96495.085621</v>
      </c>
      <c r="E276" s="7">
        <v>3429.366455</v>
      </c>
      <c r="F276" s="7">
        <v>1392.91895</v>
      </c>
      <c r="G276" s="37">
        <v>3.684887</v>
      </c>
    </row>
    <row r="277" spans="1:7" ht="12.75">
      <c r="A277" s="19" t="s">
        <v>245</v>
      </c>
      <c r="B277" s="20">
        <v>41556.738405</v>
      </c>
      <c r="C277" s="20">
        <v>40930.466703</v>
      </c>
      <c r="D277" s="20">
        <v>42443.369117</v>
      </c>
      <c r="E277" s="20">
        <v>1512.902414</v>
      </c>
      <c r="F277" s="20">
        <v>1682.87254</v>
      </c>
      <c r="G277" s="38">
        <v>3.696275</v>
      </c>
    </row>
    <row r="278" spans="1:7" ht="12.75">
      <c r="A278" s="1" t="s">
        <v>246</v>
      </c>
      <c r="B278" s="7">
        <v>54760.764044</v>
      </c>
      <c r="C278" s="7">
        <v>52883.838513</v>
      </c>
      <c r="D278" s="7">
        <v>55070.077318</v>
      </c>
      <c r="E278" s="7">
        <v>2186.238805</v>
      </c>
      <c r="F278" s="7">
        <v>1404.135392</v>
      </c>
      <c r="G278" s="37">
        <v>4.13404</v>
      </c>
    </row>
    <row r="279" spans="1:7" ht="12.75">
      <c r="A279" s="1" t="s">
        <v>247</v>
      </c>
      <c r="B279" s="7">
        <v>139957.70283</v>
      </c>
      <c r="C279" s="7">
        <v>135811.288351</v>
      </c>
      <c r="D279" s="7">
        <v>144840.261883</v>
      </c>
      <c r="E279" s="7">
        <v>9028.973532</v>
      </c>
      <c r="F279" s="7">
        <v>1984.389787</v>
      </c>
      <c r="G279" s="37">
        <v>6.648176</v>
      </c>
    </row>
    <row r="280" spans="1:7" ht="12.75">
      <c r="A280" s="19" t="s">
        <v>248</v>
      </c>
      <c r="B280" s="20">
        <v>93520.370153</v>
      </c>
      <c r="C280" s="20">
        <v>93613.303057</v>
      </c>
      <c r="D280" s="20">
        <v>100698.952025</v>
      </c>
      <c r="E280" s="20">
        <v>7085.648968</v>
      </c>
      <c r="F280" s="20">
        <v>2444.170048</v>
      </c>
      <c r="G280" s="38">
        <v>7.569062</v>
      </c>
    </row>
    <row r="281" spans="1:7" ht="12.75">
      <c r="A281" s="1" t="s">
        <v>249</v>
      </c>
      <c r="B281" s="7">
        <v>55435.965058</v>
      </c>
      <c r="C281" s="7">
        <v>64261.719494</v>
      </c>
      <c r="D281" s="7">
        <v>67186.539909</v>
      </c>
      <c r="E281" s="7">
        <v>2924.820415</v>
      </c>
      <c r="F281" s="7">
        <v>2000.561159</v>
      </c>
      <c r="G281" s="37">
        <v>4.551419</v>
      </c>
    </row>
    <row r="282" spans="1:7" ht="12.75">
      <c r="A282" s="1" t="s">
        <v>250</v>
      </c>
      <c r="B282" s="7">
        <v>59306.32131</v>
      </c>
      <c r="C282" s="7">
        <v>57340.243226</v>
      </c>
      <c r="D282" s="7">
        <v>59006.979453</v>
      </c>
      <c r="E282" s="7">
        <v>1666.736227</v>
      </c>
      <c r="F282" s="7">
        <v>760.372366</v>
      </c>
      <c r="G282" s="37">
        <v>2.906748</v>
      </c>
    </row>
    <row r="283" spans="1:7" ht="12.75">
      <c r="A283" s="19" t="s">
        <v>251</v>
      </c>
      <c r="B283" s="20">
        <v>158932.345144</v>
      </c>
      <c r="C283" s="20">
        <v>156914.262011</v>
      </c>
      <c r="D283" s="20">
        <v>160331.989683</v>
      </c>
      <c r="E283" s="20">
        <v>3417.727673</v>
      </c>
      <c r="F283" s="20">
        <v>510.108608</v>
      </c>
      <c r="G283" s="38">
        <v>2.178086</v>
      </c>
    </row>
    <row r="284" spans="1:7" ht="12.75">
      <c r="A284" s="1" t="s">
        <v>252</v>
      </c>
      <c r="B284" s="7">
        <v>71675.303342</v>
      </c>
      <c r="C284" s="7">
        <v>69290.004234</v>
      </c>
      <c r="D284" s="7">
        <v>70457.811001</v>
      </c>
      <c r="E284" s="7">
        <v>1167.806767</v>
      </c>
      <c r="F284" s="7">
        <v>647.702034</v>
      </c>
      <c r="G284" s="37">
        <v>1.68539</v>
      </c>
    </row>
    <row r="285" spans="1:7" ht="12.75">
      <c r="A285" s="1" t="s">
        <v>253</v>
      </c>
      <c r="B285" s="7">
        <v>69244.370114</v>
      </c>
      <c r="C285" s="7">
        <v>68801.748861</v>
      </c>
      <c r="D285" s="7">
        <v>72681.856317</v>
      </c>
      <c r="E285" s="7">
        <v>3880.107456</v>
      </c>
      <c r="F285" s="7">
        <v>1788.892326</v>
      </c>
      <c r="G285" s="37">
        <v>5.639548</v>
      </c>
    </row>
    <row r="286" spans="1:7" ht="12.75">
      <c r="A286" s="19" t="s">
        <v>254</v>
      </c>
      <c r="B286" s="20">
        <v>175654.277235</v>
      </c>
      <c r="C286" s="20">
        <v>172345.825022</v>
      </c>
      <c r="D286" s="20">
        <v>164838.37114</v>
      </c>
      <c r="E286" s="20">
        <v>-7507.453883</v>
      </c>
      <c r="F286" s="20">
        <v>-1333.236349</v>
      </c>
      <c r="G286" s="38">
        <v>-4.35604</v>
      </c>
    </row>
    <row r="287" spans="1:7" ht="12.75">
      <c r="A287" s="1" t="s">
        <v>255</v>
      </c>
      <c r="B287" s="7">
        <v>154103.15529</v>
      </c>
      <c r="C287" s="7">
        <v>151854.219957</v>
      </c>
      <c r="D287" s="7">
        <v>157562.754285</v>
      </c>
      <c r="E287" s="7">
        <v>5708.534328</v>
      </c>
      <c r="F287" s="7">
        <v>1158.857963</v>
      </c>
      <c r="G287" s="37">
        <v>3.75922</v>
      </c>
    </row>
    <row r="288" spans="1:7" ht="12.75">
      <c r="A288" s="1" t="s">
        <v>256</v>
      </c>
      <c r="B288" s="7">
        <v>109710.41033</v>
      </c>
      <c r="C288" s="7">
        <v>108850.990709</v>
      </c>
      <c r="D288" s="7">
        <v>112861.783671</v>
      </c>
      <c r="E288" s="7">
        <v>4010.792962</v>
      </c>
      <c r="F288" s="7">
        <v>1230.30459</v>
      </c>
      <c r="G288" s="37">
        <v>3.684664</v>
      </c>
    </row>
    <row r="289" spans="1:7" ht="12.75">
      <c r="A289" s="19" t="s">
        <v>257</v>
      </c>
      <c r="B289" s="20">
        <v>95742.995704</v>
      </c>
      <c r="C289" s="20">
        <v>95105.115435</v>
      </c>
      <c r="D289" s="20">
        <v>98968.855652</v>
      </c>
      <c r="E289" s="20">
        <v>3863.740217</v>
      </c>
      <c r="F289" s="20">
        <v>1327.745779</v>
      </c>
      <c r="G289" s="38">
        <v>4.0626</v>
      </c>
    </row>
    <row r="290" spans="1:7" ht="12.75">
      <c r="A290" s="1" t="s">
        <v>258</v>
      </c>
      <c r="B290" s="7">
        <v>86829.396205</v>
      </c>
      <c r="C290" s="7">
        <v>86425.135185</v>
      </c>
      <c r="D290" s="7">
        <v>90028.884468</v>
      </c>
      <c r="E290" s="7">
        <v>3603.749284</v>
      </c>
      <c r="F290" s="7">
        <v>1298.180578</v>
      </c>
      <c r="G290" s="37">
        <v>4.169793</v>
      </c>
    </row>
    <row r="291" spans="1:7" ht="12.75">
      <c r="A291" s="1" t="s">
        <v>259</v>
      </c>
      <c r="B291" s="7">
        <v>87457.923091</v>
      </c>
      <c r="C291" s="7">
        <v>87596.136041</v>
      </c>
      <c r="D291" s="7">
        <v>91798.940686</v>
      </c>
      <c r="E291" s="7">
        <v>4202.804645</v>
      </c>
      <c r="F291" s="7">
        <v>1442.280249</v>
      </c>
      <c r="G291" s="37">
        <v>4.797934</v>
      </c>
    </row>
    <row r="292" spans="1:7" ht="12.75">
      <c r="A292" s="19" t="s">
        <v>260</v>
      </c>
      <c r="B292" s="20">
        <v>256568.152349</v>
      </c>
      <c r="C292" s="20">
        <v>256016.999404</v>
      </c>
      <c r="D292" s="20">
        <v>267486.022904</v>
      </c>
      <c r="E292" s="20">
        <v>11469.0235</v>
      </c>
      <c r="F292" s="20">
        <v>1032.873154</v>
      </c>
      <c r="G292" s="38">
        <v>4.47979</v>
      </c>
    </row>
    <row r="293" spans="1:7" ht="12.75">
      <c r="A293" s="1" t="s">
        <v>261</v>
      </c>
      <c r="B293" s="7">
        <v>81718.303112</v>
      </c>
      <c r="C293" s="7">
        <v>80977.747162</v>
      </c>
      <c r="D293" s="7">
        <v>83749.694036</v>
      </c>
      <c r="E293" s="7">
        <v>2771.946873</v>
      </c>
      <c r="F293" s="7">
        <v>1028.170205</v>
      </c>
      <c r="G293" s="37">
        <v>3.423097</v>
      </c>
    </row>
    <row r="294" spans="1:7" ht="12.75">
      <c r="A294" s="1" t="s">
        <v>262</v>
      </c>
      <c r="B294" s="7">
        <v>129310.478185</v>
      </c>
      <c r="C294" s="7">
        <v>127821.30555</v>
      </c>
      <c r="D294" s="7">
        <v>137115.920573</v>
      </c>
      <c r="E294" s="7">
        <v>9294.615023</v>
      </c>
      <c r="F294" s="7">
        <v>2286.498161</v>
      </c>
      <c r="G294" s="37">
        <v>7.271569</v>
      </c>
    </row>
    <row r="295" spans="1:7" ht="12.75">
      <c r="A295" s="19" t="s">
        <v>263</v>
      </c>
      <c r="B295" s="20">
        <v>168807.459027</v>
      </c>
      <c r="C295" s="20">
        <v>163544.531531</v>
      </c>
      <c r="D295" s="20">
        <v>165738.28407</v>
      </c>
      <c r="E295" s="20">
        <v>2193.752539</v>
      </c>
      <c r="F295" s="20">
        <v>348.879221</v>
      </c>
      <c r="G295" s="38">
        <v>1.341379</v>
      </c>
    </row>
    <row r="296" spans="1:7" ht="12.75">
      <c r="A296" s="1" t="s">
        <v>264</v>
      </c>
      <c r="B296" s="7">
        <v>89075.675643</v>
      </c>
      <c r="C296" s="7">
        <v>89024.4068</v>
      </c>
      <c r="D296" s="7">
        <v>91473.078743</v>
      </c>
      <c r="E296" s="7">
        <v>2448.671943</v>
      </c>
      <c r="F296" s="7">
        <v>802.84326</v>
      </c>
      <c r="G296" s="37">
        <v>2.750562</v>
      </c>
    </row>
    <row r="297" spans="1:7" ht="12.75">
      <c r="A297" s="1" t="s">
        <v>265</v>
      </c>
      <c r="B297" s="7">
        <v>145573.730809</v>
      </c>
      <c r="C297" s="7">
        <v>144898.716733</v>
      </c>
      <c r="D297" s="7">
        <v>149774.069092</v>
      </c>
      <c r="E297" s="7">
        <v>4875.352359</v>
      </c>
      <c r="F297" s="7">
        <v>843.632525</v>
      </c>
      <c r="G297" s="37">
        <v>3.364662</v>
      </c>
    </row>
    <row r="298" spans="1:7" ht="12.75">
      <c r="A298" s="19" t="s">
        <v>266</v>
      </c>
      <c r="B298" s="20">
        <v>42469.051635</v>
      </c>
      <c r="C298" s="20">
        <v>42161.892149</v>
      </c>
      <c r="D298" s="20">
        <v>42918.83402</v>
      </c>
      <c r="E298" s="20">
        <v>756.941871</v>
      </c>
      <c r="F298" s="20">
        <v>629.211863</v>
      </c>
      <c r="G298" s="38">
        <v>1.795322</v>
      </c>
    </row>
    <row r="299" spans="1:7" ht="12.75">
      <c r="A299" s="1" t="s">
        <v>267</v>
      </c>
      <c r="B299" s="7">
        <v>163355.331415</v>
      </c>
      <c r="C299" s="7">
        <v>165897.468925</v>
      </c>
      <c r="D299" s="7">
        <v>174464.716005</v>
      </c>
      <c r="E299" s="7">
        <v>8567.24708</v>
      </c>
      <c r="F299" s="7">
        <v>1492.291775</v>
      </c>
      <c r="G299" s="37">
        <v>5.164182</v>
      </c>
    </row>
    <row r="300" spans="1:7" ht="12.75">
      <c r="A300" s="19" t="s">
        <v>268</v>
      </c>
      <c r="B300" s="20">
        <v>184728.063375</v>
      </c>
      <c r="C300" s="20">
        <v>183552.440151</v>
      </c>
      <c r="D300" s="20">
        <v>191441.42891</v>
      </c>
      <c r="E300" s="20">
        <v>7888.988759</v>
      </c>
      <c r="F300" s="20">
        <v>1150.837164</v>
      </c>
      <c r="G300" s="38">
        <v>4.297948</v>
      </c>
    </row>
    <row r="301" spans="1:7" s="14" customFormat="1" ht="12.75">
      <c r="A301" s="29" t="s">
        <v>473</v>
      </c>
      <c r="B301" s="23">
        <v>7000</v>
      </c>
      <c r="C301" s="23">
        <v>7000</v>
      </c>
      <c r="D301" s="23">
        <v>10500</v>
      </c>
      <c r="E301" s="23"/>
      <c r="F301" s="23"/>
      <c r="G301" s="42"/>
    </row>
    <row r="302" spans="1:7" ht="13.5" thickBot="1">
      <c r="A302" s="25" t="s">
        <v>242</v>
      </c>
      <c r="B302" s="26">
        <f>SUM(B275:B301)</f>
        <v>3096588.654808999</v>
      </c>
      <c r="C302" s="26">
        <f>SUM(C275:C301)</f>
        <v>3083201.0492860004</v>
      </c>
      <c r="D302" s="26">
        <f>SUM(D275:D301)</f>
        <v>3199334.927878</v>
      </c>
      <c r="E302" s="26">
        <f>D302-C302</f>
        <v>116133.87859199941</v>
      </c>
      <c r="F302" s="26">
        <f>E302/107222*1000</f>
        <v>1083.1161384044262</v>
      </c>
      <c r="G302" s="40">
        <f>E302/C302*100</f>
        <v>3.7666657715653473</v>
      </c>
    </row>
    <row r="303" spans="1:7" ht="12.75">
      <c r="A303" s="1"/>
      <c r="B303" s="7"/>
      <c r="C303" s="7"/>
      <c r="D303" s="7"/>
      <c r="E303" s="7"/>
      <c r="F303" s="7"/>
      <c r="G303" s="37"/>
    </row>
    <row r="304" spans="1:7" ht="12.75">
      <c r="A304" s="1" t="s">
        <v>270</v>
      </c>
      <c r="B304" s="7">
        <v>553513.445214</v>
      </c>
      <c r="C304" s="7">
        <v>542666.864526</v>
      </c>
      <c r="D304" s="7">
        <v>576098.836408</v>
      </c>
      <c r="E304" s="7">
        <v>33431.971882</v>
      </c>
      <c r="F304" s="7">
        <v>1390.62318</v>
      </c>
      <c r="G304" s="37">
        <v>6.160681</v>
      </c>
    </row>
    <row r="305" spans="1:7" ht="12.75">
      <c r="A305" s="1" t="s">
        <v>271</v>
      </c>
      <c r="B305" s="7">
        <v>407349.52376</v>
      </c>
      <c r="C305" s="7">
        <v>399709.675884</v>
      </c>
      <c r="D305" s="7">
        <v>413478.624314</v>
      </c>
      <c r="E305" s="7">
        <v>13768.94843</v>
      </c>
      <c r="F305" s="7">
        <v>804.966292</v>
      </c>
      <c r="G305" s="37">
        <v>3.444737</v>
      </c>
    </row>
    <row r="306" spans="1:7" ht="12.75">
      <c r="A306" s="19" t="s">
        <v>272</v>
      </c>
      <c r="B306" s="20">
        <v>887735.320634</v>
      </c>
      <c r="C306" s="20">
        <v>878841.198527</v>
      </c>
      <c r="D306" s="20">
        <v>936743.33868</v>
      </c>
      <c r="E306" s="20">
        <v>57902.140153</v>
      </c>
      <c r="F306" s="20">
        <v>1447.517316</v>
      </c>
      <c r="G306" s="38">
        <v>6.588464</v>
      </c>
    </row>
    <row r="307" spans="1:7" ht="12.75">
      <c r="A307" s="1" t="s">
        <v>273</v>
      </c>
      <c r="B307" s="7">
        <v>108584.048987</v>
      </c>
      <c r="C307" s="7">
        <v>108275.695744</v>
      </c>
      <c r="D307" s="7">
        <v>114624.336477</v>
      </c>
      <c r="E307" s="7">
        <v>6348.640733</v>
      </c>
      <c r="F307" s="7">
        <v>1691.166951</v>
      </c>
      <c r="G307" s="37">
        <v>5.863403</v>
      </c>
    </row>
    <row r="308" spans="1:7" ht="12.75">
      <c r="A308" s="1" t="s">
        <v>274</v>
      </c>
      <c r="B308" s="7">
        <v>88446.006083</v>
      </c>
      <c r="C308" s="7">
        <v>88166.43111</v>
      </c>
      <c r="D308" s="7">
        <v>89675.862669</v>
      </c>
      <c r="E308" s="7">
        <v>1509.431559</v>
      </c>
      <c r="F308" s="7">
        <v>579.436299</v>
      </c>
      <c r="G308" s="37">
        <v>1.712025</v>
      </c>
    </row>
    <row r="309" spans="1:7" ht="12.75">
      <c r="A309" s="19" t="s">
        <v>275</v>
      </c>
      <c r="B309" s="20">
        <v>206763.134574</v>
      </c>
      <c r="C309" s="20">
        <v>204838.489958</v>
      </c>
      <c r="D309" s="20">
        <v>219258.499454</v>
      </c>
      <c r="E309" s="20">
        <v>14420.009496</v>
      </c>
      <c r="F309" s="20">
        <v>1725.913764</v>
      </c>
      <c r="G309" s="38">
        <v>7.039697</v>
      </c>
    </row>
    <row r="310" spans="1:7" ht="12.75">
      <c r="A310" s="1" t="s">
        <v>276</v>
      </c>
      <c r="B310" s="7">
        <v>163341.231476</v>
      </c>
      <c r="C310" s="7">
        <v>160493.25137</v>
      </c>
      <c r="D310" s="7">
        <v>179623.900375</v>
      </c>
      <c r="E310" s="7">
        <v>19130.649005</v>
      </c>
      <c r="F310" s="7">
        <v>2829.55909</v>
      </c>
      <c r="G310" s="37">
        <v>11.919909</v>
      </c>
    </row>
    <row r="311" spans="1:7" ht="12.75">
      <c r="A311" s="1" t="s">
        <v>277</v>
      </c>
      <c r="B311" s="7">
        <v>114817.645003</v>
      </c>
      <c r="C311" s="7">
        <v>113814.505347</v>
      </c>
      <c r="D311" s="7">
        <v>117635.40949</v>
      </c>
      <c r="E311" s="7">
        <v>3820.904143</v>
      </c>
      <c r="F311" s="7">
        <v>818.180759</v>
      </c>
      <c r="G311" s="37">
        <v>3.357133</v>
      </c>
    </row>
    <row r="312" spans="1:7" ht="12.75">
      <c r="A312" s="19" t="s">
        <v>278</v>
      </c>
      <c r="B312" s="20">
        <v>208908.168537</v>
      </c>
      <c r="C312" s="20">
        <v>199248.076935</v>
      </c>
      <c r="D312" s="20">
        <v>207135.002636</v>
      </c>
      <c r="E312" s="20">
        <v>7886.925701</v>
      </c>
      <c r="F312" s="20">
        <v>941.497637</v>
      </c>
      <c r="G312" s="38">
        <v>3.958345</v>
      </c>
    </row>
    <row r="313" spans="1:7" ht="12.75">
      <c r="A313" s="1" t="s">
        <v>279</v>
      </c>
      <c r="B313" s="7">
        <v>249321.036977</v>
      </c>
      <c r="C313" s="7">
        <v>247466.542165</v>
      </c>
      <c r="D313" s="7">
        <v>259108.878078</v>
      </c>
      <c r="E313" s="7">
        <v>11642.335914</v>
      </c>
      <c r="F313" s="7">
        <v>1133.956941</v>
      </c>
      <c r="G313" s="37">
        <v>4.70461</v>
      </c>
    </row>
    <row r="314" spans="1:7" ht="12.75">
      <c r="A314" s="1" t="s">
        <v>280</v>
      </c>
      <c r="B314" s="7">
        <v>60331.808931</v>
      </c>
      <c r="C314" s="7">
        <v>71373.718597</v>
      </c>
      <c r="D314" s="7">
        <v>74065.914526</v>
      </c>
      <c r="E314" s="7">
        <v>2692.195929</v>
      </c>
      <c r="F314" s="7">
        <v>1286.28568</v>
      </c>
      <c r="G314" s="37">
        <v>3.771971</v>
      </c>
    </row>
    <row r="315" spans="1:7" ht="12.75">
      <c r="A315" s="19" t="s">
        <v>281</v>
      </c>
      <c r="B315" s="20">
        <v>65039.514454</v>
      </c>
      <c r="C315" s="20">
        <v>64434.392206</v>
      </c>
      <c r="D315" s="20">
        <v>68854.95864</v>
      </c>
      <c r="E315" s="20">
        <v>4420.566433</v>
      </c>
      <c r="F315" s="20">
        <v>2395.970967</v>
      </c>
      <c r="G315" s="38">
        <v>6.86057</v>
      </c>
    </row>
    <row r="316" spans="1:7" ht="12.75">
      <c r="A316" s="1" t="s">
        <v>282</v>
      </c>
      <c r="B316" s="7">
        <v>129718.058733</v>
      </c>
      <c r="C316" s="7">
        <v>126305.575394</v>
      </c>
      <c r="D316" s="7">
        <v>132439.74205</v>
      </c>
      <c r="E316" s="7">
        <v>6134.166656</v>
      </c>
      <c r="F316" s="7">
        <v>1315.497889</v>
      </c>
      <c r="G316" s="37">
        <v>4.856608</v>
      </c>
    </row>
    <row r="317" spans="1:7" ht="12.75">
      <c r="A317" s="1" t="s">
        <v>283</v>
      </c>
      <c r="B317" s="7">
        <v>34565.576639</v>
      </c>
      <c r="C317" s="7">
        <v>34287.762902</v>
      </c>
      <c r="D317" s="7">
        <v>35785.669065</v>
      </c>
      <c r="E317" s="7">
        <v>1497.906163</v>
      </c>
      <c r="F317" s="7">
        <v>1550.627498</v>
      </c>
      <c r="G317" s="37">
        <v>4.368632</v>
      </c>
    </row>
    <row r="318" spans="1:7" ht="12.75">
      <c r="A318" s="19" t="s">
        <v>284</v>
      </c>
      <c r="B318" s="20">
        <v>172441.5225</v>
      </c>
      <c r="C318" s="20">
        <v>168616.379646</v>
      </c>
      <c r="D318" s="20">
        <v>181269.858584</v>
      </c>
      <c r="E318" s="20">
        <v>12653.478937</v>
      </c>
      <c r="F318" s="20">
        <v>1699.822533</v>
      </c>
      <c r="G318" s="38">
        <v>7.5043</v>
      </c>
    </row>
    <row r="319" spans="1:7" ht="12.75">
      <c r="A319" s="1" t="s">
        <v>285</v>
      </c>
      <c r="B319" s="7">
        <v>87466.322437</v>
      </c>
      <c r="C319" s="7">
        <v>91998.815496</v>
      </c>
      <c r="D319" s="7">
        <v>95318.655443</v>
      </c>
      <c r="E319" s="7">
        <v>3319.839947</v>
      </c>
      <c r="F319" s="7">
        <v>933.063504</v>
      </c>
      <c r="G319" s="37">
        <v>3.608568</v>
      </c>
    </row>
    <row r="320" spans="1:7" ht="12.75">
      <c r="A320" s="1" t="s">
        <v>286</v>
      </c>
      <c r="B320" s="7">
        <v>177127.681834</v>
      </c>
      <c r="C320" s="7">
        <v>173432.464299</v>
      </c>
      <c r="D320" s="7">
        <v>179368.396862</v>
      </c>
      <c r="E320" s="7">
        <v>5935.932563</v>
      </c>
      <c r="F320" s="7">
        <v>808.489861</v>
      </c>
      <c r="G320" s="37">
        <v>3.422619</v>
      </c>
    </row>
    <row r="321" spans="1:7" ht="12.75">
      <c r="A321" s="19" t="s">
        <v>287</v>
      </c>
      <c r="B321" s="20">
        <v>153319.52497</v>
      </c>
      <c r="C321" s="20">
        <v>153395.817261</v>
      </c>
      <c r="D321" s="20">
        <v>159672.528053</v>
      </c>
      <c r="E321" s="20">
        <v>6276.710792</v>
      </c>
      <c r="F321" s="20">
        <v>954.197445</v>
      </c>
      <c r="G321" s="38">
        <v>4.09184</v>
      </c>
    </row>
    <row r="322" spans="1:7" ht="12.75">
      <c r="A322" s="1" t="s">
        <v>288</v>
      </c>
      <c r="B322" s="7">
        <v>231916.924902</v>
      </c>
      <c r="C322" s="7">
        <v>231140.120081</v>
      </c>
      <c r="D322" s="7">
        <v>242871.431902</v>
      </c>
      <c r="E322" s="7">
        <v>11731.311821</v>
      </c>
      <c r="F322" s="7">
        <v>1335.988136</v>
      </c>
      <c r="G322" s="37">
        <v>5.075411</v>
      </c>
    </row>
    <row r="323" spans="1:7" ht="12.75">
      <c r="A323" s="1" t="s">
        <v>289</v>
      </c>
      <c r="B323" s="7">
        <v>162388.1515</v>
      </c>
      <c r="C323" s="7">
        <v>198365.281597</v>
      </c>
      <c r="D323" s="7">
        <v>206459.773316</v>
      </c>
      <c r="E323" s="7">
        <v>8094.491719</v>
      </c>
      <c r="F323" s="7">
        <v>1266.941887</v>
      </c>
      <c r="G323" s="37">
        <v>4.080599</v>
      </c>
    </row>
    <row r="324" spans="1:7" ht="12.75">
      <c r="A324" s="19" t="s">
        <v>290</v>
      </c>
      <c r="B324" s="20">
        <v>205811.397331</v>
      </c>
      <c r="C324" s="20">
        <v>205659.431964</v>
      </c>
      <c r="D324" s="20">
        <v>213124.330722</v>
      </c>
      <c r="E324" s="20">
        <v>7464.898758</v>
      </c>
      <c r="F324" s="20">
        <v>1017.848208</v>
      </c>
      <c r="G324" s="38">
        <v>3.629738</v>
      </c>
    </row>
    <row r="325" spans="1:7" ht="12.75">
      <c r="A325" s="1" t="s">
        <v>291</v>
      </c>
      <c r="B325" s="7">
        <v>95663.935359</v>
      </c>
      <c r="C325" s="7">
        <v>94867.064511</v>
      </c>
      <c r="D325" s="7">
        <v>99514.055803</v>
      </c>
      <c r="E325" s="7">
        <v>4646.991293</v>
      </c>
      <c r="F325" s="7">
        <v>1451.731113</v>
      </c>
      <c r="G325" s="37">
        <v>4.898424</v>
      </c>
    </row>
    <row r="326" spans="1:7" ht="12.75">
      <c r="A326" s="1" t="s">
        <v>292</v>
      </c>
      <c r="B326" s="7">
        <v>61769.610636</v>
      </c>
      <c r="C326" s="7">
        <v>61610.475005</v>
      </c>
      <c r="D326" s="7">
        <v>64220.463212</v>
      </c>
      <c r="E326" s="7">
        <v>2609.988207</v>
      </c>
      <c r="F326" s="7">
        <v>1355.838029</v>
      </c>
      <c r="G326" s="37">
        <v>4.236273</v>
      </c>
    </row>
    <row r="327" spans="1:7" ht="12.75">
      <c r="A327" s="19" t="s">
        <v>293</v>
      </c>
      <c r="B327" s="20">
        <v>46623.346363</v>
      </c>
      <c r="C327" s="20">
        <v>46503.367378</v>
      </c>
      <c r="D327" s="20">
        <v>52762.462045</v>
      </c>
      <c r="E327" s="20">
        <v>6259.094667</v>
      </c>
      <c r="F327" s="20">
        <v>4893.740944</v>
      </c>
      <c r="G327" s="38">
        <v>13.459444</v>
      </c>
    </row>
    <row r="328" spans="1:7" ht="12.75">
      <c r="A328" s="1" t="s">
        <v>294</v>
      </c>
      <c r="B328" s="7">
        <v>88118.406485</v>
      </c>
      <c r="C328" s="7">
        <v>88066.161594</v>
      </c>
      <c r="D328" s="7">
        <v>89758.257497</v>
      </c>
      <c r="E328" s="7">
        <v>1692.095903</v>
      </c>
      <c r="F328" s="7">
        <v>553.877546</v>
      </c>
      <c r="G328" s="37">
        <v>1.921392</v>
      </c>
    </row>
    <row r="329" spans="1:7" ht="12.75">
      <c r="A329" s="1" t="s">
        <v>295</v>
      </c>
      <c r="B329" s="7">
        <v>225710.631764</v>
      </c>
      <c r="C329" s="7">
        <v>225352.759011</v>
      </c>
      <c r="D329" s="7">
        <v>233673.52562</v>
      </c>
      <c r="E329" s="7">
        <v>8320.766608</v>
      </c>
      <c r="F329" s="7">
        <v>924.118904</v>
      </c>
      <c r="G329" s="37">
        <v>3.69233</v>
      </c>
    </row>
    <row r="330" spans="1:7" ht="12.75">
      <c r="A330" s="19" t="s">
        <v>296</v>
      </c>
      <c r="B330" s="20">
        <v>88039.585295</v>
      </c>
      <c r="C330" s="20">
        <v>87961.483479</v>
      </c>
      <c r="D330" s="20">
        <v>91500.628211</v>
      </c>
      <c r="E330" s="20">
        <v>3539.144733</v>
      </c>
      <c r="F330" s="20">
        <v>1076.709684</v>
      </c>
      <c r="G330" s="38">
        <v>4.023516</v>
      </c>
    </row>
    <row r="331" spans="1:7" ht="12.75">
      <c r="A331" s="1" t="s">
        <v>297</v>
      </c>
      <c r="B331" s="7">
        <v>141360.232506</v>
      </c>
      <c r="C331" s="7">
        <v>139524.932988</v>
      </c>
      <c r="D331" s="7">
        <v>143023.476218</v>
      </c>
      <c r="E331" s="7">
        <v>3498.543229</v>
      </c>
      <c r="F331" s="7">
        <v>639.35366</v>
      </c>
      <c r="G331" s="37">
        <v>2.507468</v>
      </c>
    </row>
    <row r="332" spans="1:7" ht="12.75">
      <c r="A332" s="1" t="s">
        <v>298</v>
      </c>
      <c r="B332" s="7">
        <v>126779.359631</v>
      </c>
      <c r="C332" s="7">
        <v>126342.308793</v>
      </c>
      <c r="D332" s="7">
        <v>130985.911329</v>
      </c>
      <c r="E332" s="7">
        <v>4643.602536</v>
      </c>
      <c r="F332" s="7">
        <v>880.470712</v>
      </c>
      <c r="G332" s="37">
        <v>3.675414</v>
      </c>
    </row>
    <row r="333" spans="1:7" ht="12.75">
      <c r="A333" s="19" t="s">
        <v>299</v>
      </c>
      <c r="B333" s="20">
        <v>81198.536198</v>
      </c>
      <c r="C333" s="20">
        <v>80720.726468</v>
      </c>
      <c r="D333" s="20">
        <v>83781.849349</v>
      </c>
      <c r="E333" s="20">
        <v>3061.122881</v>
      </c>
      <c r="F333" s="20">
        <v>1155.14071</v>
      </c>
      <c r="G333" s="38">
        <v>3.792239</v>
      </c>
    </row>
    <row r="334" spans="1:7" ht="12.75">
      <c r="A334" s="1" t="s">
        <v>300</v>
      </c>
      <c r="B334" s="7">
        <v>97827.372374</v>
      </c>
      <c r="C334" s="7">
        <v>97169.265703</v>
      </c>
      <c r="D334" s="7">
        <v>101841.301238</v>
      </c>
      <c r="E334" s="7">
        <v>4672.035535</v>
      </c>
      <c r="F334" s="7">
        <v>1497.447287</v>
      </c>
      <c r="G334" s="37">
        <v>4.808141</v>
      </c>
    </row>
    <row r="335" spans="1:7" ht="12.75">
      <c r="A335" s="1" t="s">
        <v>301</v>
      </c>
      <c r="B335" s="7">
        <v>193346.964127</v>
      </c>
      <c r="C335" s="7">
        <v>193258.179634</v>
      </c>
      <c r="D335" s="7">
        <v>210080.53998</v>
      </c>
      <c r="E335" s="7">
        <v>16822.360346</v>
      </c>
      <c r="F335" s="7">
        <v>2270.530483</v>
      </c>
      <c r="G335" s="37">
        <v>8.704605</v>
      </c>
    </row>
    <row r="336" spans="1:7" ht="12.75">
      <c r="A336" s="19" t="s">
        <v>302</v>
      </c>
      <c r="B336" s="20">
        <v>171494.281464</v>
      </c>
      <c r="C336" s="20">
        <v>174642.482391</v>
      </c>
      <c r="D336" s="20">
        <v>181504.726287</v>
      </c>
      <c r="E336" s="20">
        <v>6862.243896</v>
      </c>
      <c r="F336" s="20">
        <v>1105.209196</v>
      </c>
      <c r="G336" s="38">
        <v>3.92931</v>
      </c>
    </row>
    <row r="337" spans="1:7" ht="12.75">
      <c r="A337" s="1" t="s">
        <v>303</v>
      </c>
      <c r="B337" s="7">
        <v>66703.406781</v>
      </c>
      <c r="C337" s="7">
        <v>68059.248721</v>
      </c>
      <c r="D337" s="7">
        <v>70676.426653</v>
      </c>
      <c r="E337" s="7">
        <v>2617.177932</v>
      </c>
      <c r="F337" s="7">
        <v>1235.683632</v>
      </c>
      <c r="G337" s="37">
        <v>3.845441</v>
      </c>
    </row>
    <row r="338" spans="1:7" ht="12.75">
      <c r="A338" s="1" t="s">
        <v>304</v>
      </c>
      <c r="B338" s="7">
        <v>81571.237361</v>
      </c>
      <c r="C338" s="7">
        <v>82443.731257</v>
      </c>
      <c r="D338" s="7">
        <v>84995.967368</v>
      </c>
      <c r="E338" s="7">
        <v>2552.236111</v>
      </c>
      <c r="F338" s="7">
        <v>959.126686</v>
      </c>
      <c r="G338" s="37">
        <v>3.095731</v>
      </c>
    </row>
    <row r="339" spans="1:7" ht="12.75">
      <c r="A339" s="19" t="s">
        <v>305</v>
      </c>
      <c r="B339" s="20">
        <v>60787.445086</v>
      </c>
      <c r="C339" s="20">
        <v>61857.99555</v>
      </c>
      <c r="D339" s="20">
        <v>64529.312092</v>
      </c>
      <c r="E339" s="20">
        <v>2671.316542</v>
      </c>
      <c r="F339" s="20">
        <v>1558.527738</v>
      </c>
      <c r="G339" s="38">
        <v>4.318466</v>
      </c>
    </row>
    <row r="340" spans="1:7" ht="12.75">
      <c r="A340" s="1" t="s">
        <v>306</v>
      </c>
      <c r="B340" s="7">
        <v>37570.588196</v>
      </c>
      <c r="C340" s="7">
        <v>37992.818663</v>
      </c>
      <c r="D340" s="7">
        <v>40023.116193</v>
      </c>
      <c r="E340" s="7">
        <v>2030.29753</v>
      </c>
      <c r="F340" s="7">
        <v>2000.293133</v>
      </c>
      <c r="G340" s="37">
        <v>5.343898</v>
      </c>
    </row>
    <row r="341" spans="1:7" ht="12.75">
      <c r="A341" s="19" t="s">
        <v>307</v>
      </c>
      <c r="B341" s="20">
        <v>70761.039882</v>
      </c>
      <c r="C341" s="20">
        <v>72250.483969</v>
      </c>
      <c r="D341" s="20">
        <v>76205.339435</v>
      </c>
      <c r="E341" s="20">
        <v>3954.855466</v>
      </c>
      <c r="F341" s="20">
        <v>1759.277342</v>
      </c>
      <c r="G341" s="38">
        <v>5.473812</v>
      </c>
    </row>
    <row r="342" spans="1:7" s="14" customFormat="1" ht="12.75">
      <c r="A342" s="29" t="s">
        <v>473</v>
      </c>
      <c r="B342" s="23">
        <v>8500</v>
      </c>
      <c r="C342" s="23">
        <v>8500</v>
      </c>
      <c r="D342" s="23">
        <v>6000</v>
      </c>
      <c r="E342" s="23"/>
      <c r="F342" s="23"/>
      <c r="G342" s="42"/>
    </row>
    <row r="343" spans="1:7" ht="13.5" thickBot="1">
      <c r="A343" s="25" t="s">
        <v>269</v>
      </c>
      <c r="B343" s="26">
        <f>SUM(B304:B342)</f>
        <v>6212732.024984001</v>
      </c>
      <c r="C343" s="26">
        <f>SUM(C304:C342)</f>
        <v>6209653.976124</v>
      </c>
      <c r="D343" s="26">
        <f>SUM(D304:D342)</f>
        <v>6527691.306274001</v>
      </c>
      <c r="E343" s="26">
        <f>D343-C343</f>
        <v>318037.33015000075</v>
      </c>
      <c r="F343" s="26">
        <f>E343/244570*1000</f>
        <v>1300.3938755775473</v>
      </c>
      <c r="G343" s="40">
        <f>E343/C343*100</f>
        <v>5.1216594575615355</v>
      </c>
    </row>
    <row r="344" spans="1:7" ht="12.75">
      <c r="A344" s="1"/>
      <c r="B344" s="7"/>
      <c r="C344" s="7"/>
      <c r="D344" s="7"/>
      <c r="E344" s="7"/>
      <c r="F344" s="7"/>
      <c r="G344" s="37"/>
    </row>
    <row r="345" spans="1:7" ht="12.75">
      <c r="A345" s="1" t="s">
        <v>309</v>
      </c>
      <c r="B345" s="7">
        <v>3352898.970824</v>
      </c>
      <c r="C345" s="7">
        <v>3311180.964526</v>
      </c>
      <c r="D345" s="7">
        <v>3540162.246844</v>
      </c>
      <c r="E345" s="7">
        <v>228981.282318</v>
      </c>
      <c r="F345" s="7">
        <v>1483.510196</v>
      </c>
      <c r="G345" s="37">
        <v>6.915396</v>
      </c>
    </row>
    <row r="346" spans="1:7" ht="12.75">
      <c r="A346" s="1" t="s">
        <v>310</v>
      </c>
      <c r="B346" s="7">
        <v>106272.093617</v>
      </c>
      <c r="C346" s="7">
        <v>107255.210344</v>
      </c>
      <c r="D346" s="7">
        <v>111131.427346</v>
      </c>
      <c r="E346" s="7">
        <v>3876.217001</v>
      </c>
      <c r="F346" s="7">
        <v>902.705403</v>
      </c>
      <c r="G346" s="37">
        <v>3.614013</v>
      </c>
    </row>
    <row r="347" spans="1:7" ht="12.75">
      <c r="A347" s="19" t="s">
        <v>311</v>
      </c>
      <c r="B347" s="20">
        <v>43378.941555</v>
      </c>
      <c r="C347" s="20">
        <v>44092.19037</v>
      </c>
      <c r="D347" s="20">
        <v>44949.346995</v>
      </c>
      <c r="E347" s="20">
        <v>857.156625</v>
      </c>
      <c r="F347" s="20">
        <v>829.774081</v>
      </c>
      <c r="G347" s="38">
        <v>1.94401</v>
      </c>
    </row>
    <row r="348" spans="1:7" ht="12.75">
      <c r="A348" s="1" t="s">
        <v>312</v>
      </c>
      <c r="B348" s="7">
        <v>131348.602487</v>
      </c>
      <c r="C348" s="7">
        <v>130062.584333</v>
      </c>
      <c r="D348" s="7">
        <v>132902.769759</v>
      </c>
      <c r="E348" s="7">
        <v>2840.185426</v>
      </c>
      <c r="F348" s="7">
        <v>694.421865</v>
      </c>
      <c r="G348" s="37">
        <v>2.183707</v>
      </c>
    </row>
    <row r="349" spans="1:7" ht="12.75">
      <c r="A349" s="1" t="s">
        <v>313</v>
      </c>
      <c r="B349" s="7">
        <v>121441.522944</v>
      </c>
      <c r="C349" s="7">
        <v>123403.87206</v>
      </c>
      <c r="D349" s="7">
        <v>126418.479909</v>
      </c>
      <c r="E349" s="7">
        <v>3014.607849</v>
      </c>
      <c r="F349" s="7">
        <v>734.017007</v>
      </c>
      <c r="G349" s="37">
        <v>2.442879</v>
      </c>
    </row>
    <row r="350" spans="1:7" ht="12.75">
      <c r="A350" s="19" t="s">
        <v>314</v>
      </c>
      <c r="B350" s="20">
        <v>132518.858957</v>
      </c>
      <c r="C350" s="20">
        <v>132420.7522</v>
      </c>
      <c r="D350" s="20">
        <v>135673.77347</v>
      </c>
      <c r="E350" s="20">
        <v>3253.021269</v>
      </c>
      <c r="F350" s="20">
        <v>629.332805</v>
      </c>
      <c r="G350" s="38">
        <v>2.45658</v>
      </c>
    </row>
    <row r="351" spans="1:7" ht="12.75">
      <c r="A351" s="1" t="s">
        <v>315</v>
      </c>
      <c r="B351" s="7">
        <v>64827.02693</v>
      </c>
      <c r="C351" s="7">
        <v>64424.750414</v>
      </c>
      <c r="D351" s="7">
        <v>68322.528907</v>
      </c>
      <c r="E351" s="7">
        <v>3897.778493</v>
      </c>
      <c r="F351" s="7">
        <v>2171.464341</v>
      </c>
      <c r="G351" s="37">
        <v>6.050126</v>
      </c>
    </row>
    <row r="352" spans="1:7" ht="12.75">
      <c r="A352" s="1" t="s">
        <v>316</v>
      </c>
      <c r="B352" s="7">
        <v>179054.545814</v>
      </c>
      <c r="C352" s="7">
        <v>179307.08705</v>
      </c>
      <c r="D352" s="7">
        <v>187258.725937</v>
      </c>
      <c r="E352" s="7">
        <v>7951.638887</v>
      </c>
      <c r="F352" s="7">
        <v>1245.55747</v>
      </c>
      <c r="G352" s="37">
        <v>4.434648</v>
      </c>
    </row>
    <row r="353" spans="1:7" ht="12.75">
      <c r="A353" s="19" t="s">
        <v>317</v>
      </c>
      <c r="B353" s="20">
        <v>132003.012888</v>
      </c>
      <c r="C353" s="20">
        <v>131134.974451</v>
      </c>
      <c r="D353" s="20">
        <v>134355.022969</v>
      </c>
      <c r="E353" s="20">
        <v>3220.048518</v>
      </c>
      <c r="F353" s="20">
        <v>682.647555</v>
      </c>
      <c r="G353" s="38">
        <v>2.455522</v>
      </c>
    </row>
    <row r="354" spans="1:7" ht="12.75">
      <c r="A354" s="1" t="s">
        <v>318</v>
      </c>
      <c r="B354" s="7">
        <v>98987.336121</v>
      </c>
      <c r="C354" s="7">
        <v>99277.692156</v>
      </c>
      <c r="D354" s="7">
        <v>104311.655908</v>
      </c>
      <c r="E354" s="7">
        <v>5033.963752</v>
      </c>
      <c r="F354" s="7">
        <v>1515.341286</v>
      </c>
      <c r="G354" s="37">
        <v>5.070589</v>
      </c>
    </row>
    <row r="355" spans="1:7" ht="12.75">
      <c r="A355" s="1" t="s">
        <v>319</v>
      </c>
      <c r="B355" s="7">
        <v>45394.251266</v>
      </c>
      <c r="C355" s="7">
        <v>46329.884569</v>
      </c>
      <c r="D355" s="7">
        <v>47656.051638</v>
      </c>
      <c r="E355" s="7">
        <v>1326.167068</v>
      </c>
      <c r="F355" s="7">
        <v>1235.943214</v>
      </c>
      <c r="G355" s="37">
        <v>2.862444</v>
      </c>
    </row>
    <row r="356" spans="1:7" ht="12.75">
      <c r="A356" s="19" t="s">
        <v>320</v>
      </c>
      <c r="B356" s="20">
        <v>40342.269523</v>
      </c>
      <c r="C356" s="20">
        <v>41065.319209</v>
      </c>
      <c r="D356" s="20">
        <v>43943.731522</v>
      </c>
      <c r="E356" s="20">
        <v>2878.412313</v>
      </c>
      <c r="F356" s="20">
        <v>2728.352904</v>
      </c>
      <c r="G356" s="38">
        <v>7.009351</v>
      </c>
    </row>
    <row r="357" spans="1:7" ht="12.75">
      <c r="A357" s="1" t="s">
        <v>321</v>
      </c>
      <c r="B357" s="7">
        <v>162555.839825</v>
      </c>
      <c r="C357" s="7">
        <v>165287.485446</v>
      </c>
      <c r="D357" s="7">
        <v>171213.476621</v>
      </c>
      <c r="E357" s="7">
        <v>5925.991175</v>
      </c>
      <c r="F357" s="7">
        <v>917.904457</v>
      </c>
      <c r="G357" s="37">
        <v>3.585263</v>
      </c>
    </row>
    <row r="358" spans="1:7" ht="12.75">
      <c r="A358" s="1" t="s">
        <v>322</v>
      </c>
      <c r="B358" s="7">
        <v>83869.898764</v>
      </c>
      <c r="C358" s="7">
        <v>83151.501175</v>
      </c>
      <c r="D358" s="7">
        <v>87280.552415</v>
      </c>
      <c r="E358" s="7">
        <v>4129.05124</v>
      </c>
      <c r="F358" s="7">
        <v>1555.78419</v>
      </c>
      <c r="G358" s="37">
        <v>4.965697</v>
      </c>
    </row>
    <row r="359" spans="1:7" ht="12.75">
      <c r="A359" s="19" t="s">
        <v>323</v>
      </c>
      <c r="B359" s="20">
        <v>115538.718894</v>
      </c>
      <c r="C359" s="20">
        <v>125067.781474</v>
      </c>
      <c r="D359" s="20">
        <v>130960.623045</v>
      </c>
      <c r="E359" s="20">
        <v>5892.841571</v>
      </c>
      <c r="F359" s="20">
        <v>1492.992544</v>
      </c>
      <c r="G359" s="38">
        <v>4.711718</v>
      </c>
    </row>
    <row r="360" spans="1:7" ht="12.75">
      <c r="A360" s="1" t="s">
        <v>324</v>
      </c>
      <c r="B360" s="7">
        <v>249381.029159</v>
      </c>
      <c r="C360" s="7">
        <v>247989.159991</v>
      </c>
      <c r="D360" s="7">
        <v>257365.825932</v>
      </c>
      <c r="E360" s="7">
        <v>9376.665941</v>
      </c>
      <c r="F360" s="7">
        <v>897.46037</v>
      </c>
      <c r="G360" s="37">
        <v>3.781079</v>
      </c>
    </row>
    <row r="361" spans="1:7" ht="12.75">
      <c r="A361" s="1" t="s">
        <v>325</v>
      </c>
      <c r="B361" s="7">
        <v>153787.923855</v>
      </c>
      <c r="C361" s="7">
        <v>154288.403603</v>
      </c>
      <c r="D361" s="7">
        <v>157977.353758</v>
      </c>
      <c r="E361" s="7">
        <v>3688.950155</v>
      </c>
      <c r="F361" s="7">
        <v>654.998252</v>
      </c>
      <c r="G361" s="37">
        <v>2.390945</v>
      </c>
    </row>
    <row r="362" spans="1:7" ht="12.75">
      <c r="A362" s="19" t="s">
        <v>326</v>
      </c>
      <c r="B362" s="20">
        <v>69759.026579</v>
      </c>
      <c r="C362" s="20">
        <v>70786.273104</v>
      </c>
      <c r="D362" s="20">
        <v>74791.351612</v>
      </c>
      <c r="E362" s="20">
        <v>4005.078508</v>
      </c>
      <c r="F362" s="20">
        <v>1843.958797</v>
      </c>
      <c r="G362" s="38">
        <v>5.657988</v>
      </c>
    </row>
    <row r="363" spans="1:7" ht="12.75">
      <c r="A363" s="1" t="s">
        <v>327</v>
      </c>
      <c r="B363" s="7">
        <v>164176.493886</v>
      </c>
      <c r="C363" s="7">
        <v>163574.456577</v>
      </c>
      <c r="D363" s="7">
        <v>170776.584274</v>
      </c>
      <c r="E363" s="7">
        <v>7202.127697</v>
      </c>
      <c r="F363" s="7">
        <v>1240.462917</v>
      </c>
      <c r="G363" s="37">
        <v>4.402966</v>
      </c>
    </row>
    <row r="364" spans="1:7" ht="12.75">
      <c r="A364" s="1" t="s">
        <v>328</v>
      </c>
      <c r="B364" s="7">
        <v>324542.902981</v>
      </c>
      <c r="C364" s="7">
        <v>323584.29058</v>
      </c>
      <c r="D364" s="7">
        <v>332399.610991</v>
      </c>
      <c r="E364" s="7">
        <v>8815.320411</v>
      </c>
      <c r="F364" s="7">
        <v>639.625628</v>
      </c>
      <c r="G364" s="37">
        <v>2.724273</v>
      </c>
    </row>
    <row r="365" spans="1:7" ht="12.75">
      <c r="A365" s="19" t="s">
        <v>329</v>
      </c>
      <c r="B365" s="20">
        <v>143575.691303</v>
      </c>
      <c r="C365" s="20">
        <v>141823.584802</v>
      </c>
      <c r="D365" s="20">
        <v>149660.182604</v>
      </c>
      <c r="E365" s="20">
        <v>7836.597803</v>
      </c>
      <c r="F365" s="20">
        <v>1308.498548</v>
      </c>
      <c r="G365" s="38">
        <v>5.525596</v>
      </c>
    </row>
    <row r="366" spans="1:7" ht="12.75">
      <c r="A366" s="1" t="s">
        <v>330</v>
      </c>
      <c r="B366" s="7">
        <v>121480.713759</v>
      </c>
      <c r="C366" s="7">
        <v>139159.081721</v>
      </c>
      <c r="D366" s="7">
        <v>139257.506655</v>
      </c>
      <c r="E366" s="7">
        <v>98.424934</v>
      </c>
      <c r="F366" s="7">
        <v>18.708408</v>
      </c>
      <c r="G366" s="37">
        <v>0.070728</v>
      </c>
    </row>
    <row r="367" spans="1:7" ht="12.75">
      <c r="A367" s="1" t="s">
        <v>331</v>
      </c>
      <c r="B367" s="7">
        <v>261964.979528</v>
      </c>
      <c r="C367" s="7">
        <v>256449.732403</v>
      </c>
      <c r="D367" s="7">
        <v>264375.536691</v>
      </c>
      <c r="E367" s="7">
        <v>7925.804288</v>
      </c>
      <c r="F367" s="7">
        <v>666.930687</v>
      </c>
      <c r="G367" s="37">
        <v>3.090588</v>
      </c>
    </row>
    <row r="368" spans="1:7" ht="12.75">
      <c r="A368" s="19" t="s">
        <v>332</v>
      </c>
      <c r="B368" s="20">
        <v>116424.341094</v>
      </c>
      <c r="C368" s="20">
        <v>116522.004376</v>
      </c>
      <c r="D368" s="20">
        <v>121349.011302</v>
      </c>
      <c r="E368" s="20">
        <v>4827.006926</v>
      </c>
      <c r="F368" s="20">
        <v>1223.886137</v>
      </c>
      <c r="G368" s="38">
        <v>4.142571</v>
      </c>
    </row>
    <row r="369" spans="1:7" ht="12.75">
      <c r="A369" s="27" t="s">
        <v>333</v>
      </c>
      <c r="B369" s="28">
        <v>30859.553802</v>
      </c>
      <c r="C369" s="28">
        <v>31085.636042</v>
      </c>
      <c r="D369" s="28">
        <v>34595.313709</v>
      </c>
      <c r="E369" s="28">
        <v>3509.677667</v>
      </c>
      <c r="F369" s="28">
        <v>3895.313726</v>
      </c>
      <c r="G369" s="41">
        <v>11.290352</v>
      </c>
    </row>
    <row r="370" spans="1:7" s="14" customFormat="1" ht="12.75">
      <c r="A370" s="29" t="s">
        <v>473</v>
      </c>
      <c r="B370" s="23">
        <v>9001</v>
      </c>
      <c r="C370" s="23">
        <v>9001</v>
      </c>
      <c r="D370" s="23">
        <v>17600</v>
      </c>
      <c r="E370" s="23"/>
      <c r="F370" s="23"/>
      <c r="G370" s="42"/>
    </row>
    <row r="371" spans="1:7" ht="13.5" thickBot="1">
      <c r="A371" s="25" t="s">
        <v>308</v>
      </c>
      <c r="B371" s="26">
        <f>SUM(B345:B370)</f>
        <v>6455385.546355002</v>
      </c>
      <c r="C371" s="26">
        <f>SUM(C345:C370)</f>
        <v>6437725.672975999</v>
      </c>
      <c r="D371" s="26">
        <f>SUM(D345:D370)</f>
        <v>6786688.690812999</v>
      </c>
      <c r="E371" s="26">
        <f>D371-C371</f>
        <v>348963.0178370001</v>
      </c>
      <c r="F371" s="26">
        <f>E371/270266*1000</f>
        <v>1291.1835666972543</v>
      </c>
      <c r="G371" s="40">
        <f>E371/C371*100</f>
        <v>5.420594718750779</v>
      </c>
    </row>
    <row r="372" spans="1:7" ht="12.75">
      <c r="A372" s="1"/>
      <c r="B372" s="7"/>
      <c r="C372" s="7"/>
      <c r="D372" s="7"/>
      <c r="E372" s="7"/>
      <c r="F372" s="7"/>
      <c r="G372" s="37"/>
    </row>
    <row r="373" spans="1:7" ht="12.75">
      <c r="A373" s="1" t="s">
        <v>335</v>
      </c>
      <c r="B373" s="7">
        <v>501492.493418</v>
      </c>
      <c r="C373" s="7">
        <v>500068.014263</v>
      </c>
      <c r="D373" s="7">
        <v>516603.504747</v>
      </c>
      <c r="E373" s="7">
        <v>16535.490484</v>
      </c>
      <c r="F373" s="7">
        <v>808.541904</v>
      </c>
      <c r="G373" s="37">
        <v>3.306648</v>
      </c>
    </row>
    <row r="374" spans="1:7" ht="12.75">
      <c r="A374" s="1" t="s">
        <v>336</v>
      </c>
      <c r="B374" s="7">
        <v>310209.322488</v>
      </c>
      <c r="C374" s="7">
        <v>315371.070604</v>
      </c>
      <c r="D374" s="7">
        <v>325969.246309</v>
      </c>
      <c r="E374" s="7">
        <v>10598.175705</v>
      </c>
      <c r="F374" s="7">
        <v>852.903244</v>
      </c>
      <c r="G374" s="37">
        <v>3.360541</v>
      </c>
    </row>
    <row r="375" spans="1:7" ht="12.75">
      <c r="A375" s="19" t="s">
        <v>337</v>
      </c>
      <c r="B375" s="20">
        <v>80646.263031</v>
      </c>
      <c r="C375" s="20">
        <v>80460.607998</v>
      </c>
      <c r="D375" s="20">
        <v>83190.709948</v>
      </c>
      <c r="E375" s="20">
        <v>2730.10195</v>
      </c>
      <c r="F375" s="20">
        <v>1075.266621</v>
      </c>
      <c r="G375" s="38">
        <v>3.393091</v>
      </c>
    </row>
    <row r="376" spans="1:7" ht="12.75">
      <c r="A376" s="1" t="s">
        <v>338</v>
      </c>
      <c r="B376" s="7">
        <v>450146.710738</v>
      </c>
      <c r="C376" s="7">
        <v>452379.705992</v>
      </c>
      <c r="D376" s="7">
        <v>466723.683587</v>
      </c>
      <c r="E376" s="7">
        <v>14343.977595</v>
      </c>
      <c r="F376" s="7">
        <v>747.121079</v>
      </c>
      <c r="G376" s="37">
        <v>3.170783</v>
      </c>
    </row>
    <row r="377" spans="1:7" ht="12.75">
      <c r="A377" s="1" t="s">
        <v>339</v>
      </c>
      <c r="B377" s="7">
        <v>73165.391666</v>
      </c>
      <c r="C377" s="7">
        <v>73320.314659</v>
      </c>
      <c r="D377" s="7">
        <v>75700.187746</v>
      </c>
      <c r="E377" s="7">
        <v>2379.873087</v>
      </c>
      <c r="F377" s="7">
        <v>969.793434</v>
      </c>
      <c r="G377" s="37">
        <v>3.245858</v>
      </c>
    </row>
    <row r="378" spans="1:7" ht="12.75">
      <c r="A378" s="19" t="s">
        <v>340</v>
      </c>
      <c r="B378" s="20">
        <v>102716.373277</v>
      </c>
      <c r="C378" s="20">
        <v>104967.719621</v>
      </c>
      <c r="D378" s="20">
        <v>110168.041183</v>
      </c>
      <c r="E378" s="20">
        <v>5200.321562</v>
      </c>
      <c r="F378" s="20">
        <v>1481.151114</v>
      </c>
      <c r="G378" s="38">
        <v>4.95421</v>
      </c>
    </row>
    <row r="379" spans="1:7" ht="12.75">
      <c r="A379" s="1" t="s">
        <v>341</v>
      </c>
      <c r="B379" s="7">
        <v>426867.386259</v>
      </c>
      <c r="C379" s="7">
        <v>423233.35773</v>
      </c>
      <c r="D379" s="7">
        <v>438700.163305</v>
      </c>
      <c r="E379" s="7">
        <v>15466.805575</v>
      </c>
      <c r="F379" s="7">
        <v>865.275836</v>
      </c>
      <c r="G379" s="37">
        <v>3.654439</v>
      </c>
    </row>
    <row r="380" spans="1:7" ht="12.75">
      <c r="A380" s="1" t="s">
        <v>342</v>
      </c>
      <c r="B380" s="7">
        <v>339148.742518</v>
      </c>
      <c r="C380" s="7">
        <v>338553.765655</v>
      </c>
      <c r="D380" s="7">
        <v>346961.663315</v>
      </c>
      <c r="E380" s="7">
        <v>8407.89766</v>
      </c>
      <c r="F380" s="7">
        <v>608.078228</v>
      </c>
      <c r="G380" s="37">
        <v>2.483475</v>
      </c>
    </row>
    <row r="381" spans="1:7" ht="12.75">
      <c r="A381" s="19" t="s">
        <v>343</v>
      </c>
      <c r="B381" s="20">
        <v>34805.439432</v>
      </c>
      <c r="C381" s="20">
        <v>34695.053119</v>
      </c>
      <c r="D381" s="20">
        <v>36354.095643</v>
      </c>
      <c r="E381" s="20">
        <v>1659.042524</v>
      </c>
      <c r="F381" s="20">
        <v>1870.397434</v>
      </c>
      <c r="G381" s="38">
        <v>4.781784</v>
      </c>
    </row>
    <row r="382" spans="1:7" ht="12.75">
      <c r="A382" s="1" t="s">
        <v>344</v>
      </c>
      <c r="B382" s="7">
        <v>86078.346187</v>
      </c>
      <c r="C382" s="7">
        <v>86002.98078</v>
      </c>
      <c r="D382" s="7">
        <v>89347.044281</v>
      </c>
      <c r="E382" s="7">
        <v>3344.063501</v>
      </c>
      <c r="F382" s="7">
        <v>1245.925299</v>
      </c>
      <c r="G382" s="37">
        <v>3.888311</v>
      </c>
    </row>
    <row r="383" spans="1:7" ht="12.75">
      <c r="A383" s="1" t="s">
        <v>345</v>
      </c>
      <c r="B383" s="7">
        <v>62587.357409</v>
      </c>
      <c r="C383" s="7">
        <v>63261.594325</v>
      </c>
      <c r="D383" s="7">
        <v>65290.876471</v>
      </c>
      <c r="E383" s="7">
        <v>2029.282146</v>
      </c>
      <c r="F383" s="7">
        <v>1140.686985</v>
      </c>
      <c r="G383" s="37">
        <v>3.207763</v>
      </c>
    </row>
    <row r="384" spans="1:7" ht="12.75">
      <c r="A384" s="19" t="s">
        <v>346</v>
      </c>
      <c r="B384" s="20">
        <v>151034.141713</v>
      </c>
      <c r="C384" s="20">
        <v>148130.414235</v>
      </c>
      <c r="D384" s="20">
        <v>155063.937995</v>
      </c>
      <c r="E384" s="20">
        <v>6933.52376</v>
      </c>
      <c r="F384" s="20">
        <v>1191.531837</v>
      </c>
      <c r="G384" s="38">
        <v>4.680689</v>
      </c>
    </row>
    <row r="385" spans="1:7" ht="12.75">
      <c r="A385" s="1" t="s">
        <v>347</v>
      </c>
      <c r="B385" s="7">
        <v>69910.125178</v>
      </c>
      <c r="C385" s="7">
        <v>71515.329846</v>
      </c>
      <c r="D385" s="7">
        <v>74001.368575</v>
      </c>
      <c r="E385" s="7">
        <v>2486.038729</v>
      </c>
      <c r="F385" s="7">
        <v>1082.769481</v>
      </c>
      <c r="G385" s="37">
        <v>3.476232</v>
      </c>
    </row>
    <row r="386" spans="1:7" ht="12.75">
      <c r="A386" s="1" t="s">
        <v>348</v>
      </c>
      <c r="B386" s="7">
        <v>57797.459975</v>
      </c>
      <c r="C386" s="7">
        <v>59220.220575</v>
      </c>
      <c r="D386" s="7">
        <v>60753.195527</v>
      </c>
      <c r="E386" s="7">
        <v>1532.974952</v>
      </c>
      <c r="F386" s="7">
        <v>998.68075</v>
      </c>
      <c r="G386" s="37">
        <v>2.588601</v>
      </c>
    </row>
    <row r="387" spans="1:7" ht="12.75">
      <c r="A387" s="19" t="s">
        <v>349</v>
      </c>
      <c r="B387" s="20">
        <v>26160.617893</v>
      </c>
      <c r="C387" s="20">
        <v>26798.328021</v>
      </c>
      <c r="D387" s="20">
        <v>26244.850367</v>
      </c>
      <c r="E387" s="20">
        <v>-553.477654</v>
      </c>
      <c r="F387" s="20">
        <v>-1026.860211</v>
      </c>
      <c r="G387" s="38">
        <v>-2.065344</v>
      </c>
    </row>
    <row r="388" spans="1:7" ht="12.75">
      <c r="A388" s="1" t="s">
        <v>350</v>
      </c>
      <c r="B388" s="7">
        <v>38025.336727</v>
      </c>
      <c r="C388" s="7">
        <v>37340.481558</v>
      </c>
      <c r="D388" s="7">
        <v>38424.200806</v>
      </c>
      <c r="E388" s="7">
        <v>1083.719248</v>
      </c>
      <c r="F388" s="7">
        <v>1131.230948</v>
      </c>
      <c r="G388" s="37">
        <v>2.902264</v>
      </c>
    </row>
    <row r="389" spans="1:7" ht="12.75">
      <c r="A389" s="1" t="s">
        <v>351</v>
      </c>
      <c r="B389" s="7">
        <v>81543.666419</v>
      </c>
      <c r="C389" s="7">
        <v>84034.852106</v>
      </c>
      <c r="D389" s="7">
        <v>87570.424912</v>
      </c>
      <c r="E389" s="7">
        <v>3535.572806</v>
      </c>
      <c r="F389" s="7">
        <v>1397.459607</v>
      </c>
      <c r="G389" s="37">
        <v>4.20727</v>
      </c>
    </row>
    <row r="390" spans="1:7" ht="12.75">
      <c r="A390" s="19" t="s">
        <v>352</v>
      </c>
      <c r="B390" s="20">
        <v>45356.949691</v>
      </c>
      <c r="C390" s="20">
        <v>45654.293977</v>
      </c>
      <c r="D390" s="20">
        <v>47960.841575</v>
      </c>
      <c r="E390" s="20">
        <v>2306.547597</v>
      </c>
      <c r="F390" s="20">
        <v>1833.503655</v>
      </c>
      <c r="G390" s="38">
        <v>5.052203</v>
      </c>
    </row>
    <row r="391" spans="1:7" ht="12.75">
      <c r="A391" s="1" t="s">
        <v>353</v>
      </c>
      <c r="B391" s="7">
        <v>96733.828666</v>
      </c>
      <c r="C391" s="7">
        <v>98461.537774</v>
      </c>
      <c r="D391" s="7">
        <v>101942.967675</v>
      </c>
      <c r="E391" s="7">
        <v>3481.429901</v>
      </c>
      <c r="F391" s="7">
        <v>983.454774</v>
      </c>
      <c r="G391" s="37">
        <v>3.535827</v>
      </c>
    </row>
    <row r="392" spans="1:7" ht="12.75">
      <c r="A392" s="1" t="s">
        <v>354</v>
      </c>
      <c r="B392" s="7">
        <v>34043.43836</v>
      </c>
      <c r="C392" s="7">
        <v>34508.683185</v>
      </c>
      <c r="D392" s="7">
        <v>35618.54082</v>
      </c>
      <c r="E392" s="7">
        <v>1109.857635</v>
      </c>
      <c r="F392" s="7">
        <v>1483.766892</v>
      </c>
      <c r="G392" s="37">
        <v>3.216169</v>
      </c>
    </row>
    <row r="393" spans="1:7" ht="12.75">
      <c r="A393" s="19" t="s">
        <v>355</v>
      </c>
      <c r="B393" s="20">
        <v>50278.760188</v>
      </c>
      <c r="C393" s="20">
        <v>51440.516778</v>
      </c>
      <c r="D393" s="20">
        <v>52479.023084</v>
      </c>
      <c r="E393" s="20">
        <v>1038.506306</v>
      </c>
      <c r="F393" s="20">
        <v>850.537515</v>
      </c>
      <c r="G393" s="38">
        <v>2.018849</v>
      </c>
    </row>
    <row r="394" spans="1:7" ht="12.75">
      <c r="A394" s="1" t="s">
        <v>356</v>
      </c>
      <c r="B394" s="7">
        <v>112010.484611</v>
      </c>
      <c r="C394" s="7">
        <v>111894.207739</v>
      </c>
      <c r="D394" s="7">
        <v>114634.994989</v>
      </c>
      <c r="E394" s="7">
        <v>2740.78725</v>
      </c>
      <c r="F394" s="7">
        <v>681.618316</v>
      </c>
      <c r="G394" s="37">
        <v>2.449445</v>
      </c>
    </row>
    <row r="395" spans="1:7" ht="12.75">
      <c r="A395" s="1" t="s">
        <v>357</v>
      </c>
      <c r="B395" s="7">
        <v>151362.149363</v>
      </c>
      <c r="C395" s="7">
        <v>151988.341205</v>
      </c>
      <c r="D395" s="7">
        <v>157574.947368</v>
      </c>
      <c r="E395" s="7">
        <v>5586.606164</v>
      </c>
      <c r="F395" s="7">
        <v>1066.146214</v>
      </c>
      <c r="G395" s="37">
        <v>3.675681</v>
      </c>
    </row>
    <row r="396" spans="1:7" ht="12.75">
      <c r="A396" s="19" t="s">
        <v>358</v>
      </c>
      <c r="B396" s="20">
        <v>27874.367219</v>
      </c>
      <c r="C396" s="20">
        <v>28446.997215</v>
      </c>
      <c r="D396" s="20">
        <v>29837.487275</v>
      </c>
      <c r="E396" s="20">
        <v>1390.49006</v>
      </c>
      <c r="F396" s="20">
        <v>2186.305126</v>
      </c>
      <c r="G396" s="38">
        <v>4.888003</v>
      </c>
    </row>
    <row r="397" spans="1:7" s="14" customFormat="1" ht="12.75">
      <c r="A397" s="21" t="s">
        <v>473</v>
      </c>
      <c r="B397" s="24">
        <v>10000</v>
      </c>
      <c r="C397" s="24">
        <v>10000</v>
      </c>
      <c r="D397" s="24">
        <v>10027</v>
      </c>
      <c r="E397" s="24"/>
      <c r="F397" s="24"/>
      <c r="G397" s="39"/>
    </row>
    <row r="398" spans="1:7" ht="13.5" thickBot="1">
      <c r="A398" s="25" t="s">
        <v>334</v>
      </c>
      <c r="B398" s="26">
        <f>SUM(B373:B397)</f>
        <v>3419995.1524259998</v>
      </c>
      <c r="C398" s="26">
        <f>SUM(C373:C397)</f>
        <v>3431748.38896</v>
      </c>
      <c r="D398" s="26">
        <f>SUM(D373:D397)</f>
        <v>3547142.997503</v>
      </c>
      <c r="E398" s="26">
        <f>D398-C398</f>
        <v>115394.60854299972</v>
      </c>
      <c r="F398" s="26">
        <f>E398/127973*1000</f>
        <v>901.7105838184594</v>
      </c>
      <c r="G398" s="40">
        <f>E398/C398*100</f>
        <v>3.362560288925213</v>
      </c>
    </row>
    <row r="399" spans="1:7" ht="12.75">
      <c r="A399" s="1"/>
      <c r="B399" s="7"/>
      <c r="C399" s="7"/>
      <c r="D399" s="7"/>
      <c r="E399" s="7"/>
      <c r="F399" s="7"/>
      <c r="G399" s="37"/>
    </row>
    <row r="400" spans="1:7" ht="12.75">
      <c r="A400" s="1" t="s">
        <v>360</v>
      </c>
      <c r="B400" s="7">
        <v>1020822.708648</v>
      </c>
      <c r="C400" s="7">
        <v>1031299.68235</v>
      </c>
      <c r="D400" s="7">
        <v>1091852.339712</v>
      </c>
      <c r="E400" s="7">
        <v>60552.657362</v>
      </c>
      <c r="F400" s="7">
        <v>1383.2703</v>
      </c>
      <c r="G400" s="37">
        <v>5.87149</v>
      </c>
    </row>
    <row r="401" spans="1:7" ht="12.75">
      <c r="A401" s="1" t="s">
        <v>361</v>
      </c>
      <c r="B401" s="7">
        <v>463964.115718</v>
      </c>
      <c r="C401" s="7">
        <v>475371.750731</v>
      </c>
      <c r="D401" s="7">
        <v>494997.019618</v>
      </c>
      <c r="E401" s="7">
        <v>19625.268886</v>
      </c>
      <c r="F401" s="7">
        <v>1058.42244</v>
      </c>
      <c r="G401" s="37">
        <v>4.128405</v>
      </c>
    </row>
    <row r="402" spans="1:7" ht="12.75">
      <c r="A402" s="1" t="s">
        <v>362</v>
      </c>
      <c r="B402" s="7">
        <v>70672.617166</v>
      </c>
      <c r="C402" s="7">
        <v>71419.53151</v>
      </c>
      <c r="D402" s="7">
        <v>70373.911928</v>
      </c>
      <c r="E402" s="7">
        <v>-1045.619582</v>
      </c>
      <c r="F402" s="7">
        <v>-579.611742</v>
      </c>
      <c r="G402" s="37">
        <v>-1.464053</v>
      </c>
    </row>
    <row r="403" spans="1:7" ht="12.75">
      <c r="A403" s="1" t="s">
        <v>363</v>
      </c>
      <c r="B403" s="7">
        <v>69709.040158</v>
      </c>
      <c r="C403" s="7">
        <v>71116.682466</v>
      </c>
      <c r="D403" s="7">
        <v>73439.617624</v>
      </c>
      <c r="E403" s="7">
        <v>2322.935158</v>
      </c>
      <c r="F403" s="7">
        <v>1118.408839</v>
      </c>
      <c r="G403" s="37">
        <v>3.266372</v>
      </c>
    </row>
    <row r="404" spans="1:7" ht="12.75">
      <c r="A404" s="19" t="s">
        <v>364</v>
      </c>
      <c r="B404" s="20">
        <v>219126.649794</v>
      </c>
      <c r="C404" s="20">
        <v>224564.793305</v>
      </c>
      <c r="D404" s="20">
        <v>231208.137266</v>
      </c>
      <c r="E404" s="20">
        <v>6643.343961</v>
      </c>
      <c r="F404" s="20">
        <v>878.168402</v>
      </c>
      <c r="G404" s="38">
        <v>2.958319</v>
      </c>
    </row>
    <row r="405" spans="1:7" ht="12.75">
      <c r="A405" s="1" t="s">
        <v>365</v>
      </c>
      <c r="B405" s="7">
        <v>53582.017707</v>
      </c>
      <c r="C405" s="7">
        <v>54699.719775</v>
      </c>
      <c r="D405" s="7">
        <v>47704.701551</v>
      </c>
      <c r="E405" s="7">
        <v>-6995.018224</v>
      </c>
      <c r="F405" s="7">
        <v>-5068.853785</v>
      </c>
      <c r="G405" s="37">
        <v>-12.788033</v>
      </c>
    </row>
    <row r="406" spans="1:7" ht="12.75">
      <c r="A406" s="1" t="s">
        <v>366</v>
      </c>
      <c r="B406" s="7">
        <v>27224.876051</v>
      </c>
      <c r="C406" s="7">
        <v>27830.057383</v>
      </c>
      <c r="D406" s="7">
        <v>25391.185113</v>
      </c>
      <c r="E406" s="7">
        <v>-2438.87227</v>
      </c>
      <c r="F406" s="7">
        <v>-4645.47099</v>
      </c>
      <c r="G406" s="37">
        <v>-8.763447</v>
      </c>
    </row>
    <row r="407" spans="1:7" ht="12.75">
      <c r="A407" s="19" t="s">
        <v>367</v>
      </c>
      <c r="B407" s="20">
        <v>62395.399001</v>
      </c>
      <c r="C407" s="20">
        <v>63990.560816</v>
      </c>
      <c r="D407" s="20">
        <v>67312.090381</v>
      </c>
      <c r="E407" s="20">
        <v>3321.529565</v>
      </c>
      <c r="F407" s="20">
        <v>1900.188538</v>
      </c>
      <c r="G407" s="38">
        <v>5.190656</v>
      </c>
    </row>
    <row r="408" spans="1:7" ht="12.75">
      <c r="A408" s="1" t="s">
        <v>368</v>
      </c>
      <c r="B408" s="7">
        <v>197963.623966</v>
      </c>
      <c r="C408" s="7">
        <v>202895.671483</v>
      </c>
      <c r="D408" s="7">
        <v>205598.232296</v>
      </c>
      <c r="E408" s="7">
        <v>2702.560813</v>
      </c>
      <c r="F408" s="7">
        <v>366.29992</v>
      </c>
      <c r="G408" s="37">
        <v>1.331995</v>
      </c>
    </row>
    <row r="409" spans="1:7" ht="12.75">
      <c r="A409" s="1" t="s">
        <v>369</v>
      </c>
      <c r="B409" s="7">
        <v>75070.301754</v>
      </c>
      <c r="C409" s="7">
        <v>76731.203126</v>
      </c>
      <c r="D409" s="7">
        <v>79773.394225</v>
      </c>
      <c r="E409" s="7">
        <v>3042.191099</v>
      </c>
      <c r="F409" s="7">
        <v>1366.048989</v>
      </c>
      <c r="G409" s="37">
        <v>3.964738</v>
      </c>
    </row>
    <row r="410" spans="1:7" ht="12.75">
      <c r="A410" s="19" t="s">
        <v>370</v>
      </c>
      <c r="B410" s="20">
        <v>354769.008975</v>
      </c>
      <c r="C410" s="20">
        <v>363053.414013</v>
      </c>
      <c r="D410" s="20">
        <v>377045.853221</v>
      </c>
      <c r="E410" s="20">
        <v>13992.439208</v>
      </c>
      <c r="F410" s="20">
        <v>1038.554087</v>
      </c>
      <c r="G410" s="38">
        <v>3.854099</v>
      </c>
    </row>
    <row r="411" spans="1:7" ht="12.75">
      <c r="A411" s="1" t="s">
        <v>371</v>
      </c>
      <c r="B411" s="7">
        <v>55527.951433</v>
      </c>
      <c r="C411" s="7">
        <v>56622.237359</v>
      </c>
      <c r="D411" s="7">
        <v>58673.645623</v>
      </c>
      <c r="E411" s="7">
        <v>2051.408264</v>
      </c>
      <c r="F411" s="7">
        <v>1335.552255</v>
      </c>
      <c r="G411" s="37">
        <v>3.622973</v>
      </c>
    </row>
    <row r="412" spans="1:7" ht="12.75">
      <c r="A412" s="1" t="s">
        <v>372</v>
      </c>
      <c r="B412" s="7">
        <v>56555.059197</v>
      </c>
      <c r="C412" s="7">
        <v>56897.029944</v>
      </c>
      <c r="D412" s="7">
        <v>58663.354916</v>
      </c>
      <c r="E412" s="7">
        <v>1766.324971</v>
      </c>
      <c r="F412" s="7">
        <v>1130.809841</v>
      </c>
      <c r="G412" s="37">
        <v>3.104424</v>
      </c>
    </row>
    <row r="413" spans="1:7" ht="12.75">
      <c r="A413" s="19" t="s">
        <v>373</v>
      </c>
      <c r="B413" s="20">
        <v>60923.464812</v>
      </c>
      <c r="C413" s="20">
        <v>62028.474373</v>
      </c>
      <c r="D413" s="20">
        <v>61940.583428</v>
      </c>
      <c r="E413" s="20">
        <v>-87.890945</v>
      </c>
      <c r="F413" s="20">
        <v>-56.961079</v>
      </c>
      <c r="G413" s="38">
        <v>-0.141695</v>
      </c>
    </row>
    <row r="414" spans="1:7" ht="12.75">
      <c r="A414" s="1" t="s">
        <v>374</v>
      </c>
      <c r="B414" s="7">
        <v>65384.22688</v>
      </c>
      <c r="C414" s="7">
        <v>66155.15202</v>
      </c>
      <c r="D414" s="7">
        <v>68819.603336</v>
      </c>
      <c r="E414" s="7">
        <v>2664.451316</v>
      </c>
      <c r="F414" s="7">
        <v>1462.377232</v>
      </c>
      <c r="G414" s="37">
        <v>4.027579</v>
      </c>
    </row>
    <row r="415" spans="1:7" ht="12.75">
      <c r="A415" s="1" t="s">
        <v>375</v>
      </c>
      <c r="B415" s="7">
        <v>140571.46928</v>
      </c>
      <c r="C415" s="7">
        <v>142373.828889</v>
      </c>
      <c r="D415" s="7">
        <v>153115.276472</v>
      </c>
      <c r="E415" s="7">
        <v>10741.447582</v>
      </c>
      <c r="F415" s="7">
        <v>2354.547914</v>
      </c>
      <c r="G415" s="37">
        <v>7.544538</v>
      </c>
    </row>
    <row r="416" spans="1:7" ht="12.75">
      <c r="A416" s="19" t="s">
        <v>376</v>
      </c>
      <c r="B416" s="20">
        <v>630555.289534</v>
      </c>
      <c r="C416" s="20">
        <v>644415.741201</v>
      </c>
      <c r="D416" s="20">
        <v>663117.761099</v>
      </c>
      <c r="E416" s="20">
        <v>18702.019898</v>
      </c>
      <c r="F416" s="20">
        <v>738.947406</v>
      </c>
      <c r="G416" s="38">
        <v>2.902167</v>
      </c>
    </row>
    <row r="417" spans="1:7" ht="12.75">
      <c r="A417" s="1" t="s">
        <v>377</v>
      </c>
      <c r="B417" s="7">
        <v>83586.236554</v>
      </c>
      <c r="C417" s="7">
        <v>84691.976306</v>
      </c>
      <c r="D417" s="7">
        <v>89089.965418</v>
      </c>
      <c r="E417" s="7">
        <v>4397.989112</v>
      </c>
      <c r="F417" s="7">
        <v>2172.919522</v>
      </c>
      <c r="G417" s="37">
        <v>5.192923</v>
      </c>
    </row>
    <row r="418" spans="1:7" ht="12.75">
      <c r="A418" s="1" t="s">
        <v>378</v>
      </c>
      <c r="B418" s="7">
        <v>26356.161504</v>
      </c>
      <c r="C418" s="7">
        <v>26948.536947</v>
      </c>
      <c r="D418" s="7">
        <v>24857.998604</v>
      </c>
      <c r="E418" s="7">
        <v>-2090.538342</v>
      </c>
      <c r="F418" s="7">
        <v>-4584.513909</v>
      </c>
      <c r="G418" s="37">
        <v>-7.757521</v>
      </c>
    </row>
    <row r="419" spans="1:7" ht="12.75">
      <c r="A419" s="19" t="s">
        <v>379</v>
      </c>
      <c r="B419" s="20">
        <v>64991.686836</v>
      </c>
      <c r="C419" s="20">
        <v>66830.104594</v>
      </c>
      <c r="D419" s="20">
        <v>63013.500591</v>
      </c>
      <c r="E419" s="20">
        <v>-3816.604003</v>
      </c>
      <c r="F419" s="20">
        <v>-2648.580155</v>
      </c>
      <c r="G419" s="38">
        <v>-5.710905</v>
      </c>
    </row>
    <row r="420" spans="1:7" ht="12.75">
      <c r="A420" s="1" t="s">
        <v>380</v>
      </c>
      <c r="B420" s="7">
        <v>199365.539775</v>
      </c>
      <c r="C420" s="7">
        <v>203839.884958</v>
      </c>
      <c r="D420" s="7">
        <v>216259.128331</v>
      </c>
      <c r="E420" s="7">
        <v>12419.243374</v>
      </c>
      <c r="F420" s="7">
        <v>1833.910717</v>
      </c>
      <c r="G420" s="37">
        <v>6.092646</v>
      </c>
    </row>
    <row r="421" spans="1:7" ht="12.75">
      <c r="A421" s="1" t="s">
        <v>381</v>
      </c>
      <c r="B421" s="7">
        <v>84233.249379</v>
      </c>
      <c r="C421" s="7">
        <v>82593.408573</v>
      </c>
      <c r="D421" s="7">
        <v>85181.597811</v>
      </c>
      <c r="E421" s="7">
        <v>2588.189239</v>
      </c>
      <c r="F421" s="7">
        <v>1168.482726</v>
      </c>
      <c r="G421" s="37">
        <v>3.133651</v>
      </c>
    </row>
    <row r="422" spans="1:7" ht="12.75">
      <c r="A422" s="19" t="s">
        <v>382</v>
      </c>
      <c r="B422" s="20">
        <v>45280.952222</v>
      </c>
      <c r="C422" s="20">
        <v>46508.674048</v>
      </c>
      <c r="D422" s="20">
        <v>47887.675905</v>
      </c>
      <c r="E422" s="20">
        <v>1379.001858</v>
      </c>
      <c r="F422" s="20">
        <v>1165.682044</v>
      </c>
      <c r="G422" s="38">
        <v>2.965042</v>
      </c>
    </row>
    <row r="423" spans="1:7" ht="12.75">
      <c r="A423" s="1" t="s">
        <v>383</v>
      </c>
      <c r="B423" s="7">
        <v>148950.792155</v>
      </c>
      <c r="C423" s="7">
        <v>180517.609678</v>
      </c>
      <c r="D423" s="7">
        <v>168458.694871</v>
      </c>
      <c r="E423" s="7">
        <v>-12058.914806</v>
      </c>
      <c r="F423" s="7">
        <v>-2500.293346</v>
      </c>
      <c r="G423" s="37">
        <v>-6.680188</v>
      </c>
    </row>
    <row r="424" spans="1:7" ht="12.75">
      <c r="A424" s="1" t="s">
        <v>384</v>
      </c>
      <c r="B424" s="7">
        <v>247464.283053</v>
      </c>
      <c r="C424" s="7">
        <v>249890.666778</v>
      </c>
      <c r="D424" s="7">
        <v>244250.069557</v>
      </c>
      <c r="E424" s="7">
        <v>-5640.597221</v>
      </c>
      <c r="F424" s="7">
        <v>-585.914326</v>
      </c>
      <c r="G424" s="37">
        <v>-2.257226</v>
      </c>
    </row>
    <row r="425" spans="1:7" ht="12.75">
      <c r="A425" s="19" t="s">
        <v>385</v>
      </c>
      <c r="B425" s="20">
        <v>75851.313904</v>
      </c>
      <c r="C425" s="20">
        <v>78167.462483</v>
      </c>
      <c r="D425" s="20">
        <v>83134.067578</v>
      </c>
      <c r="E425" s="20">
        <v>4966.605095</v>
      </c>
      <c r="F425" s="20">
        <v>2274.086582</v>
      </c>
      <c r="G425" s="38">
        <v>6.353801</v>
      </c>
    </row>
    <row r="426" spans="1:7" ht="12.75">
      <c r="A426" s="1" t="s">
        <v>386</v>
      </c>
      <c r="B426" s="7">
        <v>101485.331456</v>
      </c>
      <c r="C426" s="7">
        <v>103715.329326</v>
      </c>
      <c r="D426" s="7">
        <v>105076.026453</v>
      </c>
      <c r="E426" s="7">
        <v>1360.697128</v>
      </c>
      <c r="F426" s="7">
        <v>475.269692</v>
      </c>
      <c r="G426" s="37">
        <v>1.311954</v>
      </c>
    </row>
    <row r="427" spans="1:7" ht="12.75">
      <c r="A427" s="1" t="s">
        <v>387</v>
      </c>
      <c r="B427" s="7">
        <v>74525.639067</v>
      </c>
      <c r="C427" s="7">
        <v>75678.23125</v>
      </c>
      <c r="D427" s="7">
        <v>78105.662579</v>
      </c>
      <c r="E427" s="7">
        <v>2427.431329</v>
      </c>
      <c r="F427" s="7">
        <v>1296.70477</v>
      </c>
      <c r="G427" s="37">
        <v>3.207569</v>
      </c>
    </row>
    <row r="428" spans="1:7" ht="12.75">
      <c r="A428" s="19" t="s">
        <v>388</v>
      </c>
      <c r="B428" s="20">
        <v>81977.173285</v>
      </c>
      <c r="C428" s="20">
        <v>83751.273611</v>
      </c>
      <c r="D428" s="20">
        <v>83331.849667</v>
      </c>
      <c r="E428" s="20">
        <v>-419.423945</v>
      </c>
      <c r="F428" s="20">
        <v>-189.870505</v>
      </c>
      <c r="G428" s="38">
        <v>-0.500797</v>
      </c>
    </row>
    <row r="429" spans="1:7" ht="12.75">
      <c r="A429" s="1" t="s">
        <v>389</v>
      </c>
      <c r="B429" s="7">
        <v>78642.153551</v>
      </c>
      <c r="C429" s="7">
        <v>80424.722045</v>
      </c>
      <c r="D429" s="7">
        <v>78723.200893</v>
      </c>
      <c r="E429" s="7">
        <v>-1701.521152</v>
      </c>
      <c r="F429" s="7">
        <v>-713.127055</v>
      </c>
      <c r="G429" s="37">
        <v>-2.115669</v>
      </c>
    </row>
    <row r="430" spans="1:7" ht="12.75">
      <c r="A430" s="1" t="s">
        <v>390</v>
      </c>
      <c r="B430" s="7">
        <v>56544.713577</v>
      </c>
      <c r="C430" s="7">
        <v>56887.986701</v>
      </c>
      <c r="D430" s="7">
        <v>57569.89757</v>
      </c>
      <c r="E430" s="7">
        <v>681.910868</v>
      </c>
      <c r="F430" s="7">
        <v>470.93292</v>
      </c>
      <c r="G430" s="37">
        <v>1.19869</v>
      </c>
    </row>
    <row r="431" spans="1:7" ht="12.75">
      <c r="A431" s="19" t="s">
        <v>391</v>
      </c>
      <c r="B431" s="20">
        <v>54208.930134</v>
      </c>
      <c r="C431" s="20">
        <v>54829.490314</v>
      </c>
      <c r="D431" s="20">
        <v>56996.200789</v>
      </c>
      <c r="E431" s="20">
        <v>2166.710475</v>
      </c>
      <c r="F431" s="20">
        <v>1500.492019</v>
      </c>
      <c r="G431" s="38">
        <v>3.951725</v>
      </c>
    </row>
    <row r="432" spans="1:7" ht="12.75">
      <c r="A432" s="1" t="s">
        <v>392</v>
      </c>
      <c r="B432" s="7">
        <v>89571.231277</v>
      </c>
      <c r="C432" s="7">
        <v>90772.453704</v>
      </c>
      <c r="D432" s="7">
        <v>91311.726868</v>
      </c>
      <c r="E432" s="7">
        <v>539.273164</v>
      </c>
      <c r="F432" s="7">
        <v>200.249968</v>
      </c>
      <c r="G432" s="37">
        <v>0.594093</v>
      </c>
    </row>
    <row r="433" spans="1:7" ht="12.75">
      <c r="A433" s="1" t="s">
        <v>393</v>
      </c>
      <c r="B433" s="7">
        <v>27828.11557</v>
      </c>
      <c r="C433" s="7">
        <v>27675.733707</v>
      </c>
      <c r="D433" s="7">
        <v>28256.13657</v>
      </c>
      <c r="E433" s="7">
        <v>580.402863</v>
      </c>
      <c r="F433" s="7">
        <v>940.685353</v>
      </c>
      <c r="G433" s="37">
        <v>2.097154</v>
      </c>
    </row>
    <row r="434" spans="1:7" ht="12.75">
      <c r="A434" s="19" t="s">
        <v>394</v>
      </c>
      <c r="B434" s="20">
        <v>32541.858644</v>
      </c>
      <c r="C434" s="20">
        <v>33271.789638</v>
      </c>
      <c r="D434" s="20">
        <v>31772.857264</v>
      </c>
      <c r="E434" s="20">
        <v>-1498.932374</v>
      </c>
      <c r="F434" s="20">
        <v>-1974.877963</v>
      </c>
      <c r="G434" s="38">
        <v>-4.505115</v>
      </c>
    </row>
    <row r="435" spans="1:7" ht="12.75">
      <c r="A435" s="1" t="s">
        <v>395</v>
      </c>
      <c r="B435" s="7">
        <v>54834.366834</v>
      </c>
      <c r="C435" s="7">
        <v>55809.845213</v>
      </c>
      <c r="D435" s="7">
        <v>56478.837672</v>
      </c>
      <c r="E435" s="7">
        <v>668.992459</v>
      </c>
      <c r="F435" s="7">
        <v>450.803544</v>
      </c>
      <c r="G435" s="37">
        <v>1.1987</v>
      </c>
    </row>
    <row r="436" spans="1:7" ht="12.75">
      <c r="A436" s="1" t="s">
        <v>396</v>
      </c>
      <c r="B436" s="7">
        <v>302478.487079</v>
      </c>
      <c r="C436" s="7">
        <v>308729.476709</v>
      </c>
      <c r="D436" s="7">
        <v>303483.473053</v>
      </c>
      <c r="E436" s="7">
        <v>-5246.003656</v>
      </c>
      <c r="F436" s="7">
        <v>-485.157094</v>
      </c>
      <c r="G436" s="37">
        <v>-1.699223</v>
      </c>
    </row>
    <row r="437" spans="1:7" ht="12.75">
      <c r="A437" s="19" t="s">
        <v>397</v>
      </c>
      <c r="B437" s="20">
        <v>248962.168695</v>
      </c>
      <c r="C437" s="20">
        <v>253133.783136</v>
      </c>
      <c r="D437" s="20">
        <v>258879.974012</v>
      </c>
      <c r="E437" s="20">
        <v>5746.190876</v>
      </c>
      <c r="F437" s="20">
        <v>634.797932</v>
      </c>
      <c r="G437" s="38">
        <v>2.270021</v>
      </c>
    </row>
    <row r="438" spans="1:7" ht="12.75">
      <c r="A438" s="1" t="s">
        <v>398</v>
      </c>
      <c r="B438" s="7">
        <v>226644.741535</v>
      </c>
      <c r="C438" s="7">
        <v>231425.099792</v>
      </c>
      <c r="D438" s="7">
        <v>223204.431992</v>
      </c>
      <c r="E438" s="7">
        <v>-8220.6678</v>
      </c>
      <c r="F438" s="7">
        <v>-1022.598308</v>
      </c>
      <c r="G438" s="37">
        <v>-3.552194</v>
      </c>
    </row>
    <row r="439" spans="1:7" ht="12.75">
      <c r="A439" s="1" t="s">
        <v>399</v>
      </c>
      <c r="B439" s="7">
        <v>102778.072872</v>
      </c>
      <c r="C439" s="7">
        <v>100362.422849</v>
      </c>
      <c r="D439" s="7">
        <v>104157.975184</v>
      </c>
      <c r="E439" s="7">
        <v>3795.552334</v>
      </c>
      <c r="F439" s="7">
        <v>1248.126384</v>
      </c>
      <c r="G439" s="37">
        <v>3.781846</v>
      </c>
    </row>
    <row r="440" spans="1:7" ht="12.75">
      <c r="A440" s="19" t="s">
        <v>400</v>
      </c>
      <c r="B440" s="20">
        <v>134121.834866</v>
      </c>
      <c r="C440" s="20">
        <v>137191.109281</v>
      </c>
      <c r="D440" s="20">
        <v>141630.147847</v>
      </c>
      <c r="E440" s="20">
        <v>4439.038566</v>
      </c>
      <c r="F440" s="20">
        <v>958.134808</v>
      </c>
      <c r="G440" s="38">
        <v>3.235661</v>
      </c>
    </row>
    <row r="441" spans="1:7" ht="12.75">
      <c r="A441" s="1" t="s">
        <v>401</v>
      </c>
      <c r="B441" s="7">
        <v>259410.479595</v>
      </c>
      <c r="C441" s="7">
        <v>269895.852647</v>
      </c>
      <c r="D441" s="7">
        <v>262248.237437</v>
      </c>
      <c r="E441" s="7">
        <v>-7647.615211</v>
      </c>
      <c r="F441" s="7">
        <v>-804.250206</v>
      </c>
      <c r="G441" s="37">
        <v>-2.833543</v>
      </c>
    </row>
    <row r="442" spans="1:7" ht="12.75">
      <c r="A442" s="1" t="s">
        <v>402</v>
      </c>
      <c r="B442" s="7">
        <v>165370.316572</v>
      </c>
      <c r="C442" s="7">
        <v>169104.052703</v>
      </c>
      <c r="D442" s="7">
        <v>173418.305692</v>
      </c>
      <c r="E442" s="7">
        <v>4314.252988</v>
      </c>
      <c r="F442" s="7">
        <v>794.521729</v>
      </c>
      <c r="G442" s="37">
        <v>2.551242</v>
      </c>
    </row>
    <row r="443" spans="1:7" ht="12.75">
      <c r="A443" s="19" t="s">
        <v>403</v>
      </c>
      <c r="B443" s="20">
        <v>44617.132959</v>
      </c>
      <c r="C443" s="20">
        <v>45102.666782</v>
      </c>
      <c r="D443" s="20">
        <v>45373.570766</v>
      </c>
      <c r="E443" s="20">
        <v>270.903983</v>
      </c>
      <c r="F443" s="20">
        <v>223.518138</v>
      </c>
      <c r="G443" s="38">
        <v>0.600639</v>
      </c>
    </row>
    <row r="444" spans="1:7" s="14" customFormat="1" ht="12.75">
      <c r="A444" s="21" t="s">
        <v>473</v>
      </c>
      <c r="B444" s="24">
        <v>9000</v>
      </c>
      <c r="C444" s="24">
        <v>9000</v>
      </c>
      <c r="D444" s="24">
        <v>134400</v>
      </c>
      <c r="E444" s="24"/>
      <c r="F444" s="24"/>
      <c r="G444" s="39"/>
    </row>
    <row r="445" spans="1:7" ht="13.5" thickBot="1">
      <c r="A445" s="25" t="s">
        <v>359</v>
      </c>
      <c r="B445" s="26">
        <f>SUM(B400:B444)</f>
        <v>6746440.783024003</v>
      </c>
      <c r="C445" s="26">
        <f>SUM(C400:C444)</f>
        <v>6898215.174516999</v>
      </c>
      <c r="D445" s="26">
        <f>SUM(D400:D444)</f>
        <v>7165577.918782998</v>
      </c>
      <c r="E445" s="26">
        <f>D445-C445</f>
        <v>267362.7442659987</v>
      </c>
      <c r="F445" s="26">
        <f>E445/237057*1000</f>
        <v>1127.8415919631088</v>
      </c>
      <c r="G445" s="40">
        <f>E445/C445*100</f>
        <v>3.8758249416990536</v>
      </c>
    </row>
    <row r="446" spans="1:7" ht="12.75">
      <c r="A446" s="1"/>
      <c r="B446" s="7"/>
      <c r="C446" s="7"/>
      <c r="D446" s="7"/>
      <c r="E446" s="7"/>
      <c r="F446" s="7"/>
      <c r="G446" s="37"/>
    </row>
    <row r="447" spans="1:7" ht="12.75">
      <c r="A447" s="1" t="s">
        <v>405</v>
      </c>
      <c r="B447" s="7">
        <v>590441.235253</v>
      </c>
      <c r="C447" s="7">
        <v>599033.685697</v>
      </c>
      <c r="D447" s="7">
        <v>616685.835417</v>
      </c>
      <c r="E447" s="7">
        <v>17652.14972</v>
      </c>
      <c r="F447" s="7">
        <v>762.083915</v>
      </c>
      <c r="G447" s="37">
        <v>2.946771</v>
      </c>
    </row>
    <row r="448" spans="1:7" ht="12.75">
      <c r="A448" s="1" t="s">
        <v>406</v>
      </c>
      <c r="B448" s="7">
        <v>1439618.957051</v>
      </c>
      <c r="C448" s="7">
        <v>1453209.283718</v>
      </c>
      <c r="D448" s="7">
        <v>1516648.479676</v>
      </c>
      <c r="E448" s="7">
        <v>63439.195957</v>
      </c>
      <c r="F448" s="7">
        <v>1024.91552</v>
      </c>
      <c r="G448" s="37">
        <v>4.365455</v>
      </c>
    </row>
    <row r="449" spans="1:7" ht="12.75">
      <c r="A449" s="19" t="s">
        <v>407</v>
      </c>
      <c r="B449" s="20">
        <v>111887.497941</v>
      </c>
      <c r="C449" s="20">
        <v>165242.660714</v>
      </c>
      <c r="D449" s="20">
        <v>171630.921631</v>
      </c>
      <c r="E449" s="20">
        <v>6388.260917</v>
      </c>
      <c r="F449" s="20">
        <v>2079.512017</v>
      </c>
      <c r="G449" s="38">
        <v>3.865988</v>
      </c>
    </row>
    <row r="450" spans="1:7" ht="12.75">
      <c r="A450" s="1" t="s">
        <v>408</v>
      </c>
      <c r="B450" s="7">
        <v>103168.573904</v>
      </c>
      <c r="C450" s="7">
        <v>105349.697309</v>
      </c>
      <c r="D450" s="7">
        <v>108903.850477</v>
      </c>
      <c r="E450" s="7">
        <v>3554.153168</v>
      </c>
      <c r="F450" s="7">
        <v>1182.746479</v>
      </c>
      <c r="G450" s="37">
        <v>3.373672</v>
      </c>
    </row>
    <row r="451" spans="1:7" ht="12.75">
      <c r="A451" s="1" t="s">
        <v>409</v>
      </c>
      <c r="B451" s="7">
        <v>29855.16398</v>
      </c>
      <c r="C451" s="7">
        <v>30234.087569</v>
      </c>
      <c r="D451" s="7">
        <v>30906.625064</v>
      </c>
      <c r="E451" s="7">
        <v>672.537495</v>
      </c>
      <c r="F451" s="7">
        <v>1271.337419</v>
      </c>
      <c r="G451" s="37">
        <v>2.224435</v>
      </c>
    </row>
    <row r="452" spans="1:7" ht="12.75">
      <c r="A452" s="19" t="s">
        <v>410</v>
      </c>
      <c r="B452" s="20">
        <v>71301.487412</v>
      </c>
      <c r="C452" s="20">
        <v>72116.933054</v>
      </c>
      <c r="D452" s="20">
        <v>73901.605532</v>
      </c>
      <c r="E452" s="20">
        <v>1784.672478</v>
      </c>
      <c r="F452" s="20">
        <v>1052.283301</v>
      </c>
      <c r="G452" s="38">
        <v>2.474693</v>
      </c>
    </row>
    <row r="453" spans="1:7" ht="12.75">
      <c r="A453" s="1" t="s">
        <v>411</v>
      </c>
      <c r="B453" s="7">
        <v>54353.711887</v>
      </c>
      <c r="C453" s="7">
        <v>55722.124818</v>
      </c>
      <c r="D453" s="7">
        <v>57033.360775</v>
      </c>
      <c r="E453" s="7">
        <v>1311.235957</v>
      </c>
      <c r="F453" s="7">
        <v>1022.804959</v>
      </c>
      <c r="G453" s="37">
        <v>2.353169</v>
      </c>
    </row>
    <row r="454" spans="1:7" ht="12.75">
      <c r="A454" s="1" t="s">
        <v>412</v>
      </c>
      <c r="B454" s="7">
        <v>46834.762887</v>
      </c>
      <c r="C454" s="7">
        <v>47711.595883</v>
      </c>
      <c r="D454" s="7">
        <v>48729.223151</v>
      </c>
      <c r="E454" s="7">
        <v>1017.627269</v>
      </c>
      <c r="F454" s="7">
        <v>957.316339</v>
      </c>
      <c r="G454" s="37">
        <v>2.132872</v>
      </c>
    </row>
    <row r="455" spans="1:7" ht="12.75">
      <c r="A455" s="19" t="s">
        <v>413</v>
      </c>
      <c r="B455" s="20">
        <v>106894.289739</v>
      </c>
      <c r="C455" s="20">
        <v>109567.860828</v>
      </c>
      <c r="D455" s="20">
        <v>116257.229452</v>
      </c>
      <c r="E455" s="20">
        <v>6689.368623</v>
      </c>
      <c r="F455" s="20">
        <v>1735.244779</v>
      </c>
      <c r="G455" s="38">
        <v>6.105229</v>
      </c>
    </row>
    <row r="456" spans="1:7" ht="12.75">
      <c r="A456" s="1" t="s">
        <v>414</v>
      </c>
      <c r="B456" s="7">
        <v>78398.087158</v>
      </c>
      <c r="C456" s="7">
        <v>79959.822312</v>
      </c>
      <c r="D456" s="7">
        <v>82696.061136</v>
      </c>
      <c r="E456" s="7">
        <v>2736.238825</v>
      </c>
      <c r="F456" s="7">
        <v>1208.052461</v>
      </c>
      <c r="G456" s="37">
        <v>3.422017</v>
      </c>
    </row>
    <row r="457" spans="1:7" ht="12.75">
      <c r="A457" s="1" t="s">
        <v>415</v>
      </c>
      <c r="B457" s="7">
        <v>185158.391116</v>
      </c>
      <c r="C457" s="7">
        <v>189744.38954</v>
      </c>
      <c r="D457" s="7">
        <v>196002.988033</v>
      </c>
      <c r="E457" s="7">
        <v>6258.598493</v>
      </c>
      <c r="F457" s="7">
        <v>928.713235</v>
      </c>
      <c r="G457" s="37">
        <v>3.298437</v>
      </c>
    </row>
    <row r="458" spans="1:7" ht="12.75">
      <c r="A458" s="19" t="s">
        <v>416</v>
      </c>
      <c r="B458" s="20">
        <v>98057.147156</v>
      </c>
      <c r="C458" s="20">
        <v>97648.983469</v>
      </c>
      <c r="D458" s="20">
        <v>99252.147287</v>
      </c>
      <c r="E458" s="20">
        <v>1603.163818</v>
      </c>
      <c r="F458" s="20">
        <v>482.009566</v>
      </c>
      <c r="G458" s="38">
        <v>1.641762</v>
      </c>
    </row>
    <row r="459" spans="1:7" ht="12.75">
      <c r="A459" s="1" t="s">
        <v>417</v>
      </c>
      <c r="B459" s="7">
        <v>54901.764876</v>
      </c>
      <c r="C459" s="7">
        <v>55504.00367</v>
      </c>
      <c r="D459" s="7">
        <v>57258.060094</v>
      </c>
      <c r="E459" s="7">
        <v>1754.056424</v>
      </c>
      <c r="F459" s="7">
        <v>1346.167632</v>
      </c>
      <c r="G459" s="37">
        <v>3.160234</v>
      </c>
    </row>
    <row r="460" spans="1:7" ht="12.75">
      <c r="A460" s="1" t="s">
        <v>418</v>
      </c>
      <c r="B460" s="7">
        <v>69978.980915</v>
      </c>
      <c r="C460" s="7">
        <v>71464.853474</v>
      </c>
      <c r="D460" s="7">
        <v>71192.678278</v>
      </c>
      <c r="E460" s="7">
        <v>-272.175196</v>
      </c>
      <c r="F460" s="7">
        <v>-163.763656</v>
      </c>
      <c r="G460" s="37">
        <v>-0.380852</v>
      </c>
    </row>
    <row r="461" spans="1:7" ht="12.75">
      <c r="A461" s="19" t="s">
        <v>419</v>
      </c>
      <c r="B461" s="20">
        <v>50046.071735</v>
      </c>
      <c r="C461" s="20">
        <v>51197.687967</v>
      </c>
      <c r="D461" s="20">
        <v>52621.914418</v>
      </c>
      <c r="E461" s="20">
        <v>1424.226451</v>
      </c>
      <c r="F461" s="20">
        <v>1310.235926</v>
      </c>
      <c r="G461" s="38">
        <v>2.781818</v>
      </c>
    </row>
    <row r="462" spans="1:7" ht="12.75">
      <c r="A462" s="1" t="s">
        <v>420</v>
      </c>
      <c r="B462" s="7">
        <v>44631.209089</v>
      </c>
      <c r="C462" s="7">
        <v>45216.679074</v>
      </c>
      <c r="D462" s="7">
        <v>48611.97795</v>
      </c>
      <c r="E462" s="7">
        <v>3395.298876</v>
      </c>
      <c r="F462" s="7">
        <v>3255.320111</v>
      </c>
      <c r="G462" s="37">
        <v>7.508952</v>
      </c>
    </row>
    <row r="463" spans="1:7" ht="12.75">
      <c r="A463" s="1" t="s">
        <v>421</v>
      </c>
      <c r="B463" s="7">
        <v>313201.120571</v>
      </c>
      <c r="C463" s="7">
        <v>317054.205066</v>
      </c>
      <c r="D463" s="7">
        <v>328710.09047</v>
      </c>
      <c r="E463" s="7">
        <v>11655.885403</v>
      </c>
      <c r="F463" s="7">
        <v>1049.417971</v>
      </c>
      <c r="G463" s="37">
        <v>3.676307</v>
      </c>
    </row>
    <row r="464" spans="1:7" ht="12.75">
      <c r="A464" s="19" t="s">
        <v>422</v>
      </c>
      <c r="B464" s="20">
        <v>171711.615332</v>
      </c>
      <c r="C464" s="20">
        <v>173739.85513</v>
      </c>
      <c r="D464" s="20">
        <v>179373.399704</v>
      </c>
      <c r="E464" s="20">
        <v>5633.544573</v>
      </c>
      <c r="F464" s="20">
        <v>1004.017924</v>
      </c>
      <c r="G464" s="38">
        <v>3.242517</v>
      </c>
    </row>
    <row r="465" spans="1:7" ht="12.75">
      <c r="A465" s="1" t="s">
        <v>423</v>
      </c>
      <c r="B465" s="7">
        <v>92288.89649</v>
      </c>
      <c r="C465" s="7">
        <v>91614.994139</v>
      </c>
      <c r="D465" s="7">
        <v>91987.678016</v>
      </c>
      <c r="E465" s="7">
        <v>372.683877</v>
      </c>
      <c r="F465" s="7">
        <v>154.897704</v>
      </c>
      <c r="G465" s="37">
        <v>0.406794</v>
      </c>
    </row>
    <row r="466" spans="1:7" ht="12.75">
      <c r="A466" s="1" t="s">
        <v>424</v>
      </c>
      <c r="B466" s="7">
        <v>101060.585538</v>
      </c>
      <c r="C466" s="7">
        <v>100105.266664</v>
      </c>
      <c r="D466" s="7">
        <v>105250.166816</v>
      </c>
      <c r="E466" s="7">
        <v>5144.900152</v>
      </c>
      <c r="F466" s="7">
        <v>1624.534308</v>
      </c>
      <c r="G466" s="37">
        <v>5.13949</v>
      </c>
    </row>
    <row r="467" spans="1:7" ht="12.75">
      <c r="A467" s="19" t="s">
        <v>425</v>
      </c>
      <c r="B467" s="20">
        <v>61359.792693</v>
      </c>
      <c r="C467" s="20">
        <v>61405.10861</v>
      </c>
      <c r="D467" s="20">
        <v>63208.469586</v>
      </c>
      <c r="E467" s="20">
        <v>1803.360976</v>
      </c>
      <c r="F467" s="20">
        <v>943.180427</v>
      </c>
      <c r="G467" s="38">
        <v>2.936826</v>
      </c>
    </row>
    <row r="468" spans="1:7" ht="12.75">
      <c r="A468" s="1" t="s">
        <v>426</v>
      </c>
      <c r="B468" s="7">
        <v>83562.700906</v>
      </c>
      <c r="C468" s="7">
        <v>83579.714659</v>
      </c>
      <c r="D468" s="7">
        <v>84881.296766</v>
      </c>
      <c r="E468" s="7">
        <v>1301.582107</v>
      </c>
      <c r="F468" s="7">
        <v>558.13984</v>
      </c>
      <c r="G468" s="37">
        <v>1.557294</v>
      </c>
    </row>
    <row r="469" spans="1:7" ht="12.75">
      <c r="A469" s="1" t="s">
        <v>427</v>
      </c>
      <c r="B469" s="7">
        <v>95764.495139</v>
      </c>
      <c r="C469" s="7">
        <v>95713.862492</v>
      </c>
      <c r="D469" s="7">
        <v>98848.604249</v>
      </c>
      <c r="E469" s="7">
        <v>3134.741757</v>
      </c>
      <c r="F469" s="7">
        <v>1044.217774</v>
      </c>
      <c r="G469" s="37">
        <v>3.275118</v>
      </c>
    </row>
    <row r="470" spans="1:7" ht="12.75">
      <c r="A470" s="19" t="s">
        <v>428</v>
      </c>
      <c r="B470" s="20">
        <v>143818.930351</v>
      </c>
      <c r="C470" s="20">
        <v>141972.93995</v>
      </c>
      <c r="D470" s="20">
        <v>146627.489563</v>
      </c>
      <c r="E470" s="20">
        <v>4654.549613</v>
      </c>
      <c r="F470" s="20">
        <v>988.227094</v>
      </c>
      <c r="G470" s="38">
        <v>3.278477</v>
      </c>
    </row>
    <row r="471" spans="1:7" ht="12.75">
      <c r="A471" s="27" t="s">
        <v>429</v>
      </c>
      <c r="B471" s="28">
        <v>59563.462908</v>
      </c>
      <c r="C471" s="28">
        <v>59478.393418</v>
      </c>
      <c r="D471" s="28">
        <v>62024.881652</v>
      </c>
      <c r="E471" s="28">
        <v>2546.488234</v>
      </c>
      <c r="F471" s="28">
        <v>1826.749092</v>
      </c>
      <c r="G471" s="41">
        <v>4.281367</v>
      </c>
    </row>
    <row r="472" spans="1:7" s="14" customFormat="1" ht="12.75">
      <c r="A472" s="29" t="s">
        <v>473</v>
      </c>
      <c r="B472" s="23">
        <v>4580</v>
      </c>
      <c r="C472" s="23">
        <v>4580</v>
      </c>
      <c r="D472" s="23">
        <v>12963</v>
      </c>
      <c r="E472" s="23"/>
      <c r="F472" s="23"/>
      <c r="G472" s="42"/>
    </row>
    <row r="473" spans="1:7" ht="13.5" thickBot="1">
      <c r="A473" s="25" t="s">
        <v>404</v>
      </c>
      <c r="B473" s="26">
        <f>SUM(B447:B472)</f>
        <v>4262438.932027001</v>
      </c>
      <c r="C473" s="26">
        <f>SUM(C447:C472)</f>
        <v>4358168.689224001</v>
      </c>
      <c r="D473" s="26">
        <f>SUM(D447:D472)</f>
        <v>4522208.035193</v>
      </c>
      <c r="E473" s="26">
        <f>D473-C473</f>
        <v>164039.34596899897</v>
      </c>
      <c r="F473" s="26">
        <f>E473/152628*1000</f>
        <v>1074.7657439591621</v>
      </c>
      <c r="G473" s="40">
        <f>E473/C473*100</f>
        <v>3.7639512755576052</v>
      </c>
    </row>
    <row r="474" spans="1:7" ht="12.75">
      <c r="A474" s="1"/>
      <c r="B474" s="7"/>
      <c r="C474" s="7"/>
      <c r="D474" s="7"/>
      <c r="E474" s="7"/>
      <c r="F474" s="7"/>
      <c r="G474" s="37"/>
    </row>
    <row r="475" spans="1:7" ht="12.75">
      <c r="A475" s="1" t="s">
        <v>431</v>
      </c>
      <c r="B475" s="7">
        <v>88313.587523</v>
      </c>
      <c r="C475" s="7">
        <v>88179.571877</v>
      </c>
      <c r="D475" s="7">
        <v>90854.590598</v>
      </c>
      <c r="E475" s="7">
        <v>2675.018721</v>
      </c>
      <c r="F475" s="7">
        <v>1116.451887</v>
      </c>
      <c r="G475" s="37">
        <v>3.033604</v>
      </c>
    </row>
    <row r="476" spans="1:7" ht="12.75">
      <c r="A476" s="1" t="s">
        <v>432</v>
      </c>
      <c r="B476" s="7">
        <v>180218.175052</v>
      </c>
      <c r="C476" s="7">
        <v>178903.314091</v>
      </c>
      <c r="D476" s="7">
        <v>183589.171088</v>
      </c>
      <c r="E476" s="7">
        <v>4685.856997</v>
      </c>
      <c r="F476" s="7">
        <v>757.493857</v>
      </c>
      <c r="G476" s="37">
        <v>2.619212</v>
      </c>
    </row>
    <row r="477" spans="1:7" ht="12.75">
      <c r="A477" s="19" t="s">
        <v>433</v>
      </c>
      <c r="B477" s="20">
        <v>267462.568854</v>
      </c>
      <c r="C477" s="20">
        <v>261233.450491</v>
      </c>
      <c r="D477" s="20">
        <v>270130.558461</v>
      </c>
      <c r="E477" s="20">
        <v>8897.107969</v>
      </c>
      <c r="F477" s="20">
        <v>971.618212</v>
      </c>
      <c r="G477" s="38">
        <v>3.405807</v>
      </c>
    </row>
    <row r="478" spans="1:7" ht="12.75">
      <c r="A478" s="1" t="s">
        <v>434</v>
      </c>
      <c r="B478" s="7">
        <v>103844.64476</v>
      </c>
      <c r="C478" s="7">
        <v>103795.647945</v>
      </c>
      <c r="D478" s="7">
        <v>104876.777232</v>
      </c>
      <c r="E478" s="7">
        <v>1081.129287</v>
      </c>
      <c r="F478" s="7">
        <v>360.136338</v>
      </c>
      <c r="G478" s="37">
        <v>1.041594</v>
      </c>
    </row>
    <row r="479" spans="1:7" ht="12.75">
      <c r="A479" s="1" t="s">
        <v>435</v>
      </c>
      <c r="B479" s="7">
        <v>514631.198237</v>
      </c>
      <c r="C479" s="7">
        <v>509872.68832</v>
      </c>
      <c r="D479" s="7">
        <v>524262.509767</v>
      </c>
      <c r="E479" s="7">
        <v>14389.821446</v>
      </c>
      <c r="F479" s="7">
        <v>825.104441</v>
      </c>
      <c r="G479" s="37">
        <v>2.822238</v>
      </c>
    </row>
    <row r="480" spans="1:7" ht="12.75">
      <c r="A480" s="19" t="s">
        <v>436</v>
      </c>
      <c r="B480" s="20">
        <v>65049.691728</v>
      </c>
      <c r="C480" s="20">
        <v>63649.796045</v>
      </c>
      <c r="D480" s="20">
        <v>65680.272023</v>
      </c>
      <c r="E480" s="20">
        <v>2030.475977</v>
      </c>
      <c r="F480" s="20">
        <v>1569.146814</v>
      </c>
      <c r="G480" s="38">
        <v>3.190075</v>
      </c>
    </row>
    <row r="481" spans="1:7" ht="12.75">
      <c r="A481" s="1" t="s">
        <v>437</v>
      </c>
      <c r="B481" s="7">
        <v>47300.694583</v>
      </c>
      <c r="C481" s="7">
        <v>47065.878494</v>
      </c>
      <c r="D481" s="7">
        <v>54345.83347</v>
      </c>
      <c r="E481" s="7">
        <v>7279.954976</v>
      </c>
      <c r="F481" s="7">
        <v>6648.360709</v>
      </c>
      <c r="G481" s="37">
        <v>15.467585</v>
      </c>
    </row>
    <row r="482" spans="1:7" ht="12.75">
      <c r="A482" s="1" t="s">
        <v>438</v>
      </c>
      <c r="B482" s="7">
        <v>52889.601632</v>
      </c>
      <c r="C482" s="7">
        <v>52048.90338</v>
      </c>
      <c r="D482" s="7">
        <v>53661.261211</v>
      </c>
      <c r="E482" s="7">
        <v>1612.357831</v>
      </c>
      <c r="F482" s="7">
        <v>1475.167274</v>
      </c>
      <c r="G482" s="37">
        <v>3.097775</v>
      </c>
    </row>
    <row r="483" spans="1:7" ht="12.75">
      <c r="A483" s="19" t="s">
        <v>439</v>
      </c>
      <c r="B483" s="20">
        <v>62934.827694</v>
      </c>
      <c r="C483" s="20">
        <v>61977.374427</v>
      </c>
      <c r="D483" s="20">
        <v>63413.527254</v>
      </c>
      <c r="E483" s="20">
        <v>1436.152828</v>
      </c>
      <c r="F483" s="20">
        <v>1026.556703</v>
      </c>
      <c r="G483" s="38">
        <v>2.317221</v>
      </c>
    </row>
    <row r="484" spans="1:7" ht="12.75">
      <c r="A484" s="1" t="s">
        <v>440</v>
      </c>
      <c r="B484" s="7">
        <v>114420.744197</v>
      </c>
      <c r="C484" s="7">
        <v>112960.038652</v>
      </c>
      <c r="D484" s="7">
        <v>113821.469028</v>
      </c>
      <c r="E484" s="7">
        <v>861.430376</v>
      </c>
      <c r="F484" s="7">
        <v>248.393995</v>
      </c>
      <c r="G484" s="37">
        <v>0.762597</v>
      </c>
    </row>
    <row r="485" spans="1:7" ht="12.75">
      <c r="A485" s="1" t="s">
        <v>441</v>
      </c>
      <c r="B485" s="7">
        <v>137744.745209</v>
      </c>
      <c r="C485" s="7">
        <v>135627.232505</v>
      </c>
      <c r="D485" s="7">
        <v>137403.641839</v>
      </c>
      <c r="E485" s="7">
        <v>1776.409333</v>
      </c>
      <c r="F485" s="7">
        <v>410.350966</v>
      </c>
      <c r="G485" s="37">
        <v>1.309773</v>
      </c>
    </row>
    <row r="486" spans="1:7" ht="12.75">
      <c r="A486" s="19" t="s">
        <v>442</v>
      </c>
      <c r="B486" s="20">
        <v>101815.095038</v>
      </c>
      <c r="C486" s="20">
        <v>101528.359089</v>
      </c>
      <c r="D486" s="20">
        <v>103068.659402</v>
      </c>
      <c r="E486" s="20">
        <v>1540.300313</v>
      </c>
      <c r="F486" s="20">
        <v>537.626636</v>
      </c>
      <c r="G486" s="38">
        <v>1.517113</v>
      </c>
    </row>
    <row r="487" spans="1:7" ht="12.75">
      <c r="A487" s="1" t="s">
        <v>443</v>
      </c>
      <c r="B487" s="7">
        <v>64273.216453</v>
      </c>
      <c r="C487" s="7">
        <v>63329.77467</v>
      </c>
      <c r="D487" s="7">
        <v>65392.195787</v>
      </c>
      <c r="E487" s="7">
        <v>2062.421117</v>
      </c>
      <c r="F487" s="7">
        <v>1400.150113</v>
      </c>
      <c r="G487" s="37">
        <v>3.256637</v>
      </c>
    </row>
    <row r="488" spans="1:7" ht="12.75">
      <c r="A488" s="1" t="s">
        <v>444</v>
      </c>
      <c r="B488" s="7">
        <v>55117.678736</v>
      </c>
      <c r="C488" s="7">
        <v>55131.596868</v>
      </c>
      <c r="D488" s="7">
        <v>56909.244742</v>
      </c>
      <c r="E488" s="7">
        <v>1777.647874</v>
      </c>
      <c r="F488" s="7">
        <v>1567.590718</v>
      </c>
      <c r="G488" s="37">
        <v>3.224372</v>
      </c>
    </row>
    <row r="489" spans="1:7" ht="12.75">
      <c r="A489" s="19" t="s">
        <v>445</v>
      </c>
      <c r="B489" s="20">
        <v>53805.204311</v>
      </c>
      <c r="C489" s="20">
        <v>53772.745111</v>
      </c>
      <c r="D489" s="20">
        <v>51779.493025</v>
      </c>
      <c r="E489" s="20">
        <v>-1993.252085</v>
      </c>
      <c r="F489" s="20">
        <v>-1721.288502</v>
      </c>
      <c r="G489" s="38">
        <v>-3.706807</v>
      </c>
    </row>
    <row r="490" spans="1:7" ht="12.75">
      <c r="A490" s="1" t="s">
        <v>446</v>
      </c>
      <c r="B490" s="7">
        <v>110527.533036</v>
      </c>
      <c r="C490" s="7">
        <v>109291.256503</v>
      </c>
      <c r="D490" s="7">
        <v>110421.4204</v>
      </c>
      <c r="E490" s="7">
        <v>1130.163897</v>
      </c>
      <c r="F490" s="7">
        <v>376.219673</v>
      </c>
      <c r="G490" s="37">
        <v>1.034084</v>
      </c>
    </row>
    <row r="491" spans="1:7" ht="12.75">
      <c r="A491" s="1" t="s">
        <v>447</v>
      </c>
      <c r="B491" s="7">
        <v>49225.924643</v>
      </c>
      <c r="C491" s="7">
        <v>49230.894858</v>
      </c>
      <c r="D491" s="7">
        <v>51165.945892</v>
      </c>
      <c r="E491" s="7">
        <v>1935.051033</v>
      </c>
      <c r="F491" s="7">
        <v>2087.433693</v>
      </c>
      <c r="G491" s="37">
        <v>3.930562</v>
      </c>
    </row>
    <row r="492" spans="1:7" ht="12.75">
      <c r="A492" s="19" t="s">
        <v>448</v>
      </c>
      <c r="B492" s="20">
        <v>88646.412883</v>
      </c>
      <c r="C492" s="20">
        <v>85126.116628</v>
      </c>
      <c r="D492" s="20">
        <v>87491.928679</v>
      </c>
      <c r="E492" s="20">
        <v>2365.812052</v>
      </c>
      <c r="F492" s="20">
        <v>1033.105699</v>
      </c>
      <c r="G492" s="38">
        <v>2.779185</v>
      </c>
    </row>
    <row r="493" spans="1:7" ht="12.75">
      <c r="A493" s="27" t="s">
        <v>449</v>
      </c>
      <c r="B493" s="28">
        <v>294090.16137</v>
      </c>
      <c r="C493" s="28">
        <v>290959.897675</v>
      </c>
      <c r="D493" s="28">
        <v>299468.336647</v>
      </c>
      <c r="E493" s="28">
        <v>8508.438972</v>
      </c>
      <c r="F493" s="28">
        <v>895.625155</v>
      </c>
      <c r="G493" s="41">
        <v>2.924265</v>
      </c>
    </row>
    <row r="494" spans="1:7" s="14" customFormat="1" ht="12.75" customHeight="1">
      <c r="A494" s="29" t="s">
        <v>473</v>
      </c>
      <c r="B494" s="23">
        <v>4007</v>
      </c>
      <c r="C494" s="23">
        <v>4007</v>
      </c>
      <c r="D494" s="23">
        <v>12001</v>
      </c>
      <c r="E494" s="23"/>
      <c r="F494" s="23"/>
      <c r="G494" s="42"/>
    </row>
    <row r="495" spans="1:7" ht="12.75" customHeight="1" thickBot="1">
      <c r="A495" s="25" t="s">
        <v>430</v>
      </c>
      <c r="B495" s="26">
        <f>SUM(B475:B494)</f>
        <v>2456318.705939</v>
      </c>
      <c r="C495" s="26">
        <f>SUM(C475:C494)</f>
        <v>2427691.537629</v>
      </c>
      <c r="D495" s="26">
        <f>SUM(D475:D494)</f>
        <v>2499737.8365450003</v>
      </c>
      <c r="E495" s="26">
        <f>D495-C495</f>
        <v>72046.2989160004</v>
      </c>
      <c r="F495" s="26">
        <f>E495/73210*1000</f>
        <v>984.1046157082421</v>
      </c>
      <c r="G495" s="40">
        <f>E495/C495*100</f>
        <v>2.967687525342049</v>
      </c>
    </row>
    <row r="496" spans="2:6" ht="12.75" customHeight="1">
      <c r="B496" s="15"/>
      <c r="C496" s="15"/>
      <c r="D496" s="15"/>
      <c r="E496" s="15"/>
      <c r="F496" s="15"/>
    </row>
    <row r="497" spans="1:7" s="14" customFormat="1" ht="12.75" customHeight="1">
      <c r="A497" s="22" t="s">
        <v>473</v>
      </c>
      <c r="B497" s="23">
        <v>135589</v>
      </c>
      <c r="C497" s="23">
        <v>135589</v>
      </c>
      <c r="D497" s="23">
        <v>338821</v>
      </c>
      <c r="E497" s="23"/>
      <c r="F497" s="23"/>
      <c r="G497" s="42"/>
    </row>
    <row r="498" spans="1:7" s="14" customFormat="1" ht="12.75" customHeight="1">
      <c r="A498" s="22" t="s">
        <v>471</v>
      </c>
      <c r="B498" s="23">
        <v>200403</v>
      </c>
      <c r="C498" s="23">
        <v>200403</v>
      </c>
      <c r="D498" s="23">
        <v>167000</v>
      </c>
      <c r="E498" s="23"/>
      <c r="F498" s="23"/>
      <c r="G498" s="42"/>
    </row>
    <row r="499" spans="1:7" s="14" customFormat="1" ht="12.75" customHeight="1">
      <c r="A499" s="22" t="s">
        <v>472</v>
      </c>
      <c r="B499" s="23">
        <v>3870000</v>
      </c>
      <c r="C499" s="23">
        <v>3870000</v>
      </c>
      <c r="D499" s="23">
        <v>4030000</v>
      </c>
      <c r="E499" s="23"/>
      <c r="F499" s="23"/>
      <c r="G499" s="42"/>
    </row>
    <row r="500" spans="1:7" ht="12.75" customHeight="1" thickBot="1">
      <c r="A500" s="46" t="s">
        <v>450</v>
      </c>
      <c r="B500" s="26">
        <v>119236550</v>
      </c>
      <c r="C500" s="26">
        <v>118980814.7907</v>
      </c>
      <c r="D500" s="26">
        <v>124153075.051</v>
      </c>
      <c r="E500" s="26">
        <f>D500-C500</f>
        <v>5172260.260299996</v>
      </c>
      <c r="F500" s="26">
        <f>E500/4577457*1000</f>
        <v>1129.9418564281425</v>
      </c>
      <c r="G500" s="40">
        <f>E500/C500*100</f>
        <v>4.347138040194594</v>
      </c>
    </row>
    <row r="501" spans="2:4" ht="12.75" customHeight="1">
      <c r="B501" s="15"/>
      <c r="C501" s="15"/>
      <c r="D501" s="15"/>
    </row>
    <row r="502" ht="12.75" customHeight="1"/>
  </sheetData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geOrder="overThenDown" paperSize="9" r:id="rId2"/>
  <headerFooter alignWithMargins="0">
    <oddHeader>&amp;CTabell 3: Anslag på frie inntekter 2005. Kommuner.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Dag Erlend Nordby</cp:lastModifiedBy>
  <cp:lastPrinted>2004-09-30T19:03:26Z</cp:lastPrinted>
  <dcterms:created xsi:type="dcterms:W3CDTF">2004-09-30T11:18:21Z</dcterms:created>
  <dcterms:modified xsi:type="dcterms:W3CDTF">2004-09-30T19:03:59Z</dcterms:modified>
  <cp:category/>
  <cp:version/>
  <cp:contentType/>
  <cp:contentStatus/>
</cp:coreProperties>
</file>