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7695" activeTab="0"/>
  </bookViews>
  <sheets>
    <sheet name="Computas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Konsulent</author>
  </authors>
  <commentList>
    <comment ref="C15" authorId="0">
      <text>
        <r>
          <rPr>
            <b/>
            <sz val="9"/>
            <rFont val="Tahoma"/>
            <family val="2"/>
          </rPr>
          <t>Computas: The price for application management of most parts of the administrative election module is already included as maintenance in SSAU-Appendix 7.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<sst xmlns="http://schemas.openxmlformats.org/spreadsheetml/2006/main" count="50" uniqueCount="48">
  <si>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 xml:space="preserve">SSA--V Appendix4 </t>
  </si>
  <si>
    <t>Yellow=put in price</t>
  </si>
  <si>
    <t>Period offered</t>
  </si>
  <si>
    <t>Sum all 3 systems</t>
  </si>
  <si>
    <t>Support services</t>
  </si>
  <si>
    <t xml:space="preserve">08:00 - 16:00 Monday-Friday. Working days all years </t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</si>
  <si>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1.january - 30.sept
 08:00 - 16:00 Monday-Friday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</si>
  <si>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10.august - election day
 Support::
07:00 - 20:00 Monday-Saturday
Emergency error reporting: 24/7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</si>
  <si>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1st election day  - 4 days after election day
Support 24/7</t>
    </r>
  </si>
  <si>
    <t>Application management</t>
  </si>
  <si>
    <t>Every 2. year</t>
  </si>
  <si>
    <t>Extended preparedness:
e-counting</t>
  </si>
  <si>
    <t>Feb 2012-Jan 2013</t>
  </si>
  <si>
    <t>Feb 2013-Jan 2014</t>
  </si>
  <si>
    <t>Feb 2014-Jan 2015</t>
  </si>
  <si>
    <t>Feb 2015-Jan 2016</t>
  </si>
  <si>
    <t>Feb 2016-Jan 2017</t>
  </si>
  <si>
    <t>Feb 2017-Jan 2018</t>
  </si>
  <si>
    <t>6 years total</t>
  </si>
  <si>
    <t>Total 6 years</t>
  </si>
  <si>
    <r>
      <rPr>
        <b/>
        <sz val="11"/>
        <color indexed="8"/>
        <rFont val="Times"/>
        <family val="0"/>
      </rPr>
      <t>Extended 1.line Election Day(s) + 4 following days</t>
    </r>
    <r>
      <rPr>
        <sz val="11"/>
        <color indexed="8"/>
        <rFont val="Times"/>
        <family val="1"/>
      </rPr>
      <t xml:space="preserve">
Telephone and e-mail support serving key personnel in all 430 municipalities</t>
    </r>
  </si>
  <si>
    <r>
      <rPr>
        <b/>
        <sz val="11"/>
        <color indexed="8"/>
        <rFont val="Times"/>
        <family val="1"/>
      </rPr>
      <t>Extended 1. line scan centre + setup polling stations.</t>
    </r>
    <r>
      <rPr>
        <sz val="11"/>
        <color indexed="8"/>
        <rFont val="Times"/>
        <family val="1"/>
      </rPr>
      <t xml:space="preserve"> 
Telephone and e-mail support serving key personnel in all 430 municipalities</t>
    </r>
  </si>
  <si>
    <r>
      <t xml:space="preserve">New major versions of system. 
</t>
    </r>
    <r>
      <rPr>
        <sz val="11"/>
        <color indexed="8"/>
        <rFont val="Times"/>
        <family val="1"/>
      </rPr>
      <t>Based on major new versions of basic software and new functionality developed for contractor or other customer</t>
    </r>
  </si>
  <si>
    <t xml:space="preserve">Application management:
Maintenance, error correction and new versions based on minor releases of basic software </t>
  </si>
  <si>
    <t>Delivered according to maintenance plan. Error corrections Workdays 08:00 - 16:00</t>
  </si>
  <si>
    <t>Extended preparedness: election administration</t>
  </si>
  <si>
    <t>In election years only:
during the election period 1.january-30. September. 
24/7 emergency in addition to normal maintenance/application management  8:00-16:00</t>
  </si>
  <si>
    <t>In election years only:
4 weeks before election day - 30.sept. 
24/7 emergency in addition to normal maintenance/application management  8:00-16:00</t>
  </si>
  <si>
    <t>Extended preparedness:
 e-voting</t>
  </si>
  <si>
    <t>In election years only:
during the election period 1.july - 4 days after election day
24/7 emergency in addition to normal maintenance/application management  8:00-16:00</t>
  </si>
  <si>
    <t>New specification</t>
  </si>
  <si>
    <t>All pricing of services shall be based on full implementation in all 430 municipalities in Norway and in 2010 kr. Prices will be adjusted by KPI every year from 1/1-2011
(NOK)</t>
  </si>
  <si>
    <t>Prices used for evaluation (added to SSA-U prices)  - Full implementation in 430 municipalities</t>
  </si>
  <si>
    <t>Probability of purchase</t>
  </si>
  <si>
    <r>
      <rPr>
        <b/>
        <sz val="11"/>
        <color indexed="8"/>
        <rFont val="Times"/>
        <family val="1"/>
      </rPr>
      <t>Super-users in municipalities:</t>
    </r>
    <r>
      <rPr>
        <sz val="11"/>
        <color indexed="8"/>
        <rFont val="Times"/>
        <family val="1"/>
      </rPr>
      <t xml:space="preserve">
Support from super-users 
is organised internally in each community </t>
    </r>
  </si>
  <si>
    <t>Shall not be included</t>
  </si>
  <si>
    <t>N/A</t>
  </si>
  <si>
    <r>
      <rPr>
        <b/>
        <sz val="11"/>
        <color indexed="8"/>
        <rFont val="Times"/>
        <family val="1"/>
      </rPr>
      <t xml:space="preserve">2. line Telephone and-mail support </t>
    </r>
    <r>
      <rPr>
        <sz val="11"/>
        <color indexed="10"/>
        <rFont val="Times"/>
        <family val="1"/>
      </rPr>
      <t xml:space="preserve"> </t>
    </r>
    <r>
      <rPr>
        <sz val="11"/>
        <color indexed="8"/>
        <rFont val="Times"/>
        <family val="1"/>
      </rPr>
      <t xml:space="preserve">
Serving central election administration</t>
    </r>
  </si>
  <si>
    <r>
      <rPr>
        <b/>
        <sz val="11"/>
        <color indexed="8"/>
        <rFont val="Times"/>
        <family val="0"/>
      </rPr>
      <t xml:space="preserve">1. line Telephone and e-mail support 
</t>
    </r>
    <r>
      <rPr>
        <sz val="11"/>
        <color indexed="8"/>
        <rFont val="Times"/>
        <family val="1"/>
      </rPr>
      <t>serving key personnel in all 430 municipalities</t>
    </r>
  </si>
  <si>
    <t>Yearly price Administrative Election module
(NOK)</t>
  </si>
  <si>
    <t>Yearly price E-counting module 
(NOK)</t>
  </si>
  <si>
    <t>Yearly price E-voting module 
 (NOK)</t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</si>
  <si>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1.july - 10.aug
 Support::
08:00 - 16:00 Monday-Friday
</t>
    </r>
    <r>
      <rPr>
        <sz val="11"/>
        <rFont val="Times"/>
        <family val="0"/>
      </rPr>
      <t>Emergency error reporting: 24/7</t>
    </r>
  </si>
  <si>
    <t>Sum all 3 systems adjusted for probability of purchase</t>
  </si>
  <si>
    <t>This total will be added to SSA-U total for evaluation of cost in the evaluation model</t>
  </si>
  <si>
    <r>
      <rPr>
        <b/>
        <sz val="11"/>
        <color indexed="8"/>
        <rFont val="Times"/>
        <family val="1"/>
      </rPr>
      <t>Extended 1. li</t>
    </r>
    <r>
      <rPr>
        <b/>
        <sz val="11"/>
        <color indexed="8"/>
        <rFont val="Times"/>
        <family val="0"/>
      </rPr>
      <t>ne e-voting / pre-voting ("Early voting")</t>
    </r>
    <r>
      <rPr>
        <sz val="11"/>
        <color indexed="8"/>
        <rFont val="Times"/>
        <family val="1"/>
      </rPr>
      <t xml:space="preserve">
Telephone and e-mail support serving key personnel in all 430 municipalities</t>
    </r>
  </si>
  <si>
    <r>
      <rPr>
        <b/>
        <sz val="11"/>
        <color indexed="8"/>
        <rFont val="Times"/>
        <family val="1"/>
      </rPr>
      <t>Extended 1. line</t>
    </r>
    <r>
      <rPr>
        <sz val="11"/>
        <color indexed="8"/>
        <rFont val="Times"/>
        <family val="1"/>
      </rPr>
      <t xml:space="preserve"> </t>
    </r>
    <r>
      <rPr>
        <b/>
        <sz val="11"/>
        <color indexed="8"/>
        <rFont val="Times"/>
        <family val="1"/>
      </rPr>
      <t xml:space="preserve">e-voting / pre-voting
("Advance voting")
</t>
    </r>
    <r>
      <rPr>
        <sz val="11"/>
        <color indexed="8"/>
        <rFont val="Times"/>
        <family val="1"/>
      </rPr>
      <t>Telephone and e-mail support serving key personnel in all 430 municipalities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</si>
  <si>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4 weeks before election day - 30.sept
Support::
08:00 - 16:00 workdays
Emergency error reporting: 24/7</t>
    </r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</si>
</sst>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[$kr-414]\ * #,##0_ ;_ [$kr-414]\ * \-#,##0_ ;_ [$kr-414]\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11"/>
      <color indexed="10"/>
      <name val="Times"/>
      <family val="1"/>
    </font>
    <font>
      <sz val="11"/>
      <name val="Times"/>
      <family val="0"/>
    </font>
    <font>
      <b/>
      <sz val="10"/>
      <name val="Times"/>
      <family val="1"/>
    </font>
    <font>
      <b/>
      <sz val="16"/>
      <color indexed="8"/>
      <name val="Times"/>
      <family val="1"/>
    </font>
    <font>
      <b/>
      <sz val="14"/>
      <color indexed="8"/>
      <name val="Times"/>
      <family val="1"/>
    </font>
    <font>
      <b/>
      <sz val="13"/>
      <color indexed="8"/>
      <name val="Times"/>
      <family val="1"/>
    </font>
    <font>
      <b/>
      <sz val="12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imes"/>
      <family val="1"/>
    </font>
    <font>
      <b/>
      <sz val="14"/>
      <color rgb="FF000000"/>
      <name val="Times"/>
      <family val="1"/>
    </font>
    <font>
      <sz val="11"/>
      <color rgb="FF000000"/>
      <name val="Times"/>
      <family val="1"/>
    </font>
    <font>
      <b/>
      <sz val="11"/>
      <color rgb="FF000000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3"/>
      <color theme="1"/>
      <name val="Times"/>
      <family val="1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 indent="4"/>
    </xf>
    <xf numFmtId="0" fontId="2" fillId="0" borderId="0" xfId="0" applyFont="1" applyAlignment="1">
      <alignment/>
    </xf>
    <xf numFmtId="0" fontId="48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9" fillId="34" borderId="10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vertical="top" wrapText="1"/>
    </xf>
    <xf numFmtId="0" fontId="49" fillId="34" borderId="13" xfId="0" applyFont="1" applyFill="1" applyBorder="1" applyAlignment="1">
      <alignment vertical="top" wrapText="1"/>
    </xf>
    <xf numFmtId="9" fontId="49" fillId="34" borderId="14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/>
    </xf>
    <xf numFmtId="9" fontId="49" fillId="34" borderId="15" xfId="0" applyNumberFormat="1" applyFont="1" applyFill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164" fontId="49" fillId="0" borderId="15" xfId="44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164" fontId="48" fillId="33" borderId="15" xfId="44" applyNumberFormat="1" applyFont="1" applyFill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164" fontId="49" fillId="0" borderId="17" xfId="44" applyNumberFormat="1" applyFont="1" applyBorder="1" applyAlignment="1">
      <alignment horizontal="center" vertical="top" wrapText="1"/>
    </xf>
    <xf numFmtId="164" fontId="48" fillId="33" borderId="17" xfId="44" applyNumberFormat="1" applyFont="1" applyFill="1" applyBorder="1" applyAlignment="1">
      <alignment horizontal="center" vertical="top" wrapText="1"/>
    </xf>
    <xf numFmtId="164" fontId="48" fillId="33" borderId="13" xfId="44" applyNumberFormat="1" applyFont="1" applyFill="1" applyBorder="1" applyAlignment="1">
      <alignment horizontal="center" vertical="top" wrapText="1"/>
    </xf>
    <xf numFmtId="164" fontId="48" fillId="33" borderId="14" xfId="44" applyNumberFormat="1" applyFont="1" applyFill="1" applyBorder="1" applyAlignment="1">
      <alignment horizontal="center" vertical="top" wrapText="1"/>
    </xf>
    <xf numFmtId="164" fontId="49" fillId="34" borderId="14" xfId="44" applyNumberFormat="1" applyFont="1" applyFill="1" applyBorder="1" applyAlignment="1">
      <alignment horizontal="center" vertical="top" wrapText="1"/>
    </xf>
    <xf numFmtId="164" fontId="48" fillId="0" borderId="15" xfId="44" applyNumberFormat="1" applyFont="1" applyBorder="1" applyAlignment="1">
      <alignment horizontal="center" vertical="top" wrapText="1"/>
    </xf>
    <xf numFmtId="0" fontId="50" fillId="34" borderId="18" xfId="15" applyFont="1" applyFill="1" applyBorder="1" applyAlignment="1">
      <alignment wrapText="1"/>
    </xf>
    <xf numFmtId="0" fontId="50" fillId="34" borderId="10" xfId="15" applyFont="1" applyFill="1" applyBorder="1" applyAlignment="1">
      <alignment/>
    </xf>
    <xf numFmtId="0" fontId="50" fillId="34" borderId="19" xfId="15" applyFont="1" applyFill="1" applyBorder="1" applyAlignment="1">
      <alignment wrapText="1"/>
    </xf>
    <xf numFmtId="0" fontId="51" fillId="34" borderId="10" xfId="15" applyFont="1" applyFill="1" applyBorder="1" applyAlignment="1">
      <alignment wrapText="1"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34" borderId="32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7" fillId="0" borderId="3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52" fillId="34" borderId="19" xfId="15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48" fillId="0" borderId="35" xfId="0" applyFont="1" applyBorder="1" applyAlignment="1">
      <alignment vertical="top" wrapText="1"/>
    </xf>
    <xf numFmtId="0" fontId="48" fillId="0" borderId="36" xfId="0" applyFont="1" applyBorder="1" applyAlignment="1">
      <alignment vertical="top" wrapText="1"/>
    </xf>
    <xf numFmtId="0" fontId="48" fillId="0" borderId="32" xfId="0" applyFont="1" applyBorder="1" applyAlignment="1">
      <alignment vertical="top" wrapText="1"/>
    </xf>
    <xf numFmtId="0" fontId="48" fillId="0" borderId="32" xfId="0" applyFont="1" applyBorder="1" applyAlignment="1">
      <alignment vertical="top" wrapText="1"/>
    </xf>
    <xf numFmtId="0" fontId="47" fillId="34" borderId="35" xfId="0" applyFont="1" applyFill="1" applyBorder="1" applyAlignment="1">
      <alignment vertical="top" wrapText="1"/>
    </xf>
    <xf numFmtId="0" fontId="49" fillId="0" borderId="34" xfId="0" applyFont="1" applyBorder="1" applyAlignment="1">
      <alignment vertical="top" wrapText="1"/>
    </xf>
    <xf numFmtId="0" fontId="48" fillId="0" borderId="34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8" fillId="0" borderId="37" xfId="0" applyFont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0" zoomScaleNormal="80" zoomScalePageLayoutView="0" workbookViewId="0" topLeftCell="A1">
      <selection activeCell="F15" sqref="F15"/>
    </sheetView>
  </sheetViews>
  <sheetFormatPr defaultColWidth="11.421875" defaultRowHeight="15"/>
  <cols>
    <col min="1" max="1" width="40.00390625" style="0" customWidth="1"/>
    <col min="2" max="2" width="36.8515625" style="0" customWidth="1"/>
    <col min="3" max="3" width="22.140625" style="0" customWidth="1"/>
    <col min="4" max="4" width="23.57421875" style="0" customWidth="1"/>
    <col min="5" max="5" width="18.7109375" style="0" customWidth="1"/>
    <col min="6" max="6" width="19.00390625" style="0" customWidth="1"/>
    <col min="7" max="7" width="17.00390625" style="0" customWidth="1"/>
    <col min="8" max="8" width="11.421875" style="0" customWidth="1"/>
    <col min="9" max="15" width="15.28125" style="3" customWidth="1"/>
  </cols>
  <sheetData>
    <row r="1" spans="1:7" ht="20.25">
      <c r="A1" s="1" t="s">
        <v>0</v>
      </c>
      <c r="B1" s="2"/>
      <c r="C1" s="3"/>
      <c r="D1" s="3"/>
      <c r="E1" s="3"/>
      <c r="F1" s="3"/>
      <c r="G1" s="3"/>
    </row>
    <row r="2" spans="1:7" ht="15" thickBot="1">
      <c r="A2" s="4" t="s">
        <v>30</v>
      </c>
      <c r="B2" s="5" t="s">
        <v>1</v>
      </c>
      <c r="C2" s="3"/>
      <c r="D2" s="3"/>
      <c r="E2" s="3"/>
      <c r="F2" s="3"/>
      <c r="G2" s="3"/>
    </row>
    <row r="3" spans="1:15" ht="100.5" thickBot="1">
      <c r="A3" s="6" t="s">
        <v>31</v>
      </c>
      <c r="B3" s="7" t="s">
        <v>2</v>
      </c>
      <c r="C3" s="8" t="s">
        <v>39</v>
      </c>
      <c r="D3" s="8" t="s">
        <v>40</v>
      </c>
      <c r="E3" s="8" t="s">
        <v>41</v>
      </c>
      <c r="F3" s="9" t="s">
        <v>3</v>
      </c>
      <c r="G3" s="8" t="s">
        <v>43</v>
      </c>
      <c r="I3" s="50" t="s">
        <v>32</v>
      </c>
      <c r="J3" s="27"/>
      <c r="K3" s="27"/>
      <c r="L3" s="27"/>
      <c r="M3" s="27"/>
      <c r="N3" s="27"/>
      <c r="O3" s="28"/>
    </row>
    <row r="4" spans="1:15" ht="29.25" thickBot="1">
      <c r="A4" s="10"/>
      <c r="B4" s="11" t="s">
        <v>33</v>
      </c>
      <c r="C4" s="12">
        <v>0.95</v>
      </c>
      <c r="D4" s="12">
        <v>0.8</v>
      </c>
      <c r="E4" s="12">
        <v>0.7</v>
      </c>
      <c r="F4" s="13"/>
      <c r="G4" s="14"/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30" t="s">
        <v>18</v>
      </c>
    </row>
    <row r="5" spans="1:15" ht="21" thickBot="1">
      <c r="A5" s="15" t="s">
        <v>4</v>
      </c>
      <c r="B5" s="16"/>
      <c r="C5" s="17">
        <f>SUM(C6:C12)</f>
        <v>1590000</v>
      </c>
      <c r="D5" s="17">
        <f>SUM(D6:D12)</f>
        <v>770000</v>
      </c>
      <c r="E5" s="17">
        <f>SUM(E6:E12)</f>
        <v>1040000</v>
      </c>
      <c r="F5" s="17">
        <f>SUM(C5:E5)</f>
        <v>3400000</v>
      </c>
      <c r="G5" s="17"/>
      <c r="I5" s="31"/>
      <c r="J5" s="32"/>
      <c r="K5" s="32"/>
      <c r="L5" s="32"/>
      <c r="M5" s="32"/>
      <c r="N5" s="33"/>
      <c r="O5" s="34"/>
    </row>
    <row r="6" spans="1:15" ht="57.75" thickBot="1">
      <c r="A6" s="52" t="s">
        <v>34</v>
      </c>
      <c r="B6" s="59" t="s">
        <v>35</v>
      </c>
      <c r="C6" s="17" t="s">
        <v>36</v>
      </c>
      <c r="D6" s="17" t="s">
        <v>36</v>
      </c>
      <c r="E6" s="17" t="s">
        <v>36</v>
      </c>
      <c r="F6" s="17">
        <f aca="true" t="shared" si="0" ref="F6:F12">SUM(C6:E6)</f>
        <v>0</v>
      </c>
      <c r="G6" s="17"/>
      <c r="I6" s="35"/>
      <c r="J6" s="36"/>
      <c r="K6" s="36"/>
      <c r="L6" s="36"/>
      <c r="M6" s="36"/>
      <c r="N6" s="37"/>
      <c r="O6" s="38"/>
    </row>
    <row r="7" spans="1:15" ht="43.5" thickBot="1">
      <c r="A7" s="53" t="s">
        <v>37</v>
      </c>
      <c r="B7" s="60" t="s">
        <v>5</v>
      </c>
      <c r="C7" s="19">
        <v>100000</v>
      </c>
      <c r="D7" s="19">
        <v>50000</v>
      </c>
      <c r="E7" s="19">
        <v>50000</v>
      </c>
      <c r="F7" s="17">
        <f t="shared" si="0"/>
        <v>200000</v>
      </c>
      <c r="G7" s="17">
        <f aca="true" t="shared" si="1" ref="G7:G12">C7*C$4+D7*D$4+E7*E$4</f>
        <v>170000</v>
      </c>
      <c r="I7" s="35">
        <f aca="true" t="shared" si="2" ref="I7:N7">$G7</f>
        <v>170000</v>
      </c>
      <c r="J7" s="36">
        <f t="shared" si="2"/>
        <v>170000</v>
      </c>
      <c r="K7" s="36">
        <f t="shared" si="2"/>
        <v>170000</v>
      </c>
      <c r="L7" s="36">
        <f t="shared" si="2"/>
        <v>170000</v>
      </c>
      <c r="M7" s="36">
        <f t="shared" si="2"/>
        <v>170000</v>
      </c>
      <c r="N7" s="37">
        <f t="shared" si="2"/>
        <v>170000</v>
      </c>
      <c r="O7" s="38">
        <f aca="true" t="shared" si="3" ref="O7:O12">SUM(I7:N7)</f>
        <v>1020000</v>
      </c>
    </row>
    <row r="8" spans="1:15" ht="57.75" thickBot="1">
      <c r="A8" s="54" t="s">
        <v>38</v>
      </c>
      <c r="B8" s="20" t="s">
        <v>6</v>
      </c>
      <c r="C8" s="19">
        <v>200000</v>
      </c>
      <c r="D8" s="19">
        <v>100000</v>
      </c>
      <c r="E8" s="19">
        <v>100000</v>
      </c>
      <c r="F8" s="17">
        <f t="shared" si="0"/>
        <v>400000</v>
      </c>
      <c r="G8" s="17">
        <f t="shared" si="1"/>
        <v>340000</v>
      </c>
      <c r="I8" s="35"/>
      <c r="J8" s="36">
        <f>$G8</f>
        <v>340000</v>
      </c>
      <c r="K8" s="36"/>
      <c r="L8" s="36">
        <f>$G8</f>
        <v>340000</v>
      </c>
      <c r="M8" s="36"/>
      <c r="N8" s="37">
        <f>$G8</f>
        <v>340000</v>
      </c>
      <c r="O8" s="38">
        <f t="shared" si="3"/>
        <v>1020000</v>
      </c>
    </row>
    <row r="9" spans="1:15" ht="72" thickBot="1">
      <c r="A9" s="55" t="s">
        <v>45</v>
      </c>
      <c r="B9" s="20" t="s">
        <v>42</v>
      </c>
      <c r="C9" s="19">
        <v>200000</v>
      </c>
      <c r="D9" s="17"/>
      <c r="E9" s="19">
        <v>100000</v>
      </c>
      <c r="F9" s="17">
        <f t="shared" si="0"/>
        <v>300000</v>
      </c>
      <c r="G9" s="17">
        <f t="shared" si="1"/>
        <v>260000</v>
      </c>
      <c r="I9" s="35"/>
      <c r="J9" s="36">
        <f>$G9</f>
        <v>260000</v>
      </c>
      <c r="K9" s="36"/>
      <c r="L9" s="36">
        <f>$G9</f>
        <v>260000</v>
      </c>
      <c r="M9" s="36"/>
      <c r="N9" s="37">
        <f>$G9</f>
        <v>260000</v>
      </c>
      <c r="O9" s="38">
        <f t="shared" si="3"/>
        <v>780000</v>
      </c>
    </row>
    <row r="10" spans="1:15" ht="72" thickBot="1">
      <c r="A10" s="55" t="s">
        <v>46</v>
      </c>
      <c r="B10" s="20" t="s">
        <v>7</v>
      </c>
      <c r="C10" s="19">
        <v>470000</v>
      </c>
      <c r="D10" s="21"/>
      <c r="E10" s="22">
        <v>470000</v>
      </c>
      <c r="F10" s="21">
        <f t="shared" si="0"/>
        <v>940000</v>
      </c>
      <c r="G10" s="21">
        <f t="shared" si="1"/>
        <v>775500</v>
      </c>
      <c r="I10" s="35"/>
      <c r="J10" s="36">
        <f>$G10</f>
        <v>775500</v>
      </c>
      <c r="K10" s="36"/>
      <c r="L10" s="36">
        <f>$G10</f>
        <v>775500</v>
      </c>
      <c r="M10" s="36"/>
      <c r="N10" s="37">
        <f>$G10</f>
        <v>775500</v>
      </c>
      <c r="O10" s="38">
        <f t="shared" si="3"/>
        <v>2326500</v>
      </c>
    </row>
    <row r="11" spans="1:15" ht="72" thickBot="1">
      <c r="A11" s="54" t="s">
        <v>20</v>
      </c>
      <c r="B11" s="20" t="s">
        <v>8</v>
      </c>
      <c r="C11" s="19">
        <v>320000</v>
      </c>
      <c r="D11" s="23">
        <v>320000</v>
      </c>
      <c r="E11" s="24">
        <v>320000</v>
      </c>
      <c r="F11" s="21">
        <f t="shared" si="0"/>
        <v>960000</v>
      </c>
      <c r="G11" s="21">
        <f t="shared" si="1"/>
        <v>784000</v>
      </c>
      <c r="I11" s="39"/>
      <c r="J11" s="36">
        <f>$G11</f>
        <v>784000</v>
      </c>
      <c r="K11" s="36"/>
      <c r="L11" s="36">
        <f>$G11</f>
        <v>784000</v>
      </c>
      <c r="M11" s="36"/>
      <c r="N11" s="37">
        <f>$G11</f>
        <v>784000</v>
      </c>
      <c r="O11" s="38">
        <f t="shared" si="3"/>
        <v>2352000</v>
      </c>
    </row>
    <row r="12" spans="1:15" ht="86.25" thickBot="1">
      <c r="A12" s="55" t="s">
        <v>21</v>
      </c>
      <c r="B12" s="20" t="s">
        <v>47</v>
      </c>
      <c r="C12" s="22">
        <v>300000</v>
      </c>
      <c r="D12" s="22">
        <v>300000</v>
      </c>
      <c r="E12" s="21"/>
      <c r="F12" s="21">
        <f t="shared" si="0"/>
        <v>600000</v>
      </c>
      <c r="G12" s="21">
        <f t="shared" si="1"/>
        <v>525000</v>
      </c>
      <c r="I12" s="40"/>
      <c r="J12" s="41">
        <f>$G12</f>
        <v>525000</v>
      </c>
      <c r="K12" s="41"/>
      <c r="L12" s="41">
        <f>$G12</f>
        <v>525000</v>
      </c>
      <c r="M12" s="41"/>
      <c r="N12" s="42">
        <f>$G12</f>
        <v>525000</v>
      </c>
      <c r="O12" s="38">
        <f t="shared" si="3"/>
        <v>1575000</v>
      </c>
    </row>
    <row r="13" spans="1:15" ht="18.75" thickBot="1">
      <c r="A13" s="56" t="s">
        <v>9</v>
      </c>
      <c r="B13" s="11"/>
      <c r="C13" s="25">
        <f>SUM(C14:C18)</f>
        <v>500000</v>
      </c>
      <c r="D13" s="25">
        <f>SUM(D14:D18)</f>
        <v>500000</v>
      </c>
      <c r="E13" s="25">
        <f>SUM(E14:E18)</f>
        <v>800000</v>
      </c>
      <c r="F13" s="25">
        <f aca="true" t="shared" si="4" ref="F13:F18">SUM(C13:E13)</f>
        <v>1800000</v>
      </c>
      <c r="G13" s="25"/>
      <c r="I13" s="43"/>
      <c r="J13" s="44"/>
      <c r="K13" s="44"/>
      <c r="L13" s="44"/>
      <c r="M13" s="44"/>
      <c r="N13" s="44"/>
      <c r="O13" s="45"/>
    </row>
    <row r="14" spans="1:15" ht="72" thickBot="1">
      <c r="A14" s="57" t="s">
        <v>22</v>
      </c>
      <c r="B14" s="16" t="s">
        <v>10</v>
      </c>
      <c r="C14" s="19">
        <v>50000</v>
      </c>
      <c r="D14" s="19">
        <v>50000</v>
      </c>
      <c r="E14" s="19">
        <v>250000</v>
      </c>
      <c r="F14" s="26">
        <f t="shared" si="4"/>
        <v>350000</v>
      </c>
      <c r="G14" s="26">
        <f>C14*C$4+D14*D$4+E14*E$4</f>
        <v>262500</v>
      </c>
      <c r="I14" s="31"/>
      <c r="J14" s="32">
        <f>$G14</f>
        <v>262500</v>
      </c>
      <c r="K14" s="32"/>
      <c r="L14" s="32">
        <f>$G14</f>
        <v>262500</v>
      </c>
      <c r="M14" s="32"/>
      <c r="N14" s="33">
        <f>$G14</f>
        <v>262500</v>
      </c>
      <c r="O14" s="34">
        <f>SUM(I14:N14)</f>
        <v>787500</v>
      </c>
    </row>
    <row r="15" spans="1:15" ht="57.75" thickBot="1">
      <c r="A15" s="58" t="s">
        <v>23</v>
      </c>
      <c r="B15" s="18" t="s">
        <v>24</v>
      </c>
      <c r="C15" s="19">
        <v>50000</v>
      </c>
      <c r="D15" s="19">
        <v>50000</v>
      </c>
      <c r="E15" s="19">
        <v>150000</v>
      </c>
      <c r="F15" s="26">
        <f t="shared" si="4"/>
        <v>250000</v>
      </c>
      <c r="G15" s="26">
        <f>C15*C$4+D15*D$4+E15*E$4</f>
        <v>192500</v>
      </c>
      <c r="I15" s="35">
        <f>$G15</f>
        <v>192500</v>
      </c>
      <c r="J15" s="36">
        <f>$G15</f>
        <v>192500</v>
      </c>
      <c r="K15" s="36">
        <f>$G15</f>
        <v>192500</v>
      </c>
      <c r="L15" s="36">
        <f>$G15</f>
        <v>192500</v>
      </c>
      <c r="M15" s="36">
        <f>$G15</f>
        <v>192500</v>
      </c>
      <c r="N15" s="37">
        <f>$G15</f>
        <v>192500</v>
      </c>
      <c r="O15" s="38">
        <f>SUM(I15:N15)</f>
        <v>1155000</v>
      </c>
    </row>
    <row r="16" spans="1:15" ht="100.5" thickBot="1">
      <c r="A16" s="57" t="s">
        <v>25</v>
      </c>
      <c r="B16" s="18" t="s">
        <v>26</v>
      </c>
      <c r="C16" s="19">
        <v>400000</v>
      </c>
      <c r="D16" s="17"/>
      <c r="E16" s="17"/>
      <c r="F16" s="26">
        <f t="shared" si="4"/>
        <v>400000</v>
      </c>
      <c r="G16" s="26">
        <f>C16*C$4+D16*D$4+E16*E$4</f>
        <v>380000</v>
      </c>
      <c r="I16" s="35"/>
      <c r="J16" s="36">
        <f>$G16</f>
        <v>380000</v>
      </c>
      <c r="K16" s="36"/>
      <c r="L16" s="36">
        <f>$G16</f>
        <v>380000</v>
      </c>
      <c r="M16" s="36"/>
      <c r="N16" s="37">
        <f>$G16</f>
        <v>380000</v>
      </c>
      <c r="O16" s="38">
        <f>SUM(I16:N16)</f>
        <v>1140000</v>
      </c>
    </row>
    <row r="17" spans="1:15" ht="90.75" thickBot="1">
      <c r="A17" s="57" t="s">
        <v>11</v>
      </c>
      <c r="B17" s="18" t="s">
        <v>27</v>
      </c>
      <c r="C17" s="17"/>
      <c r="D17" s="19">
        <v>400000</v>
      </c>
      <c r="E17" s="17"/>
      <c r="F17" s="26">
        <f t="shared" si="4"/>
        <v>400000</v>
      </c>
      <c r="G17" s="26">
        <f>C17*C$4+D17*D$4+E17*E$4</f>
        <v>320000</v>
      </c>
      <c r="I17" s="35"/>
      <c r="J17" s="36">
        <f>$G17</f>
        <v>320000</v>
      </c>
      <c r="K17" s="36"/>
      <c r="L17" s="36">
        <f>$G17</f>
        <v>320000</v>
      </c>
      <c r="M17" s="36"/>
      <c r="N17" s="37">
        <f>$G17</f>
        <v>320000</v>
      </c>
      <c r="O17" s="38">
        <f>SUM(I17:N17)</f>
        <v>960000</v>
      </c>
    </row>
    <row r="18" spans="1:15" ht="105.75" thickBot="1">
      <c r="A18" s="57" t="s">
        <v>28</v>
      </c>
      <c r="B18" s="18" t="s">
        <v>29</v>
      </c>
      <c r="C18" s="17"/>
      <c r="D18" s="17"/>
      <c r="E18" s="19">
        <v>400000</v>
      </c>
      <c r="F18" s="26">
        <f t="shared" si="4"/>
        <v>400000</v>
      </c>
      <c r="G18" s="26">
        <f>C18*C$4+D18*D$4+E18*E$4</f>
        <v>280000</v>
      </c>
      <c r="I18" s="40"/>
      <c r="J18" s="41">
        <f>$G18</f>
        <v>280000</v>
      </c>
      <c r="K18" s="41"/>
      <c r="L18" s="41">
        <f>$G18</f>
        <v>280000</v>
      </c>
      <c r="M18" s="41"/>
      <c r="N18" s="42">
        <f>$G18</f>
        <v>280000</v>
      </c>
      <c r="O18" s="46">
        <f>SUM(I18:N18)</f>
        <v>840000</v>
      </c>
    </row>
    <row r="19" spans="9:16" ht="16.5" thickBot="1">
      <c r="I19" s="47"/>
      <c r="J19" s="47"/>
      <c r="K19" s="47"/>
      <c r="L19" s="47"/>
      <c r="M19" s="47"/>
      <c r="N19" s="48" t="s">
        <v>19</v>
      </c>
      <c r="O19" s="49">
        <f>SUM(O6:O18)</f>
        <v>13956000</v>
      </c>
      <c r="P19" s="51" t="s">
        <v>44</v>
      </c>
    </row>
    <row r="20" ht="15">
      <c r="A20" s="61"/>
    </row>
  </sheetData>
  <sheetProtection/>
  <printOptions/>
  <pageMargins left="0.7" right="0.7" top="0.787401575" bottom="0.7874015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SSA-V Appendix 7 Price of Services</dc:title>
  <dc:subject/>
  <dc:creator>Ida Sofie Stenerud</dc:creator>
  <cp:keywords/>
  <dc:description/>
  <cp:lastModifiedBy>Konsulent</cp:lastModifiedBy>
  <dcterms:created xsi:type="dcterms:W3CDTF">2009-11-18T15:13:39Z</dcterms:created>
  <dcterms:modified xsi:type="dcterms:W3CDTF">2009-11-24T23:17:05Z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0x0101002F702420E7E79F4AAC09ABA5E4DF2F9D010072795EA56BCCB4468CEEDE5818736673</vt:lpwstr>
  </property>
  <property fmtid="{D5CDD505-2E9C-101B-9397-08002B2CF9AE}" pid="3" name="Høringsansvarlig">
    <vt:lpwstr/>
  </property>
  <property fmtid="{D5CDD505-2E9C-101B-9397-08002B2CF9AE}" pid="4" name="Use Case ID">
    <vt:lpwstr/>
  </property>
  <property fmtid="{D5CDD505-2E9C-101B-9397-08002B2CF9AE}" pid="5" name="Høringsstatus">
    <vt:lpwstr>Ikke startet</vt:lpwstr>
  </property>
  <property fmtid="{D5CDD505-2E9C-101B-9397-08002B2CF9AE}" pid="6" name="Arkiver i ACOS">
    <vt:lpwstr>0</vt:lpwstr>
  </property>
  <property fmtid="{D5CDD505-2E9C-101B-9397-08002B2CF9AE}" pid="7" name="Godkjennes av">
    <vt:lpwstr/>
  </property>
  <property fmtid="{D5CDD505-2E9C-101B-9397-08002B2CF9AE}" pid="8" name="Frist">
    <vt:lpwstr/>
  </property>
  <property fmtid="{D5CDD505-2E9C-101B-9397-08002B2CF9AE}" pid="9" name="Publiser på regjeringen.no">
    <vt:lpwstr>0</vt:lpwstr>
  </property>
  <property fmtid="{D5CDD505-2E9C-101B-9397-08002B2CF9AE}" pid="10" name="Prototype">
    <vt:lpwstr>0</vt:lpwstr>
  </property>
  <property fmtid="{D5CDD505-2E9C-101B-9397-08002B2CF9AE}" pid="11" name="Scope">
    <vt:lpwstr>Must have 2011</vt:lpwstr>
  </property>
  <property fmtid="{D5CDD505-2E9C-101B-9397-08002B2CF9AE}" pid="12" name="Project name">
    <vt:lpwstr>E-vote 2011</vt:lpwstr>
  </property>
  <property fmtid="{D5CDD505-2E9C-101B-9397-08002B2CF9AE}" pid="13" name="Dokumentgodkjenningsstatus">
    <vt:lpwstr>Ikke startet</vt:lpwstr>
  </property>
  <property fmtid="{D5CDD505-2E9C-101B-9397-08002B2CF9AE}" pid="14" name="ContentType">
    <vt:lpwstr>Document</vt:lpwstr>
  </property>
</Properties>
</file>