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70" yWindow="225" windowWidth="15480" windowHeight="11640" activeTab="0"/>
  </bookViews>
  <sheets>
    <sheet name="Ark1" sheetId="1" r:id="rId1"/>
    <sheet name="Ark2" sheetId="2" r:id="rId2"/>
    <sheet name="Ark3" sheetId="3" r:id="rId3"/>
  </sheets>
  <definedNames/>
  <calcPr fullCalcOnLoad="1"/>
</workbook>
</file>

<file path=xl/sharedStrings.xml><?xml version="1.0" encoding="utf-8"?>
<sst xmlns="http://schemas.openxmlformats.org/spreadsheetml/2006/main" count="54" uniqueCount="46">
  <si>
    <t>Bodø</t>
  </si>
  <si>
    <t>Bremanger</t>
  </si>
  <si>
    <t>Hammerfest</t>
  </si>
  <si>
    <t>Mandal</t>
  </si>
  <si>
    <t>Radøy</t>
  </si>
  <si>
    <t>Re</t>
  </si>
  <si>
    <t>Sandnes</t>
  </si>
  <si>
    <t>Tynset</t>
  </si>
  <si>
    <t>Vefsn</t>
  </si>
  <si>
    <t>Ålesund</t>
  </si>
  <si>
    <t xml:space="preserve"> </t>
  </si>
  <si>
    <t xml:space="preserve">Bremanger </t>
  </si>
  <si>
    <t xml:space="preserve">Hammerfest </t>
  </si>
  <si>
    <t xml:space="preserve">Mandal </t>
  </si>
  <si>
    <t xml:space="preserve">Radøy </t>
  </si>
  <si>
    <t xml:space="preserve">Re </t>
  </si>
  <si>
    <t xml:space="preserve">Tynset </t>
  </si>
  <si>
    <t xml:space="preserve">Ålesund </t>
  </si>
  <si>
    <t>Municipality</t>
  </si>
  <si>
    <t xml:space="preserve">Voters who voted in advance 2011 </t>
  </si>
  <si>
    <t>Voters who voted on Election Day  2011</t>
  </si>
  <si>
    <r>
      <t xml:space="preserve">Election turnout 
2011 </t>
    </r>
    <r>
      <rPr>
        <b/>
        <vertAlign val="superscript"/>
        <sz val="11"/>
        <rFont val="Calibri"/>
        <family val="2"/>
      </rPr>
      <t>1)</t>
    </r>
    <r>
      <rPr>
        <b/>
        <sz val="11"/>
        <rFont val="Calibri"/>
        <family val="2"/>
      </rPr>
      <t xml:space="preserve"> </t>
    </r>
  </si>
  <si>
    <r>
      <t xml:space="preserve">Election turnout  
2007 </t>
    </r>
    <r>
      <rPr>
        <b/>
        <vertAlign val="superscript"/>
        <sz val="11"/>
        <rFont val="Calibri"/>
        <family val="2"/>
      </rPr>
      <t>1)</t>
    </r>
  </si>
  <si>
    <r>
      <t xml:space="preserve">Election Turnout  
2003 </t>
    </r>
    <r>
      <rPr>
        <b/>
        <vertAlign val="superscript"/>
        <sz val="11"/>
        <rFont val="Calibri"/>
        <family val="2"/>
      </rPr>
      <t>1)</t>
    </r>
  </si>
  <si>
    <t>Change in election turnout from 2003 to 2007</t>
  </si>
  <si>
    <t>Change in election turnout from 2007 to 2011</t>
  </si>
  <si>
    <t>Entitled to vote 2011</t>
  </si>
  <si>
    <t>Number of voters (crossed off in the electoral roll) 2011</t>
  </si>
  <si>
    <t xml:space="preserve">* Includes the 16- and 17- years olds in Bodø, Hammerfest, Mandal og Ålesund, but these voters were only entitled to vote in the Municipal Council Election.  </t>
  </si>
  <si>
    <r>
      <rPr>
        <vertAlign val="superscript"/>
        <sz val="11"/>
        <color indexed="8"/>
        <rFont val="Calibri"/>
        <family val="2"/>
      </rPr>
      <t>1)</t>
    </r>
    <r>
      <rPr>
        <sz val="11"/>
        <color theme="1"/>
        <rFont val="Calibri"/>
        <family val="2"/>
      </rPr>
      <t xml:space="preserve">  Calculated on numbers of voters crossed off in the electoral roll, common for both the municipal council election and county council election.  </t>
    </r>
  </si>
  <si>
    <t>B. Voters who voted in the advance voting period (on paper or by internet) in The Norwegian Municipal Council and County Council Election 2011. Municipalities participating in the e-voting trials.</t>
  </si>
  <si>
    <t xml:space="preserve">Percentage of voters who voted in advance on paper </t>
  </si>
  <si>
    <t>Percentage of voters who voted in advance on internet**</t>
  </si>
  <si>
    <t xml:space="preserve">Percentage of people entitled to vote who voted in advance on paper </t>
  </si>
  <si>
    <t xml:space="preserve">Percentage of people entitled to vote who voted in advance on internet**  </t>
  </si>
  <si>
    <t xml:space="preserve">Percentage of people entitled to vote who voted in advance  </t>
  </si>
  <si>
    <t xml:space="preserve">Percentage of voters who voted in advance  </t>
  </si>
  <si>
    <t>Percentage of advance voters that voted on internet **</t>
  </si>
  <si>
    <t>Number of people that voted on internet  (after  cleansing-process) *</t>
  </si>
  <si>
    <t xml:space="preserve">Entitled to vote </t>
  </si>
  <si>
    <t xml:space="preserve">Number of voters (crossed off in the electoral roll) </t>
  </si>
  <si>
    <t xml:space="preserve">Voters who voted in advance  </t>
  </si>
  <si>
    <t xml:space="preserve">*Calculated on numbers of voters crossed off in the electoral roll, common for both the municipal council election and county council election. </t>
  </si>
  <si>
    <t xml:space="preserve">A.Election turnout in The Norwegian Municipal and County Council Election 2011. Municipalities participating in the e-voting trials. </t>
  </si>
  <si>
    <t xml:space="preserve">** Note that this is calculated on figures after the cleansingprocess (i.e. the process to make sure voters get only one approved internet vote and whether the voters have voted on paper). If a voter voted on paper, either in the advance voting period or on Election Day, this paper vote would overwrite the internet vote. These voters are not included here. </t>
  </si>
  <si>
    <t>TOTAL</t>
  </si>
</sst>
</file>

<file path=xl/styles.xml><?xml version="1.0" encoding="utf-8"?>
<styleSheet xmlns="http://schemas.openxmlformats.org/spreadsheetml/2006/main">
  <numFmts count="1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 %"/>
    <numFmt numFmtId="166" formatCode="&quot;Ja&quot;;&quot;Ja&quot;;&quot;Nei&quot;"/>
    <numFmt numFmtId="167" formatCode="&quot;Sann&quot;;&quot;Sann&quot;;&quot;Usann&quot;"/>
    <numFmt numFmtId="168" formatCode="&quot;På&quot;;&quot;På&quot;;&quot;Av&quot;"/>
    <numFmt numFmtId="169" formatCode="[$€-2]\ ###,000_);[Red]\([$€-2]\ ###,000\)"/>
  </numFmts>
  <fonts count="41">
    <font>
      <sz val="11"/>
      <color theme="1"/>
      <name val="Calibri"/>
      <family val="2"/>
    </font>
    <font>
      <sz val="11"/>
      <color indexed="8"/>
      <name val="Calibri"/>
      <family val="2"/>
    </font>
    <font>
      <b/>
      <sz val="11"/>
      <color indexed="8"/>
      <name val="Calibri"/>
      <family val="2"/>
    </font>
    <font>
      <vertAlign val="superscript"/>
      <sz val="11"/>
      <color indexed="8"/>
      <name val="Calibri"/>
      <family val="2"/>
    </font>
    <font>
      <sz val="11"/>
      <name val="Calibri"/>
      <family val="2"/>
    </font>
    <font>
      <sz val="11"/>
      <color indexed="60"/>
      <name val="Calibri"/>
      <family val="2"/>
    </font>
    <font>
      <b/>
      <sz val="11"/>
      <name val="Calibri"/>
      <family val="2"/>
    </font>
    <font>
      <sz val="11"/>
      <color indexed="10"/>
      <name val="Calibri"/>
      <family val="2"/>
    </font>
    <font>
      <b/>
      <vertAlign val="superscrip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2"/>
      <color indexed="63"/>
      <name val="Arial"/>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rgb="FFC00000"/>
      <name val="Calibri"/>
      <family val="2"/>
    </font>
    <font>
      <sz val="12"/>
      <color rgb="FF333333"/>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style="thin"/>
      <right/>
      <top style="thin"/>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1" borderId="0" applyNumberFormat="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23" borderId="1" applyNumberFormat="0" applyAlignment="0" applyProtection="0"/>
    <xf numFmtId="0" fontId="29" fillId="0" borderId="2" applyNumberFormat="0" applyFill="0" applyAlignment="0" applyProtection="0"/>
    <xf numFmtId="0" fontId="30" fillId="24" borderId="3" applyNumberFormat="0" applyAlignment="0" applyProtection="0"/>
    <xf numFmtId="0" fontId="0" fillId="25" borderId="4" applyNumberFormat="0" applyFont="0" applyAlignment="0" applyProtection="0"/>
    <xf numFmtId="0" fontId="31" fillId="26"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9" applyNumberFormat="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cellStyleXfs>
  <cellXfs count="58">
    <xf numFmtId="0" fontId="0" fillId="0" borderId="0" xfId="0" applyFont="1" applyAlignment="1">
      <alignment/>
    </xf>
    <xf numFmtId="0" fontId="36" fillId="0" borderId="0" xfId="0" applyFont="1" applyAlignment="1">
      <alignment/>
    </xf>
    <xf numFmtId="165" fontId="0" fillId="0" borderId="0" xfId="0" applyNumberFormat="1" applyAlignment="1">
      <alignment/>
    </xf>
    <xf numFmtId="0" fontId="4" fillId="0" borderId="10" xfId="0" applyFont="1" applyBorder="1" applyAlignment="1">
      <alignment/>
    </xf>
    <xf numFmtId="3" fontId="4" fillId="0" borderId="10" xfId="0" applyNumberFormat="1" applyFont="1" applyBorder="1" applyAlignment="1">
      <alignment/>
    </xf>
    <xf numFmtId="0" fontId="4" fillId="0" borderId="11" xfId="0" applyFont="1" applyBorder="1" applyAlignment="1">
      <alignment/>
    </xf>
    <xf numFmtId="3" fontId="4" fillId="0" borderId="11" xfId="0" applyNumberFormat="1" applyFont="1" applyBorder="1" applyAlignment="1">
      <alignment/>
    </xf>
    <xf numFmtId="10" fontId="6" fillId="0" borderId="10" xfId="0" applyNumberFormat="1" applyFont="1" applyBorder="1" applyAlignment="1">
      <alignment wrapText="1"/>
    </xf>
    <xf numFmtId="164" fontId="4" fillId="0" borderId="0" xfId="46" applyNumberFormat="1" applyFont="1" applyBorder="1" applyAlignment="1">
      <alignment/>
    </xf>
    <xf numFmtId="0" fontId="36" fillId="0" borderId="12" xfId="0" applyFont="1" applyBorder="1" applyAlignment="1">
      <alignment/>
    </xf>
    <xf numFmtId="0" fontId="38" fillId="0" borderId="0" xfId="0" applyFont="1" applyAlignment="1">
      <alignment/>
    </xf>
    <xf numFmtId="165" fontId="4" fillId="0" borderId="13" xfId="0" applyNumberFormat="1" applyFont="1" applyBorder="1" applyAlignment="1">
      <alignment/>
    </xf>
    <xf numFmtId="165" fontId="4" fillId="0" borderId="10" xfId="0" applyNumberFormat="1" applyFont="1" applyBorder="1" applyAlignment="1">
      <alignment/>
    </xf>
    <xf numFmtId="165" fontId="4" fillId="0" borderId="11" xfId="0" applyNumberFormat="1" applyFont="1" applyBorder="1" applyAlignment="1">
      <alignment/>
    </xf>
    <xf numFmtId="165" fontId="4" fillId="0" borderId="10" xfId="46" applyNumberFormat="1" applyFont="1" applyBorder="1" applyAlignment="1">
      <alignment/>
    </xf>
    <xf numFmtId="165" fontId="4" fillId="0" borderId="14" xfId="0" applyNumberFormat="1" applyFont="1" applyBorder="1" applyAlignment="1">
      <alignment/>
    </xf>
    <xf numFmtId="0" fontId="0" fillId="0" borderId="0" xfId="0" applyBorder="1" applyAlignment="1">
      <alignment/>
    </xf>
    <xf numFmtId="10" fontId="0" fillId="0" borderId="0" xfId="0" applyNumberFormat="1" applyAlignment="1">
      <alignment/>
    </xf>
    <xf numFmtId="0" fontId="4" fillId="0" borderId="0" xfId="0" applyFont="1" applyBorder="1" applyAlignment="1">
      <alignment/>
    </xf>
    <xf numFmtId="1" fontId="39" fillId="0" borderId="0" xfId="46" applyNumberFormat="1" applyFont="1" applyBorder="1" applyAlignment="1">
      <alignment/>
    </xf>
    <xf numFmtId="3" fontId="4" fillId="0" borderId="0" xfId="0" applyNumberFormat="1" applyFont="1" applyBorder="1" applyAlignment="1">
      <alignment/>
    </xf>
    <xf numFmtId="164" fontId="39" fillId="0" borderId="0" xfId="0" applyNumberFormat="1" applyFont="1" applyBorder="1" applyAlignment="1">
      <alignment/>
    </xf>
    <xf numFmtId="0" fontId="36" fillId="0" borderId="0" xfId="0" applyFont="1" applyBorder="1" applyAlignment="1">
      <alignment/>
    </xf>
    <xf numFmtId="0" fontId="36" fillId="0" borderId="0" xfId="0" applyFont="1" applyBorder="1" applyAlignment="1">
      <alignment horizontal="right" wrapText="1"/>
    </xf>
    <xf numFmtId="10" fontId="0" fillId="0" borderId="0" xfId="46" applyNumberFormat="1" applyFont="1" applyBorder="1" applyAlignment="1">
      <alignment/>
    </xf>
    <xf numFmtId="10" fontId="36" fillId="0" borderId="0" xfId="46" applyNumberFormat="1" applyFont="1" applyBorder="1" applyAlignment="1">
      <alignment/>
    </xf>
    <xf numFmtId="3" fontId="4" fillId="0" borderId="13" xfId="0" applyNumberFormat="1" applyFont="1" applyBorder="1" applyAlignment="1">
      <alignment/>
    </xf>
    <xf numFmtId="3" fontId="4" fillId="0" borderId="14" xfId="0" applyNumberFormat="1" applyFont="1" applyBorder="1" applyAlignment="1">
      <alignment/>
    </xf>
    <xf numFmtId="0" fontId="6" fillId="0" borderId="12" xfId="0" applyFont="1" applyBorder="1" applyAlignment="1">
      <alignment horizontal="right" wrapText="1"/>
    </xf>
    <xf numFmtId="10" fontId="6" fillId="0" borderId="10" xfId="0" applyNumberFormat="1" applyFont="1" applyBorder="1" applyAlignment="1">
      <alignment horizontal="right" wrapText="1"/>
    </xf>
    <xf numFmtId="0" fontId="0" fillId="0" borderId="10" xfId="0" applyBorder="1" applyAlignment="1">
      <alignment/>
    </xf>
    <xf numFmtId="165" fontId="4" fillId="0" borderId="11" xfId="46" applyNumberFormat="1" applyFont="1" applyBorder="1" applyAlignment="1">
      <alignment/>
    </xf>
    <xf numFmtId="165" fontId="4" fillId="0" borderId="15" xfId="0" applyNumberFormat="1" applyFont="1" applyBorder="1" applyAlignment="1">
      <alignment/>
    </xf>
    <xf numFmtId="0" fontId="4" fillId="0" borderId="15" xfId="0" applyFont="1" applyBorder="1" applyAlignment="1">
      <alignment/>
    </xf>
    <xf numFmtId="165" fontId="4" fillId="0" borderId="15" xfId="46" applyNumberFormat="1" applyFont="1" applyBorder="1" applyAlignment="1">
      <alignment/>
    </xf>
    <xf numFmtId="0" fontId="36" fillId="0" borderId="10" xfId="0" applyFont="1" applyBorder="1" applyAlignment="1">
      <alignment horizontal="right" wrapText="1"/>
    </xf>
    <xf numFmtId="0" fontId="6" fillId="0" borderId="10" xfId="0" applyFont="1" applyBorder="1" applyAlignment="1">
      <alignment horizontal="right" wrapText="1"/>
    </xf>
    <xf numFmtId="10" fontId="0" fillId="0" borderId="10" xfId="46" applyNumberFormat="1" applyFont="1" applyBorder="1" applyAlignment="1">
      <alignment/>
    </xf>
    <xf numFmtId="10" fontId="4" fillId="0" borderId="10" xfId="46" applyNumberFormat="1" applyFont="1" applyBorder="1" applyAlignment="1">
      <alignment/>
    </xf>
    <xf numFmtId="10" fontId="36" fillId="0" borderId="10" xfId="46" applyNumberFormat="1" applyFont="1" applyBorder="1" applyAlignment="1">
      <alignment/>
    </xf>
    <xf numFmtId="10" fontId="6" fillId="0" borderId="10" xfId="46" applyNumberFormat="1" applyFont="1" applyBorder="1" applyAlignment="1">
      <alignment/>
    </xf>
    <xf numFmtId="0" fontId="6" fillId="0" borderId="10" xfId="0" applyFont="1" applyFill="1" applyBorder="1" applyAlignment="1">
      <alignment/>
    </xf>
    <xf numFmtId="3" fontId="6" fillId="0" borderId="10" xfId="0" applyNumberFormat="1" applyFont="1" applyBorder="1" applyAlignment="1">
      <alignment/>
    </xf>
    <xf numFmtId="3" fontId="36" fillId="0" borderId="10" xfId="0" applyNumberFormat="1" applyFont="1" applyBorder="1" applyAlignment="1">
      <alignment/>
    </xf>
    <xf numFmtId="3" fontId="0" fillId="0" borderId="10" xfId="0" applyNumberFormat="1" applyFill="1" applyBorder="1" applyAlignment="1">
      <alignment/>
    </xf>
    <xf numFmtId="3" fontId="4" fillId="0" borderId="10" xfId="0" applyNumberFormat="1" applyFont="1" applyFill="1" applyBorder="1" applyAlignment="1">
      <alignment/>
    </xf>
    <xf numFmtId="3" fontId="4" fillId="0" borderId="11" xfId="0" applyNumberFormat="1" applyFont="1" applyFill="1" applyBorder="1" applyAlignment="1">
      <alignment/>
    </xf>
    <xf numFmtId="0" fontId="6" fillId="0" borderId="0" xfId="0" applyFont="1" applyBorder="1" applyAlignment="1">
      <alignment horizontal="right" wrapText="1"/>
    </xf>
    <xf numFmtId="3" fontId="0" fillId="0" borderId="0" xfId="0" applyNumberFormat="1" applyFill="1" applyBorder="1" applyAlignment="1">
      <alignment/>
    </xf>
    <xf numFmtId="3" fontId="4" fillId="0" borderId="0" xfId="0" applyNumberFormat="1" applyFont="1" applyFill="1" applyBorder="1" applyAlignment="1">
      <alignment/>
    </xf>
    <xf numFmtId="10" fontId="4" fillId="0" borderId="0" xfId="46" applyNumberFormat="1" applyFont="1" applyBorder="1" applyAlignment="1">
      <alignment/>
    </xf>
    <xf numFmtId="3" fontId="36" fillId="0" borderId="0" xfId="0" applyNumberFormat="1" applyFont="1" applyBorder="1" applyAlignment="1">
      <alignment/>
    </xf>
    <xf numFmtId="3" fontId="6" fillId="0" borderId="0" xfId="0" applyNumberFormat="1" applyFont="1" applyBorder="1" applyAlignment="1">
      <alignment/>
    </xf>
    <xf numFmtId="10" fontId="6" fillId="0" borderId="0" xfId="46" applyNumberFormat="1" applyFont="1" applyBorder="1" applyAlignment="1">
      <alignment/>
    </xf>
    <xf numFmtId="10" fontId="0" fillId="0" borderId="0" xfId="0" applyNumberFormat="1" applyBorder="1" applyAlignment="1">
      <alignment/>
    </xf>
    <xf numFmtId="10" fontId="36" fillId="0" borderId="0" xfId="0" applyNumberFormat="1" applyFont="1" applyBorder="1" applyAlignment="1">
      <alignment/>
    </xf>
    <xf numFmtId="0" fontId="0" fillId="0" borderId="0" xfId="0" applyAlignment="1">
      <alignment wrapText="1"/>
    </xf>
    <xf numFmtId="0" fontId="40" fillId="0" borderId="0" xfId="0" applyFont="1" applyAlignment="1">
      <alignmen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Kontrollcelle" xfId="39"/>
    <cellStyle name="Merknad" xfId="40"/>
    <cellStyle name="Nøytral" xfId="41"/>
    <cellStyle name="Overskrift 1" xfId="42"/>
    <cellStyle name="Overskrift 2" xfId="43"/>
    <cellStyle name="Overskrift 3" xfId="44"/>
    <cellStyle name="Overskrift 4" xfId="45"/>
    <cellStyle name="Percent" xfId="46"/>
    <cellStyle name="Tittel" xfId="47"/>
    <cellStyle name="Totalt" xfId="48"/>
    <cellStyle name="Comma"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66"/>
  <sheetViews>
    <sheetView tabSelected="1" zoomScalePageLayoutView="0" workbookViewId="0" topLeftCell="A1">
      <selection activeCell="C19" sqref="C19"/>
    </sheetView>
  </sheetViews>
  <sheetFormatPr defaultColWidth="11.421875" defaultRowHeight="15"/>
  <cols>
    <col min="1" max="1" width="12.8515625" style="0" customWidth="1"/>
    <col min="2" max="2" width="12.7109375" style="0" customWidth="1"/>
    <col min="3" max="3" width="13.57421875" style="0" customWidth="1"/>
    <col min="4" max="4" width="14.00390625" style="0" customWidth="1"/>
    <col min="5" max="5" width="14.57421875" style="0" customWidth="1"/>
    <col min="6" max="6" width="15.28125" style="0" customWidth="1"/>
    <col min="7" max="7" width="15.140625" style="0" customWidth="1"/>
    <col min="8" max="9" width="15.7109375" style="0" customWidth="1"/>
    <col min="10" max="10" width="14.8515625" style="0" customWidth="1"/>
    <col min="12" max="12" width="13.8515625" style="0" customWidth="1"/>
  </cols>
  <sheetData>
    <row r="2" ht="15">
      <c r="A2" s="1" t="s">
        <v>43</v>
      </c>
    </row>
    <row r="4" spans="1:10" ht="75">
      <c r="A4" s="7" t="s">
        <v>18</v>
      </c>
      <c r="B4" s="29" t="s">
        <v>26</v>
      </c>
      <c r="C4" s="29" t="s">
        <v>27</v>
      </c>
      <c r="D4" s="28" t="s">
        <v>19</v>
      </c>
      <c r="E4" s="29" t="s">
        <v>20</v>
      </c>
      <c r="F4" s="29" t="s">
        <v>21</v>
      </c>
      <c r="G4" s="29" t="s">
        <v>22</v>
      </c>
      <c r="H4" s="29" t="s">
        <v>23</v>
      </c>
      <c r="I4" s="29" t="s">
        <v>24</v>
      </c>
      <c r="J4" s="29" t="s">
        <v>25</v>
      </c>
    </row>
    <row r="5" spans="1:16" ht="15">
      <c r="A5" s="3" t="s">
        <v>0</v>
      </c>
      <c r="B5" s="4">
        <v>36635</v>
      </c>
      <c r="C5" s="4">
        <v>24131</v>
      </c>
      <c r="D5" s="45">
        <v>9990</v>
      </c>
      <c r="E5" s="26">
        <v>14141</v>
      </c>
      <c r="F5" s="11">
        <f aca="true" t="shared" si="0" ref="F5:F14">C5/B5</f>
        <v>0.6586870479050089</v>
      </c>
      <c r="G5" s="12">
        <v>0.595</v>
      </c>
      <c r="H5" s="12">
        <v>0.475</v>
      </c>
      <c r="I5" s="11">
        <f>G5-H5</f>
        <v>0.12</v>
      </c>
      <c r="J5" s="14">
        <f aca="true" t="shared" si="1" ref="J5:J14">F5-G5</f>
        <v>0.0636870479050089</v>
      </c>
      <c r="K5" s="2"/>
      <c r="P5" s="2"/>
    </row>
    <row r="6" spans="1:16" ht="15">
      <c r="A6" s="3" t="s">
        <v>1</v>
      </c>
      <c r="B6" s="4">
        <v>2955</v>
      </c>
      <c r="C6" s="4">
        <v>1947</v>
      </c>
      <c r="D6" s="45">
        <v>601</v>
      </c>
      <c r="E6" s="26">
        <v>1346</v>
      </c>
      <c r="F6" s="11">
        <f t="shared" si="0"/>
        <v>0.6588832487309645</v>
      </c>
      <c r="G6" s="12">
        <v>0.651</v>
      </c>
      <c r="H6" s="12">
        <v>0.638</v>
      </c>
      <c r="I6" s="11">
        <f aca="true" t="shared" si="2" ref="I6:I14">G6-H6</f>
        <v>0.013000000000000012</v>
      </c>
      <c r="J6" s="14">
        <f t="shared" si="1"/>
        <v>0.007883248730964465</v>
      </c>
      <c r="K6" s="2"/>
      <c r="L6" t="s">
        <v>10</v>
      </c>
      <c r="P6" s="2"/>
    </row>
    <row r="7" spans="1:16" ht="15">
      <c r="A7" s="3" t="s">
        <v>2</v>
      </c>
      <c r="B7" s="4">
        <v>7752</v>
      </c>
      <c r="C7" s="4">
        <v>4373</v>
      </c>
      <c r="D7" s="45">
        <v>1812</v>
      </c>
      <c r="E7" s="26">
        <v>2561</v>
      </c>
      <c r="F7" s="11">
        <f t="shared" si="0"/>
        <v>0.5641124871001032</v>
      </c>
      <c r="G7" s="12">
        <v>0.517</v>
      </c>
      <c r="H7" s="12">
        <v>0.51</v>
      </c>
      <c r="I7" s="11">
        <f t="shared" si="2"/>
        <v>0.007000000000000006</v>
      </c>
      <c r="J7" s="14">
        <f t="shared" si="1"/>
        <v>0.047112487100103184</v>
      </c>
      <c r="K7" s="2"/>
      <c r="P7" s="2"/>
    </row>
    <row r="8" spans="1:16" ht="15">
      <c r="A8" s="3" t="s">
        <v>3</v>
      </c>
      <c r="B8" s="4">
        <v>11764</v>
      </c>
      <c r="C8" s="4">
        <v>7413</v>
      </c>
      <c r="D8" s="45">
        <v>2254</v>
      </c>
      <c r="E8" s="26">
        <v>5159</v>
      </c>
      <c r="F8" s="11">
        <f t="shared" si="0"/>
        <v>0.6301428085685141</v>
      </c>
      <c r="G8" s="12">
        <v>0.614</v>
      </c>
      <c r="H8" s="12">
        <v>0.628</v>
      </c>
      <c r="I8" s="11">
        <f t="shared" si="2"/>
        <v>-0.014000000000000012</v>
      </c>
      <c r="J8" s="14">
        <f t="shared" si="1"/>
        <v>0.016142808568514133</v>
      </c>
      <c r="K8" s="2"/>
      <c r="P8" s="2"/>
    </row>
    <row r="9" spans="1:16" ht="15">
      <c r="A9" s="3" t="s">
        <v>4</v>
      </c>
      <c r="B9" s="4">
        <v>3687</v>
      </c>
      <c r="C9" s="4">
        <v>2475</v>
      </c>
      <c r="D9" s="45">
        <v>954</v>
      </c>
      <c r="E9" s="26">
        <v>1521</v>
      </c>
      <c r="F9" s="11">
        <f t="shared" si="0"/>
        <v>0.6712774613506917</v>
      </c>
      <c r="G9" s="12">
        <v>0.697</v>
      </c>
      <c r="H9" s="12">
        <v>0.659</v>
      </c>
      <c r="I9" s="11">
        <f t="shared" si="2"/>
        <v>0.03799999999999992</v>
      </c>
      <c r="J9" s="14">
        <f t="shared" si="1"/>
        <v>-0.02572253864930829</v>
      </c>
      <c r="K9" s="2"/>
      <c r="P9" s="2"/>
    </row>
    <row r="10" spans="1:16" ht="15">
      <c r="A10" s="3" t="s">
        <v>5</v>
      </c>
      <c r="B10" s="4">
        <v>6870</v>
      </c>
      <c r="C10" s="4">
        <v>4395</v>
      </c>
      <c r="D10" s="45">
        <v>1300</v>
      </c>
      <c r="E10" s="26">
        <v>3095</v>
      </c>
      <c r="F10" s="11">
        <f t="shared" si="0"/>
        <v>0.6397379912663755</v>
      </c>
      <c r="G10" s="12">
        <v>0.63</v>
      </c>
      <c r="H10" s="12">
        <v>0.625</v>
      </c>
      <c r="I10" s="11">
        <f t="shared" si="2"/>
        <v>0.0050000000000000044</v>
      </c>
      <c r="J10" s="14">
        <f t="shared" si="1"/>
        <v>0.009737991266375534</v>
      </c>
      <c r="K10" s="2"/>
      <c r="P10" s="2"/>
    </row>
    <row r="11" spans="1:16" ht="15">
      <c r="A11" s="3" t="s">
        <v>6</v>
      </c>
      <c r="B11" s="4">
        <v>48689</v>
      </c>
      <c r="C11" s="4">
        <v>30537</v>
      </c>
      <c r="D11" s="45">
        <v>10349</v>
      </c>
      <c r="E11" s="26">
        <v>20188</v>
      </c>
      <c r="F11" s="11">
        <f t="shared" si="0"/>
        <v>0.6271847850643882</v>
      </c>
      <c r="G11" s="12">
        <v>0.615</v>
      </c>
      <c r="H11" s="12">
        <v>0.575</v>
      </c>
      <c r="I11" s="11">
        <f t="shared" si="2"/>
        <v>0.040000000000000036</v>
      </c>
      <c r="J11" s="14">
        <f t="shared" si="1"/>
        <v>0.012184785064388248</v>
      </c>
      <c r="K11" s="2"/>
      <c r="P11" s="2"/>
    </row>
    <row r="12" spans="1:16" ht="15">
      <c r="A12" s="3" t="s">
        <v>7</v>
      </c>
      <c r="B12" s="4">
        <v>4163</v>
      </c>
      <c r="C12" s="4">
        <v>2870</v>
      </c>
      <c r="D12" s="45">
        <v>1144</v>
      </c>
      <c r="E12" s="26">
        <v>1726</v>
      </c>
      <c r="F12" s="11">
        <f t="shared" si="0"/>
        <v>0.6894066778765313</v>
      </c>
      <c r="G12" s="12">
        <v>0.65</v>
      </c>
      <c r="H12" s="12">
        <v>0.601</v>
      </c>
      <c r="I12" s="11">
        <f t="shared" si="2"/>
        <v>0.049000000000000044</v>
      </c>
      <c r="J12" s="14">
        <f t="shared" si="1"/>
        <v>0.03940667787653129</v>
      </c>
      <c r="K12" s="2"/>
      <c r="P12" s="2"/>
    </row>
    <row r="13" spans="1:16" ht="15">
      <c r="A13" s="3" t="s">
        <v>8</v>
      </c>
      <c r="B13" s="4">
        <v>10456</v>
      </c>
      <c r="C13" s="4">
        <v>6193</v>
      </c>
      <c r="D13" s="45">
        <v>2078</v>
      </c>
      <c r="E13" s="26">
        <v>4115</v>
      </c>
      <c r="F13" s="11">
        <f t="shared" si="0"/>
        <v>0.592291507268554</v>
      </c>
      <c r="G13" s="12">
        <v>0.578</v>
      </c>
      <c r="H13" s="12">
        <v>0.558</v>
      </c>
      <c r="I13" s="11">
        <f t="shared" si="2"/>
        <v>0.019999999999999907</v>
      </c>
      <c r="J13" s="14">
        <f t="shared" si="1"/>
        <v>0.014291507268553993</v>
      </c>
      <c r="K13" s="2"/>
      <c r="P13" s="2"/>
    </row>
    <row r="14" spans="1:16" ht="15">
      <c r="A14" s="5" t="s">
        <v>9</v>
      </c>
      <c r="B14" s="6">
        <v>34535</v>
      </c>
      <c r="C14" s="6">
        <v>20716</v>
      </c>
      <c r="D14" s="46">
        <v>7790</v>
      </c>
      <c r="E14" s="27">
        <v>12926</v>
      </c>
      <c r="F14" s="15">
        <f t="shared" si="0"/>
        <v>0.5998552193426958</v>
      </c>
      <c r="G14" s="13">
        <v>0.576</v>
      </c>
      <c r="H14" s="13">
        <v>0.525</v>
      </c>
      <c r="I14" s="15">
        <f t="shared" si="2"/>
        <v>0.050999999999999934</v>
      </c>
      <c r="J14" s="31">
        <f t="shared" si="1"/>
        <v>0.023855219342695855</v>
      </c>
      <c r="K14" s="2"/>
      <c r="P14" s="2"/>
    </row>
    <row r="15" spans="1:16" ht="15">
      <c r="A15" s="41" t="s">
        <v>45</v>
      </c>
      <c r="B15" s="42">
        <f>SUM(B5:B14)</f>
        <v>167506</v>
      </c>
      <c r="C15" s="42">
        <f>SUM(C5:C14)</f>
        <v>105050</v>
      </c>
      <c r="D15" s="42">
        <f>SUM(D5:D14)</f>
        <v>38272</v>
      </c>
      <c r="E15" s="42">
        <f>SUM(E5:E14)</f>
        <v>66778</v>
      </c>
      <c r="F15" s="32"/>
      <c r="G15" s="33"/>
      <c r="H15" s="32"/>
      <c r="I15" s="33"/>
      <c r="J15" s="34"/>
      <c r="P15" s="2"/>
    </row>
    <row r="16" ht="17.25">
      <c r="A16" t="s">
        <v>29</v>
      </c>
    </row>
    <row r="17" ht="15">
      <c r="A17" t="s">
        <v>28</v>
      </c>
    </row>
    <row r="19" spans="1:7" ht="15">
      <c r="A19" s="18"/>
      <c r="B19" s="8"/>
      <c r="C19" s="19"/>
      <c r="D19" s="20"/>
      <c r="E19" s="20"/>
      <c r="F19" s="21"/>
      <c r="G19" s="21"/>
    </row>
    <row r="21" spans="1:7" ht="15">
      <c r="A21" s="1" t="s">
        <v>30</v>
      </c>
      <c r="F21" s="1"/>
      <c r="G21" s="1"/>
    </row>
    <row r="22" spans="1:7" ht="15">
      <c r="A22" s="10"/>
      <c r="F22" s="1"/>
      <c r="G22" s="1"/>
    </row>
    <row r="23" spans="1:20" ht="105">
      <c r="A23" s="35" t="s">
        <v>18</v>
      </c>
      <c r="B23" s="29" t="s">
        <v>39</v>
      </c>
      <c r="C23" s="29" t="s">
        <v>40</v>
      </c>
      <c r="D23" s="36" t="s">
        <v>38</v>
      </c>
      <c r="E23" s="28" t="s">
        <v>41</v>
      </c>
      <c r="F23" s="35" t="s">
        <v>33</v>
      </c>
      <c r="G23" s="36" t="s">
        <v>34</v>
      </c>
      <c r="H23" s="35" t="s">
        <v>35</v>
      </c>
      <c r="I23" s="35" t="s">
        <v>31</v>
      </c>
      <c r="J23" s="36" t="s">
        <v>32</v>
      </c>
      <c r="K23" s="35" t="s">
        <v>36</v>
      </c>
      <c r="L23" s="35" t="s">
        <v>37</v>
      </c>
      <c r="N23" s="1"/>
      <c r="S23" s="1"/>
      <c r="T23" s="1"/>
    </row>
    <row r="24" spans="1:20" ht="15">
      <c r="A24" s="30" t="s">
        <v>0</v>
      </c>
      <c r="B24" s="4">
        <v>36635</v>
      </c>
      <c r="C24" s="44">
        <v>2976</v>
      </c>
      <c r="D24" s="45">
        <v>7014</v>
      </c>
      <c r="E24" s="45">
        <f aca="true" t="shared" si="3" ref="E24:E33">C24+D24</f>
        <v>9990</v>
      </c>
      <c r="F24" s="37">
        <f aca="true" t="shared" si="4" ref="F24:F34">C24/B24</f>
        <v>0.08123379282107275</v>
      </c>
      <c r="G24" s="38">
        <f aca="true" t="shared" si="5" ref="G24:G34">D24/B24</f>
        <v>0.19145625767708477</v>
      </c>
      <c r="H24" s="37">
        <f aca="true" t="shared" si="6" ref="H24:H34">(C24+D24)/B24</f>
        <v>0.2726900504981575</v>
      </c>
      <c r="I24" s="37">
        <f>C24/C5</f>
        <v>0.12332684099291367</v>
      </c>
      <c r="J24" s="37">
        <f>D24/C5</f>
        <v>0.2906634619369276</v>
      </c>
      <c r="K24" s="37">
        <f>E24/C5</f>
        <v>0.4139903029298413</v>
      </c>
      <c r="L24" s="37">
        <f aca="true" t="shared" si="7" ref="L24:L34">D24/(C24+D24)</f>
        <v>0.7021021021021021</v>
      </c>
      <c r="M24" s="17"/>
      <c r="N24" s="10"/>
      <c r="S24" s="1"/>
      <c r="T24" s="1"/>
    </row>
    <row r="25" spans="1:25" ht="15">
      <c r="A25" s="30" t="s">
        <v>11</v>
      </c>
      <c r="B25" s="4">
        <v>2955</v>
      </c>
      <c r="C25" s="44">
        <v>193</v>
      </c>
      <c r="D25" s="45">
        <v>408</v>
      </c>
      <c r="E25" s="45">
        <f t="shared" si="3"/>
        <v>601</v>
      </c>
      <c r="F25" s="37">
        <f t="shared" si="4"/>
        <v>0.06531302876480541</v>
      </c>
      <c r="G25" s="38">
        <f t="shared" si="5"/>
        <v>0.13807106598984772</v>
      </c>
      <c r="H25" s="37">
        <f t="shared" si="6"/>
        <v>0.20338409475465313</v>
      </c>
      <c r="I25" s="37">
        <f>C25/C6</f>
        <v>0.09912686183872625</v>
      </c>
      <c r="J25" s="37">
        <f>D25/C6</f>
        <v>0.20955315870570107</v>
      </c>
      <c r="K25" s="37">
        <f>E25/C6</f>
        <v>0.30868002054442734</v>
      </c>
      <c r="L25" s="37">
        <f t="shared" si="7"/>
        <v>0.6788685524126455</v>
      </c>
      <c r="M25" s="17"/>
      <c r="N25" s="23" t="s">
        <v>10</v>
      </c>
      <c r="O25" s="23"/>
      <c r="P25" s="23"/>
      <c r="Q25" s="47"/>
      <c r="R25" s="47"/>
      <c r="S25" s="23"/>
      <c r="T25" s="47"/>
      <c r="U25" s="23"/>
      <c r="V25" s="23"/>
      <c r="W25" s="47"/>
      <c r="X25" s="47"/>
      <c r="Y25" s="23"/>
    </row>
    <row r="26" spans="1:25" ht="15">
      <c r="A26" s="30" t="s">
        <v>12</v>
      </c>
      <c r="B26" s="4">
        <v>7752</v>
      </c>
      <c r="C26" s="44">
        <v>680</v>
      </c>
      <c r="D26" s="45">
        <v>1132</v>
      </c>
      <c r="E26" s="45">
        <f t="shared" si="3"/>
        <v>1812</v>
      </c>
      <c r="F26" s="37">
        <f t="shared" si="4"/>
        <v>0.08771929824561403</v>
      </c>
      <c r="G26" s="38">
        <f t="shared" si="5"/>
        <v>0.14602683178534573</v>
      </c>
      <c r="H26" s="37">
        <f t="shared" si="6"/>
        <v>0.23374613003095976</v>
      </c>
      <c r="I26" s="37">
        <f>C26/C7</f>
        <v>0.15549965698605075</v>
      </c>
      <c r="J26" s="37">
        <f>D26/C7</f>
        <v>0.2588611936885433</v>
      </c>
      <c r="K26" s="37">
        <f>E26/C7</f>
        <v>0.4143608506745941</v>
      </c>
      <c r="L26" s="37">
        <f t="shared" si="7"/>
        <v>0.6247240618101545</v>
      </c>
      <c r="M26" s="17"/>
      <c r="N26" s="16"/>
      <c r="O26" s="20"/>
      <c r="P26" s="48"/>
      <c r="Q26" s="49"/>
      <c r="R26" s="49"/>
      <c r="S26" s="24"/>
      <c r="T26" s="50"/>
      <c r="U26" s="24"/>
      <c r="V26" s="50"/>
      <c r="W26" s="54"/>
      <c r="X26" s="50"/>
      <c r="Y26" s="24"/>
    </row>
    <row r="27" spans="1:25" ht="15">
      <c r="A27" s="30" t="s">
        <v>13</v>
      </c>
      <c r="B27" s="4">
        <v>11764</v>
      </c>
      <c r="C27" s="44">
        <v>788</v>
      </c>
      <c r="D27" s="45">
        <v>1466</v>
      </c>
      <c r="E27" s="45">
        <f t="shared" si="3"/>
        <v>2254</v>
      </c>
      <c r="F27" s="37">
        <f t="shared" si="4"/>
        <v>0.06698401904114247</v>
      </c>
      <c r="G27" s="38">
        <f t="shared" si="5"/>
        <v>0.12461747704862292</v>
      </c>
      <c r="H27" s="37">
        <f t="shared" si="6"/>
        <v>0.1916014960897654</v>
      </c>
      <c r="I27" s="37">
        <f>C27/C8</f>
        <v>0.1062997436935114</v>
      </c>
      <c r="J27" s="37">
        <f>D27/C8</f>
        <v>0.19776069067853771</v>
      </c>
      <c r="K27" s="37">
        <f>E27/C8</f>
        <v>0.3040604343720491</v>
      </c>
      <c r="L27" s="37">
        <f t="shared" si="7"/>
        <v>0.650399290150843</v>
      </c>
      <c r="M27" s="17"/>
      <c r="N27" s="16"/>
      <c r="O27" s="20"/>
      <c r="P27" s="48"/>
      <c r="Q27" s="49"/>
      <c r="R27" s="49"/>
      <c r="S27" s="24"/>
      <c r="T27" s="50"/>
      <c r="U27" s="24"/>
      <c r="V27" s="50"/>
      <c r="W27" s="54"/>
      <c r="X27" s="50"/>
      <c r="Y27" s="24"/>
    </row>
    <row r="28" spans="1:25" ht="15">
      <c r="A28" s="30" t="s">
        <v>14</v>
      </c>
      <c r="B28" s="4">
        <v>3687</v>
      </c>
      <c r="C28" s="44">
        <v>183</v>
      </c>
      <c r="D28" s="45">
        <v>771</v>
      </c>
      <c r="E28" s="45">
        <f t="shared" si="3"/>
        <v>954</v>
      </c>
      <c r="F28" s="37">
        <f t="shared" si="4"/>
        <v>0.04963384865744508</v>
      </c>
      <c r="G28" s="38">
        <f t="shared" si="5"/>
        <v>0.20911310008136696</v>
      </c>
      <c r="H28" s="37">
        <f t="shared" si="6"/>
        <v>0.25874694873881204</v>
      </c>
      <c r="I28" s="37">
        <f>C28/C9</f>
        <v>0.07393939393939394</v>
      </c>
      <c r="J28" s="37">
        <f>D28/C9</f>
        <v>0.3115151515151515</v>
      </c>
      <c r="K28" s="37">
        <f>E28/C9</f>
        <v>0.38545454545454544</v>
      </c>
      <c r="L28" s="37">
        <f t="shared" si="7"/>
        <v>0.8081761006289309</v>
      </c>
      <c r="M28" s="17"/>
      <c r="N28" s="16"/>
      <c r="O28" s="20"/>
      <c r="P28" s="48"/>
      <c r="Q28" s="49"/>
      <c r="R28" s="49"/>
      <c r="S28" s="24"/>
      <c r="T28" s="50"/>
      <c r="U28" s="24"/>
      <c r="V28" s="50"/>
      <c r="W28" s="54"/>
      <c r="X28" s="50"/>
      <c r="Y28" s="24"/>
    </row>
    <row r="29" spans="1:25" ht="15">
      <c r="A29" s="30" t="s">
        <v>15</v>
      </c>
      <c r="B29" s="4">
        <v>6870</v>
      </c>
      <c r="C29" s="44">
        <v>313</v>
      </c>
      <c r="D29" s="45">
        <v>987</v>
      </c>
      <c r="E29" s="45">
        <f t="shared" si="3"/>
        <v>1300</v>
      </c>
      <c r="F29" s="37">
        <f t="shared" si="4"/>
        <v>0.0455604075691412</v>
      </c>
      <c r="G29" s="38">
        <f t="shared" si="5"/>
        <v>0.14366812227074235</v>
      </c>
      <c r="H29" s="37">
        <f t="shared" si="6"/>
        <v>0.18922852983988356</v>
      </c>
      <c r="I29" s="37">
        <f>C29/C10</f>
        <v>0.07121729237770194</v>
      </c>
      <c r="J29" s="37">
        <f>D29/C10</f>
        <v>0.22457337883959044</v>
      </c>
      <c r="K29" s="37">
        <f>E29/C10</f>
        <v>0.29579067121729236</v>
      </c>
      <c r="L29" s="37">
        <f t="shared" si="7"/>
        <v>0.7592307692307693</v>
      </c>
      <c r="M29" s="17"/>
      <c r="N29" s="16"/>
      <c r="O29" s="20"/>
      <c r="P29" s="48"/>
      <c r="Q29" s="49"/>
      <c r="R29" s="49"/>
      <c r="S29" s="24"/>
      <c r="T29" s="50"/>
      <c r="U29" s="24"/>
      <c r="V29" s="50"/>
      <c r="W29" s="54"/>
      <c r="X29" s="50"/>
      <c r="Y29" s="24"/>
    </row>
    <row r="30" spans="1:25" ht="15">
      <c r="A30" s="30" t="s">
        <v>6</v>
      </c>
      <c r="B30" s="4">
        <v>48689</v>
      </c>
      <c r="C30" s="44">
        <v>2103</v>
      </c>
      <c r="D30" s="45">
        <v>8246</v>
      </c>
      <c r="E30" s="45">
        <f t="shared" si="3"/>
        <v>10349</v>
      </c>
      <c r="F30" s="37">
        <f t="shared" si="4"/>
        <v>0.0431925075479061</v>
      </c>
      <c r="G30" s="38">
        <f t="shared" si="5"/>
        <v>0.16936063587257902</v>
      </c>
      <c r="H30" s="37">
        <f t="shared" si="6"/>
        <v>0.21255314342048512</v>
      </c>
      <c r="I30" s="37">
        <f>C30/C11</f>
        <v>0.06886727576382749</v>
      </c>
      <c r="J30" s="37">
        <f>D30/C11</f>
        <v>0.2700330746307758</v>
      </c>
      <c r="K30" s="37">
        <f>E30/C11</f>
        <v>0.33890035039460326</v>
      </c>
      <c r="L30" s="37">
        <f t="shared" si="7"/>
        <v>0.7967919605759011</v>
      </c>
      <c r="M30" s="17"/>
      <c r="N30" s="16"/>
      <c r="O30" s="20"/>
      <c r="P30" s="48"/>
      <c r="Q30" s="49"/>
      <c r="R30" s="49"/>
      <c r="S30" s="24"/>
      <c r="T30" s="50"/>
      <c r="U30" s="24"/>
      <c r="V30" s="50"/>
      <c r="W30" s="54"/>
      <c r="X30" s="50"/>
      <c r="Y30" s="24"/>
    </row>
    <row r="31" spans="1:25" ht="15">
      <c r="A31" s="30" t="s">
        <v>16</v>
      </c>
      <c r="B31" s="4">
        <v>4163</v>
      </c>
      <c r="C31" s="44">
        <f>239-2</f>
        <v>237</v>
      </c>
      <c r="D31" s="45">
        <v>907</v>
      </c>
      <c r="E31" s="45">
        <f t="shared" si="3"/>
        <v>1144</v>
      </c>
      <c r="F31" s="37">
        <f t="shared" si="4"/>
        <v>0.05693009848666827</v>
      </c>
      <c r="G31" s="38">
        <f t="shared" si="5"/>
        <v>0.2178717271198655</v>
      </c>
      <c r="H31" s="37">
        <f t="shared" si="6"/>
        <v>0.27480182560653377</v>
      </c>
      <c r="I31" s="37">
        <f>C31/C12</f>
        <v>0.08257839721254355</v>
      </c>
      <c r="J31" s="37">
        <f>D31/C12</f>
        <v>0.3160278745644599</v>
      </c>
      <c r="K31" s="37">
        <f>E31/C12</f>
        <v>0.3986062717770035</v>
      </c>
      <c r="L31" s="37">
        <f t="shared" si="7"/>
        <v>0.7928321678321678</v>
      </c>
      <c r="M31" s="17"/>
      <c r="N31" s="16"/>
      <c r="O31" s="20"/>
      <c r="P31" s="48"/>
      <c r="Q31" s="49"/>
      <c r="R31" s="49"/>
      <c r="S31" s="24"/>
      <c r="T31" s="50"/>
      <c r="U31" s="24"/>
      <c r="V31" s="50"/>
      <c r="W31" s="54"/>
      <c r="X31" s="50"/>
      <c r="Y31" s="24"/>
    </row>
    <row r="32" spans="1:25" ht="15">
      <c r="A32" s="30" t="s">
        <v>8</v>
      </c>
      <c r="B32" s="4">
        <v>10456</v>
      </c>
      <c r="C32" s="44">
        <v>744</v>
      </c>
      <c r="D32" s="45">
        <v>1334</v>
      </c>
      <c r="E32" s="45">
        <f t="shared" si="3"/>
        <v>2078</v>
      </c>
      <c r="F32" s="37">
        <f t="shared" si="4"/>
        <v>0.07115531752104055</v>
      </c>
      <c r="G32" s="38">
        <f t="shared" si="5"/>
        <v>0.1275822494261668</v>
      </c>
      <c r="H32" s="37">
        <f t="shared" si="6"/>
        <v>0.19873756694720734</v>
      </c>
      <c r="I32" s="37">
        <f>C32/C13</f>
        <v>0.12013563700952688</v>
      </c>
      <c r="J32" s="37">
        <f>D32/C13</f>
        <v>0.2154044889391248</v>
      </c>
      <c r="K32" s="37">
        <f>E32/C13</f>
        <v>0.3355401259486517</v>
      </c>
      <c r="L32" s="37">
        <f t="shared" si="7"/>
        <v>0.641963426371511</v>
      </c>
      <c r="M32" s="17"/>
      <c r="N32" s="16"/>
      <c r="O32" s="20"/>
      <c r="P32" s="48"/>
      <c r="Q32" s="49"/>
      <c r="R32" s="49"/>
      <c r="S32" s="24"/>
      <c r="T32" s="50"/>
      <c r="U32" s="24"/>
      <c r="V32" s="50"/>
      <c r="W32" s="54"/>
      <c r="X32" s="50"/>
      <c r="Y32" s="24"/>
    </row>
    <row r="33" spans="1:25" ht="15">
      <c r="A33" s="30" t="s">
        <v>17</v>
      </c>
      <c r="B33" s="4">
        <v>34535</v>
      </c>
      <c r="C33" s="44">
        <v>2317</v>
      </c>
      <c r="D33" s="45">
        <v>5473</v>
      </c>
      <c r="E33" s="45">
        <f t="shared" si="3"/>
        <v>7790</v>
      </c>
      <c r="F33" s="37">
        <f t="shared" si="4"/>
        <v>0.06709135659475894</v>
      </c>
      <c r="G33" s="38">
        <f t="shared" si="5"/>
        <v>0.15847690748516</v>
      </c>
      <c r="H33" s="37">
        <f t="shared" si="6"/>
        <v>0.22556826407991892</v>
      </c>
      <c r="I33" s="37">
        <f>C33/C14</f>
        <v>0.11184591620003861</v>
      </c>
      <c r="J33" s="37">
        <f>D33/C14</f>
        <v>0.26419192894381155</v>
      </c>
      <c r="K33" s="37">
        <f>E33/C14</f>
        <v>0.3760378451438502</v>
      </c>
      <c r="L33" s="37">
        <f t="shared" si="7"/>
        <v>0.7025673940949936</v>
      </c>
      <c r="M33" s="17"/>
      <c r="N33" s="16"/>
      <c r="O33" s="20"/>
      <c r="P33" s="48"/>
      <c r="Q33" s="49"/>
      <c r="R33" s="49"/>
      <c r="S33" s="24"/>
      <c r="T33" s="50"/>
      <c r="U33" s="24"/>
      <c r="V33" s="50"/>
      <c r="W33" s="54"/>
      <c r="X33" s="50"/>
      <c r="Y33" s="24"/>
    </row>
    <row r="34" spans="1:25" ht="15">
      <c r="A34" s="9" t="s">
        <v>45</v>
      </c>
      <c r="B34" s="43">
        <f>SUM(B24:B33)</f>
        <v>167506</v>
      </c>
      <c r="C34" s="43">
        <f>SUM(C24:C33)</f>
        <v>10534</v>
      </c>
      <c r="D34" s="42">
        <f>SUM(D24:D33)</f>
        <v>27738</v>
      </c>
      <c r="E34" s="42">
        <f>SUM(E24:E33)</f>
        <v>38272</v>
      </c>
      <c r="F34" s="39">
        <f t="shared" si="4"/>
        <v>0.06288729955941877</v>
      </c>
      <c r="G34" s="40">
        <f t="shared" si="5"/>
        <v>0.1655940682721813</v>
      </c>
      <c r="H34" s="39">
        <f t="shared" si="6"/>
        <v>0.22848136783160006</v>
      </c>
      <c r="I34" s="39">
        <f>C34/C15</f>
        <v>0.10027605901951452</v>
      </c>
      <c r="J34" s="39">
        <f>D34/C15</f>
        <v>0.2640456925273679</v>
      </c>
      <c r="K34" s="39">
        <f>E34/C15</f>
        <v>0.36432175154688246</v>
      </c>
      <c r="L34" s="39">
        <f t="shared" si="7"/>
        <v>0.7247596153846154</v>
      </c>
      <c r="N34" s="16"/>
      <c r="O34" s="20"/>
      <c r="P34" s="48"/>
      <c r="Q34" s="49"/>
      <c r="R34" s="49"/>
      <c r="S34" s="24"/>
      <c r="T34" s="50"/>
      <c r="U34" s="24"/>
      <c r="V34" s="50"/>
      <c r="W34" s="54"/>
      <c r="X34" s="50"/>
      <c r="Y34" s="24"/>
    </row>
    <row r="35" spans="6:22" ht="15">
      <c r="F35" t="s">
        <v>10</v>
      </c>
      <c r="K35" s="16"/>
      <c r="L35" s="20"/>
      <c r="M35" s="48"/>
      <c r="N35" s="49"/>
      <c r="O35" s="49"/>
      <c r="P35" s="24"/>
      <c r="Q35" s="50"/>
      <c r="R35" s="24"/>
      <c r="S35" s="50"/>
      <c r="T35" s="54"/>
      <c r="U35" s="50"/>
      <c r="V35" s="24"/>
    </row>
    <row r="36" spans="1:22" ht="15">
      <c r="A36" t="s">
        <v>42</v>
      </c>
      <c r="J36" t="s">
        <v>10</v>
      </c>
      <c r="K36" s="22"/>
      <c r="L36" s="51"/>
      <c r="M36" s="51"/>
      <c r="N36" s="52"/>
      <c r="O36" s="52"/>
      <c r="P36" s="25"/>
      <c r="Q36" s="53"/>
      <c r="R36" s="25"/>
      <c r="S36" s="53"/>
      <c r="T36" s="55"/>
      <c r="U36" s="53"/>
      <c r="V36" s="25"/>
    </row>
    <row r="37" spans="1:12" ht="15">
      <c r="A37" s="56" t="s">
        <v>44</v>
      </c>
      <c r="B37" s="56"/>
      <c r="C37" s="56"/>
      <c r="D37" s="56"/>
      <c r="E37" s="56"/>
      <c r="F37" s="56"/>
      <c r="G37" s="56"/>
      <c r="H37" s="56"/>
      <c r="I37" s="56"/>
      <c r="J37" s="56"/>
      <c r="K37" s="56"/>
      <c r="L37" s="56"/>
    </row>
    <row r="38" spans="1:12" ht="15">
      <c r="A38" s="56"/>
      <c r="B38" s="56"/>
      <c r="C38" s="56"/>
      <c r="D38" s="56"/>
      <c r="E38" s="56"/>
      <c r="F38" s="56"/>
      <c r="G38" s="56"/>
      <c r="H38" s="56"/>
      <c r="I38" s="56"/>
      <c r="J38" s="56"/>
      <c r="K38" s="56"/>
      <c r="L38" s="56"/>
    </row>
    <row r="39" spans="1:12" ht="15">
      <c r="A39" s="56"/>
      <c r="B39" s="56"/>
      <c r="C39" s="56"/>
      <c r="D39" s="56"/>
      <c r="E39" s="56"/>
      <c r="F39" s="56"/>
      <c r="G39" s="56"/>
      <c r="H39" s="56"/>
      <c r="I39" s="56"/>
      <c r="J39" s="56"/>
      <c r="K39" s="56"/>
      <c r="L39" s="56"/>
    </row>
    <row r="40" spans="1:13" ht="15.75">
      <c r="A40" s="22"/>
      <c r="B40" s="16"/>
      <c r="C40" s="16"/>
      <c r="D40" s="16"/>
      <c r="E40" s="16"/>
      <c r="F40" s="22"/>
      <c r="G40" s="22"/>
      <c r="H40" s="57"/>
      <c r="I40" s="16"/>
      <c r="J40" s="16"/>
      <c r="K40" s="16"/>
      <c r="L40" s="16"/>
      <c r="M40" s="16"/>
    </row>
    <row r="41" ht="15">
      <c r="N41" s="24"/>
    </row>
    <row r="42" ht="15">
      <c r="N42" s="24"/>
    </row>
    <row r="43" ht="15">
      <c r="N43" s="24"/>
    </row>
    <row r="44" ht="15">
      <c r="N44" s="24"/>
    </row>
    <row r="45" ht="15">
      <c r="N45" s="24"/>
    </row>
    <row r="46" ht="15">
      <c r="N46" s="24"/>
    </row>
    <row r="47" ht="15">
      <c r="N47" s="24"/>
    </row>
    <row r="48" ht="15">
      <c r="N48" s="24"/>
    </row>
    <row r="49" ht="15">
      <c r="N49" s="25"/>
    </row>
    <row r="53" ht="15">
      <c r="O53" s="16"/>
    </row>
    <row r="54" ht="15">
      <c r="O54" s="16"/>
    </row>
    <row r="55" ht="15">
      <c r="O55" s="23"/>
    </row>
    <row r="56" ht="15">
      <c r="O56" s="24"/>
    </row>
    <row r="57" ht="15">
      <c r="O57" s="24"/>
    </row>
    <row r="58" ht="15">
      <c r="O58" s="24"/>
    </row>
    <row r="59" ht="15">
      <c r="O59" s="24"/>
    </row>
    <row r="60" ht="15">
      <c r="O60" s="24"/>
    </row>
    <row r="61" ht="15">
      <c r="O61" s="24"/>
    </row>
    <row r="62" ht="15">
      <c r="O62" s="24"/>
    </row>
    <row r="63" ht="15">
      <c r="O63" s="24"/>
    </row>
    <row r="64" ht="15">
      <c r="O64" s="24"/>
    </row>
    <row r="65" ht="15">
      <c r="O65" s="24"/>
    </row>
    <row r="66" ht="15">
      <c r="O66" s="25"/>
    </row>
  </sheetData>
  <sheetProtection/>
  <mergeCells count="1">
    <mergeCell ref="A37:L3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 Nygård</dc:creator>
  <cp:keywords/>
  <dc:description/>
  <cp:lastModifiedBy>Ragnhild Indreeide</cp:lastModifiedBy>
  <dcterms:created xsi:type="dcterms:W3CDTF">2011-11-02T13:12:02Z</dcterms:created>
  <dcterms:modified xsi:type="dcterms:W3CDTF">2011-11-10T15:19:27Z</dcterms:modified>
  <cp:category/>
  <cp:version/>
  <cp:contentType/>
  <cp:contentStatus/>
</cp:coreProperties>
</file>