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9\Utbet\Løpende inntutj\"/>
    </mc:Choice>
  </mc:AlternateContent>
  <bookViews>
    <workbookView xWindow="480" yWindow="270" windowWidth="18560" windowHeight="11250"/>
  </bookViews>
  <sheets>
    <sheet name="jan-des" sheetId="10" r:id="rId1"/>
    <sheet name="jan-nov" sheetId="9" r:id="rId2"/>
    <sheet name="jan-sep" sheetId="8" r:id="rId3"/>
    <sheet name="jan-aug" sheetId="7" r:id="rId4"/>
    <sheet name="jan-juli" sheetId="6" r:id="rId5"/>
    <sheet name="jan-mai" sheetId="5" r:id="rId6"/>
    <sheet name="jan-apr" sheetId="4" r:id="rId7"/>
    <sheet name="jan-mar" sheetId="3" r:id="rId8"/>
    <sheet name="jan-feb" sheetId="2" r:id="rId9"/>
    <sheet name="jan" sheetId="1" r:id="rId10"/>
  </sheets>
  <definedNames>
    <definedName name="_xlnm.Print_Titles" localSheetId="9">jan!$2:$7</definedName>
    <definedName name="_xlnm.Print_Titles" localSheetId="6">'jan-apr'!$2:$6</definedName>
    <definedName name="_xlnm.Print_Titles" localSheetId="8">'jan-feb'!$1:$6</definedName>
    <definedName name="_xlnm.Print_Titles" localSheetId="5">'jan-mai'!$2:$7</definedName>
    <definedName name="_xlnm.Print_Titles" localSheetId="7">'jan-mar'!$2:$6</definedName>
    <definedName name="_xlnm.Print_Titles" localSheetId="2">'jan-sep'!$2:$6</definedName>
  </definedNames>
  <calcPr calcId="162913" concurrentCalc="0"/>
</workbook>
</file>

<file path=xl/calcChain.xml><?xml version="1.0" encoding="utf-8"?>
<calcChain xmlns="http://schemas.openxmlformats.org/spreadsheetml/2006/main">
  <c r="E9" i="10" l="1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E134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155" i="10"/>
  <c r="E156" i="10"/>
  <c r="E157" i="10"/>
  <c r="E158" i="10"/>
  <c r="E159" i="10"/>
  <c r="E160" i="10"/>
  <c r="E161" i="10"/>
  <c r="E162" i="10"/>
  <c r="E163" i="10"/>
  <c r="E16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78" i="10"/>
  <c r="E179" i="10"/>
  <c r="E180" i="10"/>
  <c r="E181" i="10"/>
  <c r="E182" i="10"/>
  <c r="E183" i="10"/>
  <c r="E184" i="10"/>
  <c r="E185" i="10"/>
  <c r="E186" i="10"/>
  <c r="E187" i="10"/>
  <c r="E188" i="10"/>
  <c r="E189" i="10"/>
  <c r="E190" i="10"/>
  <c r="E191" i="10"/>
  <c r="E192" i="10"/>
  <c r="E193" i="10"/>
  <c r="E194" i="10"/>
  <c r="E195" i="10"/>
  <c r="E196" i="10"/>
  <c r="E197" i="10"/>
  <c r="E198" i="10"/>
  <c r="E199" i="10"/>
  <c r="E200" i="10"/>
  <c r="E201" i="10"/>
  <c r="E202" i="10"/>
  <c r="E203" i="10"/>
  <c r="E204" i="10"/>
  <c r="E205" i="10"/>
  <c r="E206" i="10"/>
  <c r="E207" i="10"/>
  <c r="E208" i="10"/>
  <c r="E209" i="10"/>
  <c r="E210" i="10"/>
  <c r="E211" i="10"/>
  <c r="E212" i="10"/>
  <c r="E213" i="10"/>
  <c r="E214" i="10"/>
  <c r="E215" i="10"/>
  <c r="E216" i="10"/>
  <c r="E217" i="10"/>
  <c r="E218" i="10"/>
  <c r="E219" i="10"/>
  <c r="E220" i="10"/>
  <c r="E221" i="10"/>
  <c r="E222" i="10"/>
  <c r="E223" i="10"/>
  <c r="E224" i="10"/>
  <c r="E225" i="10"/>
  <c r="E226" i="10"/>
  <c r="E227" i="10"/>
  <c r="E228" i="10"/>
  <c r="E229" i="10"/>
  <c r="E230" i="10"/>
  <c r="E231" i="10"/>
  <c r="E232" i="10"/>
  <c r="E233" i="10"/>
  <c r="E234" i="10"/>
  <c r="E235" i="10"/>
  <c r="E236" i="10"/>
  <c r="E237" i="10"/>
  <c r="E238" i="10"/>
  <c r="E239" i="10"/>
  <c r="E240" i="10"/>
  <c r="E241" i="10"/>
  <c r="E242" i="10"/>
  <c r="E243" i="10"/>
  <c r="E244" i="10"/>
  <c r="E245" i="10"/>
  <c r="E246" i="10"/>
  <c r="E247" i="10"/>
  <c r="E248" i="10"/>
  <c r="E249" i="10"/>
  <c r="E250" i="10"/>
  <c r="E251" i="10"/>
  <c r="E252" i="10"/>
  <c r="E253" i="10"/>
  <c r="E254" i="10"/>
  <c r="E255" i="10"/>
  <c r="E256" i="10"/>
  <c r="E257" i="10"/>
  <c r="E258" i="10"/>
  <c r="E259" i="10"/>
  <c r="E260" i="10"/>
  <c r="E261" i="10"/>
  <c r="E262" i="10"/>
  <c r="E263" i="10"/>
  <c r="E264" i="10"/>
  <c r="E265" i="10"/>
  <c r="E266" i="10"/>
  <c r="E267" i="10"/>
  <c r="E268" i="10"/>
  <c r="E269" i="10"/>
  <c r="E270" i="10"/>
  <c r="E271" i="10"/>
  <c r="E272" i="10"/>
  <c r="E273" i="10"/>
  <c r="E274" i="10"/>
  <c r="E275" i="10"/>
  <c r="E276" i="10"/>
  <c r="E277" i="10"/>
  <c r="E278" i="10"/>
  <c r="E279" i="10"/>
  <c r="E280" i="10"/>
  <c r="E281" i="10"/>
  <c r="E282" i="10"/>
  <c r="E283" i="10"/>
  <c r="E284" i="10"/>
  <c r="E285" i="10"/>
  <c r="E286" i="10"/>
  <c r="E287" i="10"/>
  <c r="E288" i="10"/>
  <c r="E289" i="10"/>
  <c r="E290" i="10"/>
  <c r="E291" i="10"/>
  <c r="E292" i="10"/>
  <c r="E293" i="10"/>
  <c r="E294" i="10"/>
  <c r="E295" i="10"/>
  <c r="E296" i="10"/>
  <c r="E297" i="10"/>
  <c r="E298" i="10"/>
  <c r="E299" i="10"/>
  <c r="E300" i="10"/>
  <c r="E301" i="10"/>
  <c r="E302" i="10"/>
  <c r="E303" i="10"/>
  <c r="E304" i="10"/>
  <c r="E305" i="10"/>
  <c r="E306" i="10"/>
  <c r="E307" i="10"/>
  <c r="E308" i="10"/>
  <c r="E309" i="10"/>
  <c r="E310" i="10"/>
  <c r="E311" i="10"/>
  <c r="E312" i="10"/>
  <c r="E313" i="10"/>
  <c r="E314" i="10"/>
  <c r="E315" i="10"/>
  <c r="E316" i="10"/>
  <c r="E317" i="10"/>
  <c r="E318" i="10"/>
  <c r="E319" i="10"/>
  <c r="E320" i="10"/>
  <c r="E321" i="10"/>
  <c r="E322" i="10"/>
  <c r="E323" i="10"/>
  <c r="E324" i="10"/>
  <c r="E325" i="10"/>
  <c r="E326" i="10"/>
  <c r="E327" i="10"/>
  <c r="E328" i="10"/>
  <c r="E329" i="10"/>
  <c r="E330" i="10"/>
  <c r="E331" i="10"/>
  <c r="E332" i="10"/>
  <c r="E333" i="10"/>
  <c r="E334" i="10"/>
  <c r="E335" i="10"/>
  <c r="E336" i="10"/>
  <c r="E337" i="10"/>
  <c r="E338" i="10"/>
  <c r="E339" i="10"/>
  <c r="E340" i="10"/>
  <c r="E341" i="10"/>
  <c r="E342" i="10"/>
  <c r="E343" i="10"/>
  <c r="E344" i="10"/>
  <c r="E345" i="10"/>
  <c r="E346" i="10"/>
  <c r="E347" i="10"/>
  <c r="E348" i="10"/>
  <c r="E349" i="10"/>
  <c r="E350" i="10"/>
  <c r="E351" i="10"/>
  <c r="E352" i="10"/>
  <c r="E353" i="10"/>
  <c r="E354" i="10"/>
  <c r="E355" i="10"/>
  <c r="E356" i="10"/>
  <c r="E357" i="10"/>
  <c r="E358" i="10"/>
  <c r="E359" i="10"/>
  <c r="E360" i="10"/>
  <c r="E361" i="10"/>
  <c r="E362" i="10"/>
  <c r="E363" i="10"/>
  <c r="E364" i="10"/>
  <c r="E365" i="10"/>
  <c r="E366" i="10"/>
  <c r="E367" i="10"/>
  <c r="E368" i="10"/>
  <c r="E369" i="10"/>
  <c r="E370" i="10"/>
  <c r="E371" i="10"/>
  <c r="E372" i="10"/>
  <c r="E373" i="10"/>
  <c r="E374" i="10"/>
  <c r="E375" i="10"/>
  <c r="E376" i="10"/>
  <c r="E377" i="10"/>
  <c r="E378" i="10"/>
  <c r="E379" i="10"/>
  <c r="E380" i="10"/>
  <c r="E381" i="10"/>
  <c r="E382" i="10"/>
  <c r="E383" i="10"/>
  <c r="E384" i="10"/>
  <c r="E385" i="10"/>
  <c r="E386" i="10"/>
  <c r="E387" i="10"/>
  <c r="E388" i="10"/>
  <c r="E389" i="10"/>
  <c r="E390" i="10"/>
  <c r="E391" i="10"/>
  <c r="E392" i="10"/>
  <c r="E393" i="10"/>
  <c r="E394" i="10"/>
  <c r="E395" i="10"/>
  <c r="E396" i="10"/>
  <c r="E397" i="10"/>
  <c r="E398" i="10"/>
  <c r="E399" i="10"/>
  <c r="E400" i="10"/>
  <c r="E401" i="10"/>
  <c r="E402" i="10"/>
  <c r="E403" i="10"/>
  <c r="E404" i="10"/>
  <c r="E405" i="10"/>
  <c r="E406" i="10"/>
  <c r="E407" i="10"/>
  <c r="E408" i="10"/>
  <c r="E409" i="10"/>
  <c r="E410" i="10"/>
  <c r="E411" i="10"/>
  <c r="E412" i="10"/>
  <c r="E413" i="10"/>
  <c r="E414" i="10"/>
  <c r="E415" i="10"/>
  <c r="E416" i="10"/>
  <c r="E417" i="10"/>
  <c r="E418" i="10"/>
  <c r="E419" i="10"/>
  <c r="E420" i="10"/>
  <c r="E421" i="10"/>
  <c r="E422" i="10"/>
  <c r="E423" i="10"/>
  <c r="E424" i="10"/>
  <c r="E425" i="10"/>
  <c r="E426" i="10"/>
  <c r="E427" i="10"/>
  <c r="E428" i="10"/>
  <c r="E429" i="10"/>
  <c r="E8" i="10"/>
  <c r="E159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145" i="9"/>
  <c r="E146" i="9"/>
  <c r="E147" i="9"/>
  <c r="E148" i="9"/>
  <c r="E149" i="9"/>
  <c r="E150" i="9"/>
  <c r="E151" i="9"/>
  <c r="E152" i="9"/>
  <c r="E153" i="9"/>
  <c r="E154" i="9"/>
  <c r="E155" i="9"/>
  <c r="E156" i="9"/>
  <c r="E157" i="9"/>
  <c r="E158" i="9"/>
  <c r="E160" i="9"/>
  <c r="E161" i="9"/>
  <c r="E162" i="9"/>
  <c r="E163" i="9"/>
  <c r="E164" i="9"/>
  <c r="E165" i="9"/>
  <c r="E166" i="9"/>
  <c r="E167" i="9"/>
  <c r="E168" i="9"/>
  <c r="E169" i="9"/>
  <c r="E170" i="9"/>
  <c r="E171" i="9"/>
  <c r="E172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  <c r="E205" i="9"/>
  <c r="E206" i="9"/>
  <c r="E207" i="9"/>
  <c r="E208" i="9"/>
  <c r="E209" i="9"/>
  <c r="E210" i="9"/>
  <c r="E211" i="9"/>
  <c r="E212" i="9"/>
  <c r="E213" i="9"/>
  <c r="E214" i="9"/>
  <c r="E215" i="9"/>
  <c r="E216" i="9"/>
  <c r="E217" i="9"/>
  <c r="E218" i="9"/>
  <c r="E219" i="9"/>
  <c r="E220" i="9"/>
  <c r="E221" i="9"/>
  <c r="E222" i="9"/>
  <c r="E223" i="9"/>
  <c r="E224" i="9"/>
  <c r="E225" i="9"/>
  <c r="E226" i="9"/>
  <c r="E227" i="9"/>
  <c r="E228" i="9"/>
  <c r="E229" i="9"/>
  <c r="E230" i="9"/>
  <c r="E231" i="9"/>
  <c r="E232" i="9"/>
  <c r="E233" i="9"/>
  <c r="E234" i="9"/>
  <c r="E235" i="9"/>
  <c r="E236" i="9"/>
  <c r="E237" i="9"/>
  <c r="E238" i="9"/>
  <c r="E239" i="9"/>
  <c r="E240" i="9"/>
  <c r="E241" i="9"/>
  <c r="E242" i="9"/>
  <c r="E243" i="9"/>
  <c r="E244" i="9"/>
  <c r="E245" i="9"/>
  <c r="E246" i="9"/>
  <c r="E247" i="9"/>
  <c r="E248" i="9"/>
  <c r="E249" i="9"/>
  <c r="E250" i="9"/>
  <c r="E251" i="9"/>
  <c r="E252" i="9"/>
  <c r="E253" i="9"/>
  <c r="E254" i="9"/>
  <c r="E255" i="9"/>
  <c r="E256" i="9"/>
  <c r="E257" i="9"/>
  <c r="E258" i="9"/>
  <c r="E259" i="9"/>
  <c r="E260" i="9"/>
  <c r="E261" i="9"/>
  <c r="E262" i="9"/>
  <c r="E263" i="9"/>
  <c r="E264" i="9"/>
  <c r="E265" i="9"/>
  <c r="E266" i="9"/>
  <c r="E267" i="9"/>
  <c r="E268" i="9"/>
  <c r="E269" i="9"/>
  <c r="E270" i="9"/>
  <c r="E271" i="9"/>
  <c r="E272" i="9"/>
  <c r="E273" i="9"/>
  <c r="E274" i="9"/>
  <c r="E275" i="9"/>
  <c r="E276" i="9"/>
  <c r="E277" i="9"/>
  <c r="E278" i="9"/>
  <c r="E279" i="9"/>
  <c r="E280" i="9"/>
  <c r="E281" i="9"/>
  <c r="E282" i="9"/>
  <c r="E283" i="9"/>
  <c r="E284" i="9"/>
  <c r="E285" i="9"/>
  <c r="E286" i="9"/>
  <c r="E287" i="9"/>
  <c r="E288" i="9"/>
  <c r="E289" i="9"/>
  <c r="E290" i="9"/>
  <c r="E291" i="9"/>
  <c r="E292" i="9"/>
  <c r="E293" i="9"/>
  <c r="E294" i="9"/>
  <c r="E295" i="9"/>
  <c r="E296" i="9"/>
  <c r="E297" i="9"/>
  <c r="E298" i="9"/>
  <c r="E299" i="9"/>
  <c r="E300" i="9"/>
  <c r="E301" i="9"/>
  <c r="E302" i="9"/>
  <c r="E303" i="9"/>
  <c r="E304" i="9"/>
  <c r="E305" i="9"/>
  <c r="E306" i="9"/>
  <c r="E307" i="9"/>
  <c r="E308" i="9"/>
  <c r="E309" i="9"/>
  <c r="E310" i="9"/>
  <c r="E311" i="9"/>
  <c r="E312" i="9"/>
  <c r="E313" i="9"/>
  <c r="E314" i="9"/>
  <c r="E315" i="9"/>
  <c r="E316" i="9"/>
  <c r="E317" i="9"/>
  <c r="E318" i="9"/>
  <c r="E319" i="9"/>
  <c r="E320" i="9"/>
  <c r="E321" i="9"/>
  <c r="E322" i="9"/>
  <c r="E323" i="9"/>
  <c r="E324" i="9"/>
  <c r="E325" i="9"/>
  <c r="E326" i="9"/>
  <c r="E327" i="9"/>
  <c r="E328" i="9"/>
  <c r="E329" i="9"/>
  <c r="E330" i="9"/>
  <c r="E331" i="9"/>
  <c r="E332" i="9"/>
  <c r="E333" i="9"/>
  <c r="E334" i="9"/>
  <c r="E335" i="9"/>
  <c r="E336" i="9"/>
  <c r="E337" i="9"/>
  <c r="E338" i="9"/>
  <c r="E339" i="9"/>
  <c r="E340" i="9"/>
  <c r="E341" i="9"/>
  <c r="E342" i="9"/>
  <c r="E343" i="9"/>
  <c r="E344" i="9"/>
  <c r="E345" i="9"/>
  <c r="E346" i="9"/>
  <c r="E347" i="9"/>
  <c r="E348" i="9"/>
  <c r="E349" i="9"/>
  <c r="E350" i="9"/>
  <c r="E351" i="9"/>
  <c r="E352" i="9"/>
  <c r="E353" i="9"/>
  <c r="E354" i="9"/>
  <c r="E355" i="9"/>
  <c r="E356" i="9"/>
  <c r="E357" i="9"/>
  <c r="E358" i="9"/>
  <c r="E359" i="9"/>
  <c r="E360" i="9"/>
  <c r="E361" i="9"/>
  <c r="E362" i="9"/>
  <c r="E363" i="9"/>
  <c r="E364" i="9"/>
  <c r="E365" i="9"/>
  <c r="E366" i="9"/>
  <c r="E367" i="9"/>
  <c r="E368" i="9"/>
  <c r="E369" i="9"/>
  <c r="E370" i="9"/>
  <c r="E371" i="9"/>
  <c r="E372" i="9"/>
  <c r="E373" i="9"/>
  <c r="E374" i="9"/>
  <c r="E375" i="9"/>
  <c r="E376" i="9"/>
  <c r="E377" i="9"/>
  <c r="E378" i="9"/>
  <c r="E379" i="9"/>
  <c r="E380" i="9"/>
  <c r="E381" i="9"/>
  <c r="E382" i="9"/>
  <c r="E383" i="9"/>
  <c r="E384" i="9"/>
  <c r="E385" i="9"/>
  <c r="E386" i="9"/>
  <c r="E387" i="9"/>
  <c r="E388" i="9"/>
  <c r="E389" i="9"/>
  <c r="E390" i="9"/>
  <c r="E391" i="9"/>
  <c r="E392" i="9"/>
  <c r="E393" i="9"/>
  <c r="E394" i="9"/>
  <c r="E395" i="9"/>
  <c r="E396" i="9"/>
  <c r="E397" i="9"/>
  <c r="E398" i="9"/>
  <c r="E399" i="9"/>
  <c r="E400" i="9"/>
  <c r="E401" i="9"/>
  <c r="E402" i="9"/>
  <c r="E403" i="9"/>
  <c r="E404" i="9"/>
  <c r="E405" i="9"/>
  <c r="E406" i="9"/>
  <c r="E407" i="9"/>
  <c r="E408" i="9"/>
  <c r="E409" i="9"/>
  <c r="E410" i="9"/>
  <c r="E411" i="9"/>
  <c r="E412" i="9"/>
  <c r="E413" i="9"/>
  <c r="E414" i="9"/>
  <c r="E415" i="9"/>
  <c r="E416" i="9"/>
  <c r="E417" i="9"/>
  <c r="E418" i="9"/>
  <c r="E419" i="9"/>
  <c r="E420" i="9"/>
  <c r="E421" i="9"/>
  <c r="E422" i="9"/>
  <c r="E423" i="9"/>
  <c r="E424" i="9"/>
  <c r="E425" i="9"/>
  <c r="E426" i="9"/>
  <c r="E427" i="9"/>
  <c r="E428" i="9"/>
  <c r="E429" i="9"/>
  <c r="E8" i="9"/>
  <c r="E9" i="8"/>
  <c r="E10" i="8"/>
  <c r="E11" i="8"/>
  <c r="F11" i="8"/>
  <c r="E12" i="8"/>
  <c r="E13" i="8"/>
  <c r="E14" i="8"/>
  <c r="E15" i="8"/>
  <c r="E16" i="8"/>
  <c r="E17" i="8"/>
  <c r="E18" i="8"/>
  <c r="E19" i="8"/>
  <c r="H19" i="8"/>
  <c r="E20" i="8"/>
  <c r="E21" i="8"/>
  <c r="E22" i="8"/>
  <c r="E23" i="8"/>
  <c r="E24" i="8"/>
  <c r="E25" i="8"/>
  <c r="E26" i="8"/>
  <c r="E27" i="8"/>
  <c r="F27" i="8"/>
  <c r="E28" i="8"/>
  <c r="E29" i="8"/>
  <c r="E30" i="8"/>
  <c r="E31" i="8"/>
  <c r="E32" i="8"/>
  <c r="E33" i="8"/>
  <c r="E34" i="8"/>
  <c r="E35" i="8"/>
  <c r="H35" i="8"/>
  <c r="E36" i="8"/>
  <c r="E37" i="8"/>
  <c r="E38" i="8"/>
  <c r="E39" i="8"/>
  <c r="E40" i="8"/>
  <c r="E41" i="8"/>
  <c r="E42" i="8"/>
  <c r="E43" i="8"/>
  <c r="H43" i="8"/>
  <c r="E44" i="8"/>
  <c r="E45" i="8"/>
  <c r="E46" i="8"/>
  <c r="E47" i="8"/>
  <c r="E48" i="8"/>
  <c r="E49" i="8"/>
  <c r="E50" i="8"/>
  <c r="E51" i="8"/>
  <c r="G51" i="8"/>
  <c r="I51" i="8"/>
  <c r="L51" i="8"/>
  <c r="E52" i="8"/>
  <c r="E53" i="8"/>
  <c r="E54" i="8"/>
  <c r="E55" i="8"/>
  <c r="E56" i="8"/>
  <c r="E57" i="8"/>
  <c r="E58" i="8"/>
  <c r="E59" i="8"/>
  <c r="H59" i="8"/>
  <c r="E60" i="8"/>
  <c r="E61" i="8"/>
  <c r="E62" i="8"/>
  <c r="E63" i="8"/>
  <c r="E64" i="8"/>
  <c r="E65" i="8"/>
  <c r="E66" i="8"/>
  <c r="E67" i="8"/>
  <c r="H67" i="8"/>
  <c r="E68" i="8"/>
  <c r="E69" i="8"/>
  <c r="E70" i="8"/>
  <c r="E71" i="8"/>
  <c r="E72" i="8"/>
  <c r="E73" i="8"/>
  <c r="E74" i="8"/>
  <c r="E75" i="8"/>
  <c r="G75" i="8"/>
  <c r="E76" i="8"/>
  <c r="E77" i="8"/>
  <c r="E78" i="8"/>
  <c r="E79" i="8"/>
  <c r="E80" i="8"/>
  <c r="E81" i="8"/>
  <c r="E82" i="8"/>
  <c r="E83" i="8"/>
  <c r="G83" i="8"/>
  <c r="E84" i="8"/>
  <c r="E85" i="8"/>
  <c r="E86" i="8"/>
  <c r="E87" i="8"/>
  <c r="E88" i="8"/>
  <c r="E89" i="8"/>
  <c r="E90" i="8"/>
  <c r="E91" i="8"/>
  <c r="F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105" i="8"/>
  <c r="E106" i="8"/>
  <c r="E107" i="8"/>
  <c r="G107" i="8"/>
  <c r="E108" i="8"/>
  <c r="E109" i="8"/>
  <c r="E110" i="8"/>
  <c r="E111" i="8"/>
  <c r="E112" i="8"/>
  <c r="E113" i="8"/>
  <c r="E114" i="8"/>
  <c r="E115" i="8"/>
  <c r="G115" i="8"/>
  <c r="E116" i="8"/>
  <c r="E117" i="8"/>
  <c r="E118" i="8"/>
  <c r="E119" i="8"/>
  <c r="E120" i="8"/>
  <c r="E121" i="8"/>
  <c r="E122" i="8"/>
  <c r="E123" i="8"/>
  <c r="F123" i="8"/>
  <c r="E124" i="8"/>
  <c r="E125" i="8"/>
  <c r="E126" i="8"/>
  <c r="E127" i="8"/>
  <c r="E128" i="8"/>
  <c r="E129" i="8"/>
  <c r="E130" i="8"/>
  <c r="E131" i="8"/>
  <c r="G131" i="8"/>
  <c r="E132" i="8"/>
  <c r="E133" i="8"/>
  <c r="E134" i="8"/>
  <c r="E135" i="8"/>
  <c r="E136" i="8"/>
  <c r="E137" i="8"/>
  <c r="E138" i="8"/>
  <c r="E139" i="8"/>
  <c r="F139" i="8"/>
  <c r="E140" i="8"/>
  <c r="E141" i="8"/>
  <c r="E142" i="8"/>
  <c r="E143" i="8"/>
  <c r="E144" i="8"/>
  <c r="E145" i="8"/>
  <c r="E146" i="8"/>
  <c r="E147" i="8"/>
  <c r="H147" i="8"/>
  <c r="E148" i="8"/>
  <c r="E149" i="8"/>
  <c r="E150" i="8"/>
  <c r="E151" i="8"/>
  <c r="E152" i="8"/>
  <c r="E153" i="8"/>
  <c r="E154" i="8"/>
  <c r="E155" i="8"/>
  <c r="G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H171" i="8"/>
  <c r="E172" i="8"/>
  <c r="E173" i="8"/>
  <c r="E174" i="8"/>
  <c r="E175" i="8"/>
  <c r="E176" i="8"/>
  <c r="E177" i="8"/>
  <c r="E178" i="8"/>
  <c r="E179" i="8"/>
  <c r="G179" i="8"/>
  <c r="E180" i="8"/>
  <c r="E181" i="8"/>
  <c r="E182" i="8"/>
  <c r="E183" i="8"/>
  <c r="E184" i="8"/>
  <c r="E185" i="8"/>
  <c r="E186" i="8"/>
  <c r="E187" i="8"/>
  <c r="G187" i="8"/>
  <c r="E188" i="8"/>
  <c r="E189" i="8"/>
  <c r="E190" i="8"/>
  <c r="E191" i="8"/>
  <c r="E192" i="8"/>
  <c r="E193" i="8"/>
  <c r="E194" i="8"/>
  <c r="E195" i="8"/>
  <c r="G195" i="8"/>
  <c r="E196" i="8"/>
  <c r="E197" i="8"/>
  <c r="E198" i="8"/>
  <c r="E199" i="8"/>
  <c r="E200" i="8"/>
  <c r="E201" i="8"/>
  <c r="E202" i="8"/>
  <c r="E203" i="8"/>
  <c r="H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H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H243" i="8"/>
  <c r="E244" i="8"/>
  <c r="E245" i="8"/>
  <c r="E246" i="8"/>
  <c r="E247" i="8"/>
  <c r="E248" i="8"/>
  <c r="E249" i="8"/>
  <c r="E250" i="8"/>
  <c r="E251" i="8"/>
  <c r="H251" i="8"/>
  <c r="E252" i="8"/>
  <c r="E253" i="8"/>
  <c r="E254" i="8"/>
  <c r="E255" i="8"/>
  <c r="E256" i="8"/>
  <c r="E257" i="8"/>
  <c r="E258" i="8"/>
  <c r="E259" i="8"/>
  <c r="G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H275" i="8"/>
  <c r="E276" i="8"/>
  <c r="E277" i="8"/>
  <c r="E278" i="8"/>
  <c r="E279" i="8"/>
  <c r="E280" i="8"/>
  <c r="E281" i="8"/>
  <c r="E282" i="8"/>
  <c r="E283" i="8"/>
  <c r="H283" i="8"/>
  <c r="E284" i="8"/>
  <c r="E285" i="8"/>
  <c r="E286" i="8"/>
  <c r="E287" i="8"/>
  <c r="E288" i="8"/>
  <c r="E289" i="8"/>
  <c r="E290" i="8"/>
  <c r="E291" i="8"/>
  <c r="G291" i="8"/>
  <c r="E292" i="8"/>
  <c r="E293" i="8"/>
  <c r="E294" i="8"/>
  <c r="E295" i="8"/>
  <c r="E296" i="8"/>
  <c r="E297" i="8"/>
  <c r="E298" i="8"/>
  <c r="E299" i="8"/>
  <c r="G299" i="8"/>
  <c r="E300" i="8"/>
  <c r="E301" i="8"/>
  <c r="E302" i="8"/>
  <c r="E303" i="8"/>
  <c r="E304" i="8"/>
  <c r="E305" i="8"/>
  <c r="E306" i="8"/>
  <c r="E307" i="8"/>
  <c r="G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G323" i="8"/>
  <c r="E324" i="8"/>
  <c r="E325" i="8"/>
  <c r="E326" i="8"/>
  <c r="E327" i="8"/>
  <c r="E328" i="8"/>
  <c r="E329" i="8"/>
  <c r="E330" i="8"/>
  <c r="E331" i="8"/>
  <c r="G331" i="8"/>
  <c r="E332" i="8"/>
  <c r="E333" i="8"/>
  <c r="E334" i="8"/>
  <c r="E335" i="8"/>
  <c r="E336" i="8"/>
  <c r="E337" i="8"/>
  <c r="E338" i="8"/>
  <c r="E339" i="8"/>
  <c r="G339" i="8"/>
  <c r="E340" i="8"/>
  <c r="E341" i="8"/>
  <c r="E342" i="8"/>
  <c r="E343" i="8"/>
  <c r="E344" i="8"/>
  <c r="E345" i="8"/>
  <c r="E346" i="8"/>
  <c r="E347" i="8"/>
  <c r="G347" i="8"/>
  <c r="E348" i="8"/>
  <c r="E349" i="8"/>
  <c r="E350" i="8"/>
  <c r="E351" i="8"/>
  <c r="E352" i="8"/>
  <c r="E353" i="8"/>
  <c r="E354" i="8"/>
  <c r="E355" i="8"/>
  <c r="G355" i="8"/>
  <c r="E356" i="8"/>
  <c r="E357" i="8"/>
  <c r="E358" i="8"/>
  <c r="E359" i="8"/>
  <c r="E360" i="8"/>
  <c r="E361" i="8"/>
  <c r="E362" i="8"/>
  <c r="E363" i="8"/>
  <c r="G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H379" i="8"/>
  <c r="E380" i="8"/>
  <c r="E381" i="8"/>
  <c r="E382" i="8"/>
  <c r="E383" i="8"/>
  <c r="E384" i="8"/>
  <c r="E385" i="8"/>
  <c r="E386" i="8"/>
  <c r="E387" i="8"/>
  <c r="H387" i="8"/>
  <c r="E388" i="8"/>
  <c r="E389" i="8"/>
  <c r="E390" i="8"/>
  <c r="E391" i="8"/>
  <c r="E392" i="8"/>
  <c r="E393" i="8"/>
  <c r="E394" i="8"/>
  <c r="E395" i="8"/>
  <c r="H395" i="8"/>
  <c r="E396" i="8"/>
  <c r="E397" i="8"/>
  <c r="E398" i="8"/>
  <c r="E399" i="8"/>
  <c r="E400" i="8"/>
  <c r="E401" i="8"/>
  <c r="E402" i="8"/>
  <c r="E403" i="8"/>
  <c r="E404" i="8"/>
  <c r="E405" i="8"/>
  <c r="E406" i="8"/>
  <c r="E407" i="8"/>
  <c r="E408" i="8"/>
  <c r="E409" i="8"/>
  <c r="E410" i="8"/>
  <c r="E411" i="8"/>
  <c r="H411" i="8"/>
  <c r="E412" i="8"/>
  <c r="E413" i="8"/>
  <c r="E414" i="8"/>
  <c r="E415" i="8"/>
  <c r="E416" i="8"/>
  <c r="E417" i="8"/>
  <c r="E418" i="8"/>
  <c r="E419" i="8"/>
  <c r="H419" i="8"/>
  <c r="E420" i="8"/>
  <c r="E421" i="8"/>
  <c r="E422" i="8"/>
  <c r="E423" i="8"/>
  <c r="E424" i="8"/>
  <c r="E425" i="8"/>
  <c r="E426" i="8"/>
  <c r="E427" i="8"/>
  <c r="H427" i="8"/>
  <c r="E428" i="8"/>
  <c r="E429" i="8"/>
  <c r="E8" i="8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2" i="7"/>
  <c r="E273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8" i="7"/>
  <c r="E289" i="7"/>
  <c r="E290" i="7"/>
  <c r="E291" i="7"/>
  <c r="E292" i="7"/>
  <c r="E293" i="7"/>
  <c r="E294" i="7"/>
  <c r="E295" i="7"/>
  <c r="E296" i="7"/>
  <c r="E297" i="7"/>
  <c r="E298" i="7"/>
  <c r="E299" i="7"/>
  <c r="E300" i="7"/>
  <c r="E301" i="7"/>
  <c r="E302" i="7"/>
  <c r="E303" i="7"/>
  <c r="E304" i="7"/>
  <c r="E305" i="7"/>
  <c r="E306" i="7"/>
  <c r="E307" i="7"/>
  <c r="E308" i="7"/>
  <c r="E309" i="7"/>
  <c r="E310" i="7"/>
  <c r="E311" i="7"/>
  <c r="E312" i="7"/>
  <c r="E313" i="7"/>
  <c r="E314" i="7"/>
  <c r="E315" i="7"/>
  <c r="E316" i="7"/>
  <c r="E317" i="7"/>
  <c r="E318" i="7"/>
  <c r="E319" i="7"/>
  <c r="E320" i="7"/>
  <c r="E321" i="7"/>
  <c r="E322" i="7"/>
  <c r="E323" i="7"/>
  <c r="E324" i="7"/>
  <c r="E325" i="7"/>
  <c r="E326" i="7"/>
  <c r="E327" i="7"/>
  <c r="E328" i="7"/>
  <c r="E329" i="7"/>
  <c r="E330" i="7"/>
  <c r="E331" i="7"/>
  <c r="E332" i="7"/>
  <c r="E333" i="7"/>
  <c r="E334" i="7"/>
  <c r="E335" i="7"/>
  <c r="E336" i="7"/>
  <c r="E337" i="7"/>
  <c r="E338" i="7"/>
  <c r="E339" i="7"/>
  <c r="E340" i="7"/>
  <c r="E341" i="7"/>
  <c r="E342" i="7"/>
  <c r="E343" i="7"/>
  <c r="E344" i="7"/>
  <c r="E345" i="7"/>
  <c r="E346" i="7"/>
  <c r="E347" i="7"/>
  <c r="E348" i="7"/>
  <c r="E349" i="7"/>
  <c r="E350" i="7"/>
  <c r="E351" i="7"/>
  <c r="E352" i="7"/>
  <c r="E353" i="7"/>
  <c r="E354" i="7"/>
  <c r="E355" i="7"/>
  <c r="E356" i="7"/>
  <c r="E357" i="7"/>
  <c r="E358" i="7"/>
  <c r="E359" i="7"/>
  <c r="E360" i="7"/>
  <c r="E361" i="7"/>
  <c r="E362" i="7"/>
  <c r="E363" i="7"/>
  <c r="E364" i="7"/>
  <c r="E365" i="7"/>
  <c r="E366" i="7"/>
  <c r="E367" i="7"/>
  <c r="E368" i="7"/>
  <c r="E369" i="7"/>
  <c r="E370" i="7"/>
  <c r="E371" i="7"/>
  <c r="E372" i="7"/>
  <c r="E373" i="7"/>
  <c r="E374" i="7"/>
  <c r="E375" i="7"/>
  <c r="E376" i="7"/>
  <c r="E377" i="7"/>
  <c r="E378" i="7"/>
  <c r="E379" i="7"/>
  <c r="E380" i="7"/>
  <c r="E381" i="7"/>
  <c r="E382" i="7"/>
  <c r="E383" i="7"/>
  <c r="E384" i="7"/>
  <c r="E385" i="7"/>
  <c r="E386" i="7"/>
  <c r="E387" i="7"/>
  <c r="E388" i="7"/>
  <c r="E389" i="7"/>
  <c r="E390" i="7"/>
  <c r="E391" i="7"/>
  <c r="E392" i="7"/>
  <c r="E393" i="7"/>
  <c r="E394" i="7"/>
  <c r="E395" i="7"/>
  <c r="E396" i="7"/>
  <c r="E397" i="7"/>
  <c r="E398" i="7"/>
  <c r="E399" i="7"/>
  <c r="E400" i="7"/>
  <c r="E401" i="7"/>
  <c r="E402" i="7"/>
  <c r="E403" i="7"/>
  <c r="E404" i="7"/>
  <c r="E405" i="7"/>
  <c r="E406" i="7"/>
  <c r="E407" i="7"/>
  <c r="E408" i="7"/>
  <c r="E409" i="7"/>
  <c r="E410" i="7"/>
  <c r="E411" i="7"/>
  <c r="E412" i="7"/>
  <c r="E413" i="7"/>
  <c r="E414" i="7"/>
  <c r="E415" i="7"/>
  <c r="E416" i="7"/>
  <c r="E417" i="7"/>
  <c r="E418" i="7"/>
  <c r="E419" i="7"/>
  <c r="E420" i="7"/>
  <c r="E421" i="7"/>
  <c r="E422" i="7"/>
  <c r="F422" i="7"/>
  <c r="E423" i="7"/>
  <c r="E424" i="7"/>
  <c r="E425" i="7"/>
  <c r="E426" i="7"/>
  <c r="E427" i="7"/>
  <c r="E428" i="7"/>
  <c r="E429" i="7"/>
  <c r="E8" i="7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E403" i="6"/>
  <c r="E404" i="6"/>
  <c r="E405" i="6"/>
  <c r="E406" i="6"/>
  <c r="E407" i="6"/>
  <c r="E408" i="6"/>
  <c r="E409" i="6"/>
  <c r="E410" i="6"/>
  <c r="E411" i="6"/>
  <c r="E412" i="6"/>
  <c r="E413" i="6"/>
  <c r="E414" i="6"/>
  <c r="E415" i="6"/>
  <c r="E416" i="6"/>
  <c r="E417" i="6"/>
  <c r="E418" i="6"/>
  <c r="E419" i="6"/>
  <c r="E420" i="6"/>
  <c r="E421" i="6"/>
  <c r="E422" i="6"/>
  <c r="E423" i="6"/>
  <c r="E424" i="6"/>
  <c r="E425" i="6"/>
  <c r="E426" i="6"/>
  <c r="E427" i="6"/>
  <c r="E428" i="6"/>
  <c r="E429" i="6"/>
  <c r="E8" i="6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320" i="5"/>
  <c r="E321" i="5"/>
  <c r="E322" i="5"/>
  <c r="E323" i="5"/>
  <c r="E324" i="5"/>
  <c r="E325" i="5"/>
  <c r="E326" i="5"/>
  <c r="E327" i="5"/>
  <c r="E328" i="5"/>
  <c r="E329" i="5"/>
  <c r="E330" i="5"/>
  <c r="E331" i="5"/>
  <c r="E332" i="5"/>
  <c r="E333" i="5"/>
  <c r="E334" i="5"/>
  <c r="E335" i="5"/>
  <c r="E336" i="5"/>
  <c r="E337" i="5"/>
  <c r="E338" i="5"/>
  <c r="E339" i="5"/>
  <c r="E340" i="5"/>
  <c r="E341" i="5"/>
  <c r="E342" i="5"/>
  <c r="E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362" i="5"/>
  <c r="E363" i="5"/>
  <c r="E364" i="5"/>
  <c r="E365" i="5"/>
  <c r="E366" i="5"/>
  <c r="E367" i="5"/>
  <c r="E368" i="5"/>
  <c r="E369" i="5"/>
  <c r="E370" i="5"/>
  <c r="E371" i="5"/>
  <c r="E372" i="5"/>
  <c r="E373" i="5"/>
  <c r="E374" i="5"/>
  <c r="E375" i="5"/>
  <c r="E376" i="5"/>
  <c r="E377" i="5"/>
  <c r="E378" i="5"/>
  <c r="E379" i="5"/>
  <c r="E380" i="5"/>
  <c r="E381" i="5"/>
  <c r="E382" i="5"/>
  <c r="E383" i="5"/>
  <c r="E384" i="5"/>
  <c r="E385" i="5"/>
  <c r="E386" i="5"/>
  <c r="E387" i="5"/>
  <c r="E388" i="5"/>
  <c r="E389" i="5"/>
  <c r="E390" i="5"/>
  <c r="E391" i="5"/>
  <c r="E392" i="5"/>
  <c r="E393" i="5"/>
  <c r="E394" i="5"/>
  <c r="E395" i="5"/>
  <c r="E396" i="5"/>
  <c r="E397" i="5"/>
  <c r="E398" i="5"/>
  <c r="E399" i="5"/>
  <c r="E400" i="5"/>
  <c r="E401" i="5"/>
  <c r="E402" i="5"/>
  <c r="E403" i="5"/>
  <c r="E404" i="5"/>
  <c r="E405" i="5"/>
  <c r="E406" i="5"/>
  <c r="E407" i="5"/>
  <c r="E408" i="5"/>
  <c r="E409" i="5"/>
  <c r="E410" i="5"/>
  <c r="E411" i="5"/>
  <c r="E412" i="5"/>
  <c r="E413" i="5"/>
  <c r="E414" i="5"/>
  <c r="E415" i="5"/>
  <c r="E416" i="5"/>
  <c r="E417" i="5"/>
  <c r="E418" i="5"/>
  <c r="E419" i="5"/>
  <c r="E420" i="5"/>
  <c r="E421" i="5"/>
  <c r="E422" i="5"/>
  <c r="E423" i="5"/>
  <c r="E424" i="5"/>
  <c r="E425" i="5"/>
  <c r="E426" i="5"/>
  <c r="E427" i="5"/>
  <c r="E428" i="5"/>
  <c r="E429" i="5"/>
  <c r="E8" i="5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8" i="4"/>
  <c r="E408" i="3"/>
  <c r="C435" i="3"/>
  <c r="E435" i="3"/>
  <c r="F40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8" i="3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8" i="2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8" i="1"/>
  <c r="D435" i="10"/>
  <c r="C435" i="10"/>
  <c r="E435" i="10"/>
  <c r="D435" i="1"/>
  <c r="H6" i="10"/>
  <c r="I6" i="10"/>
  <c r="J6" i="10"/>
  <c r="K6" i="10"/>
  <c r="L6" i="10"/>
  <c r="M6" i="10"/>
  <c r="H6" i="9"/>
  <c r="I6" i="9"/>
  <c r="J6" i="9"/>
  <c r="K6" i="9"/>
  <c r="L6" i="9"/>
  <c r="M6" i="9"/>
  <c r="H6" i="8"/>
  <c r="I6" i="8"/>
  <c r="J6" i="8"/>
  <c r="K6" i="8"/>
  <c r="L6" i="8"/>
  <c r="M6" i="8"/>
  <c r="H6" i="7"/>
  <c r="I6" i="7"/>
  <c r="J6" i="7"/>
  <c r="K6" i="7"/>
  <c r="L6" i="7"/>
  <c r="M6" i="7"/>
  <c r="H6" i="6"/>
  <c r="I6" i="6"/>
  <c r="J6" i="6"/>
  <c r="K6" i="6"/>
  <c r="L6" i="6"/>
  <c r="M6" i="6"/>
  <c r="H6" i="5"/>
  <c r="I6" i="5"/>
  <c r="J6" i="5"/>
  <c r="K6" i="5"/>
  <c r="L6" i="5"/>
  <c r="M6" i="5"/>
  <c r="H6" i="4"/>
  <c r="I6" i="4"/>
  <c r="J6" i="4"/>
  <c r="K6" i="4"/>
  <c r="L6" i="4"/>
  <c r="M6" i="4"/>
  <c r="H6" i="3"/>
  <c r="I6" i="3"/>
  <c r="J6" i="3"/>
  <c r="K6" i="3"/>
  <c r="L6" i="3"/>
  <c r="M6" i="3"/>
  <c r="H6" i="2"/>
  <c r="I6" i="2"/>
  <c r="J6" i="2"/>
  <c r="K6" i="2"/>
  <c r="L6" i="2"/>
  <c r="M6" i="2"/>
  <c r="C435" i="8"/>
  <c r="E435" i="8"/>
  <c r="C435" i="1"/>
  <c r="E435" i="1"/>
  <c r="C435" i="6"/>
  <c r="E435" i="6"/>
  <c r="C435" i="5"/>
  <c r="D435" i="5"/>
  <c r="F437" i="5"/>
  <c r="D435" i="3"/>
  <c r="F437" i="3"/>
  <c r="D435" i="2"/>
  <c r="F437" i="2"/>
  <c r="D435" i="9"/>
  <c r="C435" i="9"/>
  <c r="D435" i="8"/>
  <c r="D435" i="7"/>
  <c r="F437" i="7"/>
  <c r="C435" i="7"/>
  <c r="D435" i="6"/>
  <c r="F437" i="6"/>
  <c r="D435" i="4"/>
  <c r="F437" i="4"/>
  <c r="C435" i="4"/>
  <c r="E435" i="4"/>
  <c r="C435" i="2"/>
  <c r="H6" i="1"/>
  <c r="I6" i="1"/>
  <c r="J6" i="1"/>
  <c r="K6" i="1"/>
  <c r="L6" i="1"/>
  <c r="M6" i="1"/>
  <c r="E435" i="2"/>
  <c r="E435" i="5"/>
  <c r="E435" i="7"/>
  <c r="G8" i="4"/>
  <c r="F437" i="10"/>
  <c r="H8" i="3"/>
  <c r="F437" i="1"/>
  <c r="F437" i="8"/>
  <c r="F437" i="9"/>
  <c r="F401" i="10"/>
  <c r="F399" i="10"/>
  <c r="F397" i="10"/>
  <c r="F395" i="10"/>
  <c r="F393" i="10"/>
  <c r="F391" i="10"/>
  <c r="F389" i="10"/>
  <c r="F387" i="10"/>
  <c r="F375" i="10"/>
  <c r="F373" i="10"/>
  <c r="F365" i="10"/>
  <c r="F363" i="10"/>
  <c r="F361" i="10"/>
  <c r="F359" i="10"/>
  <c r="F357" i="10"/>
  <c r="F355" i="10"/>
  <c r="F351" i="10"/>
  <c r="F347" i="10"/>
  <c r="F345" i="10"/>
  <c r="F341" i="10"/>
  <c r="F339" i="10"/>
  <c r="F337" i="10"/>
  <c r="F335" i="10"/>
  <c r="F333" i="10"/>
  <c r="F331" i="10"/>
  <c r="F329" i="10"/>
  <c r="F327" i="10"/>
  <c r="F325" i="10"/>
  <c r="F323" i="10"/>
  <c r="F321" i="10"/>
  <c r="F319" i="10"/>
  <c r="F317" i="10"/>
  <c r="F305" i="10"/>
  <c r="F291" i="10"/>
  <c r="F281" i="10"/>
  <c r="F279" i="10"/>
  <c r="F277" i="10"/>
  <c r="F275" i="10"/>
  <c r="F273" i="10"/>
  <c r="F271" i="10"/>
  <c r="F269" i="10"/>
  <c r="F267" i="10"/>
  <c r="F122" i="10"/>
  <c r="F98" i="10"/>
  <c r="F92" i="10"/>
  <c r="F90" i="10"/>
  <c r="F88" i="10"/>
  <c r="F86" i="10"/>
  <c r="F84" i="10"/>
  <c r="F82" i="10"/>
  <c r="F66" i="10"/>
  <c r="F64" i="10"/>
  <c r="F62" i="10"/>
  <c r="F50" i="10"/>
  <c r="F40" i="10"/>
  <c r="F38" i="10"/>
  <c r="F36" i="10"/>
  <c r="F34" i="10"/>
  <c r="F32" i="10"/>
  <c r="F263" i="10"/>
  <c r="F286" i="10"/>
  <c r="F141" i="10"/>
  <c r="F93" i="10"/>
  <c r="F85" i="10"/>
  <c r="F77" i="10"/>
  <c r="F69" i="10"/>
  <c r="F61" i="10"/>
  <c r="F53" i="10"/>
  <c r="F45" i="10"/>
  <c r="F37" i="10"/>
  <c r="F27" i="10"/>
  <c r="F25" i="10"/>
  <c r="F23" i="10"/>
  <c r="F21" i="10"/>
  <c r="F19" i="10"/>
  <c r="F17" i="10"/>
  <c r="F9" i="10"/>
  <c r="F278" i="10"/>
  <c r="F270" i="10"/>
  <c r="F294" i="10"/>
  <c r="F123" i="10"/>
  <c r="F91" i="10"/>
  <c r="F59" i="10"/>
  <c r="F75" i="10"/>
  <c r="F131" i="10"/>
  <c r="F99" i="10"/>
  <c r="F115" i="10"/>
  <c r="F83" i="10"/>
  <c r="F51" i="10"/>
  <c r="F139" i="10"/>
  <c r="F107" i="10"/>
  <c r="F43" i="10"/>
  <c r="F67" i="10"/>
  <c r="F35" i="10"/>
  <c r="F16" i="10"/>
  <c r="F39" i="10"/>
  <c r="F121" i="10"/>
  <c r="F166" i="10"/>
  <c r="F118" i="10"/>
  <c r="F22" i="10"/>
  <c r="F55" i="10"/>
  <c r="F101" i="10"/>
  <c r="F133" i="10"/>
  <c r="F57" i="10"/>
  <c r="F117" i="10"/>
  <c r="F13" i="10"/>
  <c r="F97" i="10"/>
  <c r="F15" i="10"/>
  <c r="F70" i="10"/>
  <c r="F109" i="10"/>
  <c r="F170" i="10"/>
  <c r="F218" i="10"/>
  <c r="F266" i="10"/>
  <c r="F44" i="10"/>
  <c r="F76" i="10"/>
  <c r="F124" i="10"/>
  <c r="F147" i="10"/>
  <c r="F163" i="10"/>
  <c r="F179" i="10"/>
  <c r="F195" i="10"/>
  <c r="F211" i="10"/>
  <c r="F227" i="10"/>
  <c r="F243" i="10"/>
  <c r="F259" i="10"/>
  <c r="F178" i="10"/>
  <c r="F222" i="10"/>
  <c r="F284" i="10"/>
  <c r="F334" i="10"/>
  <c r="F366" i="10"/>
  <c r="F398" i="10"/>
  <c r="F42" i="10"/>
  <c r="F114" i="10"/>
  <c r="F148" i="10"/>
  <c r="F164" i="10"/>
  <c r="F180" i="10"/>
  <c r="F196" i="10"/>
  <c r="F212" i="10"/>
  <c r="F228" i="10"/>
  <c r="F244" i="10"/>
  <c r="F260" i="10"/>
  <c r="F289" i="10"/>
  <c r="F198" i="10"/>
  <c r="F246" i="10"/>
  <c r="F310" i="10"/>
  <c r="F346" i="10"/>
  <c r="F378" i="10"/>
  <c r="F410" i="10"/>
  <c r="F56" i="10"/>
  <c r="F104" i="10"/>
  <c r="F136" i="10"/>
  <c r="F157" i="10"/>
  <c r="F173" i="10"/>
  <c r="F189" i="10"/>
  <c r="F205" i="10"/>
  <c r="F221" i="10"/>
  <c r="F237" i="10"/>
  <c r="F253" i="10"/>
  <c r="F272" i="10"/>
  <c r="F295" i="10"/>
  <c r="F311" i="10"/>
  <c r="F371" i="10"/>
  <c r="F407" i="10"/>
  <c r="F423" i="10"/>
  <c r="F293" i="10"/>
  <c r="F308" i="10"/>
  <c r="F324" i="10"/>
  <c r="F340" i="10"/>
  <c r="F356" i="10"/>
  <c r="F372" i="10"/>
  <c r="F388" i="10"/>
  <c r="F404" i="10"/>
  <c r="F420" i="10"/>
  <c r="F283" i="10"/>
  <c r="F313" i="10"/>
  <c r="F377" i="10"/>
  <c r="F409" i="10"/>
  <c r="F425" i="10"/>
  <c r="F103" i="10"/>
  <c r="F18" i="10"/>
  <c r="F126" i="10"/>
  <c r="F158" i="10"/>
  <c r="F63" i="10"/>
  <c r="F206" i="10"/>
  <c r="F68" i="10"/>
  <c r="F143" i="10"/>
  <c r="F191" i="10"/>
  <c r="F239" i="10"/>
  <c r="F210" i="10"/>
  <c r="F358" i="10"/>
  <c r="F106" i="10"/>
  <c r="F176" i="10"/>
  <c r="F224" i="10"/>
  <c r="F282" i="10"/>
  <c r="F298" i="10"/>
  <c r="F402" i="10"/>
  <c r="F128" i="10"/>
  <c r="F185" i="10"/>
  <c r="F233" i="10"/>
  <c r="F287" i="10"/>
  <c r="F367" i="10"/>
  <c r="F285" i="10"/>
  <c r="F336" i="10"/>
  <c r="F384" i="10"/>
  <c r="F405" i="10"/>
  <c r="F125" i="10"/>
  <c r="F46" i="10"/>
  <c r="F135" i="10"/>
  <c r="F33" i="10"/>
  <c r="F10" i="10"/>
  <c r="F26" i="10"/>
  <c r="F73" i="10"/>
  <c r="F105" i="10"/>
  <c r="F137" i="10"/>
  <c r="F71" i="10"/>
  <c r="F146" i="10"/>
  <c r="F29" i="10"/>
  <c r="F111" i="10"/>
  <c r="F31" i="10"/>
  <c r="F81" i="10"/>
  <c r="F113" i="10"/>
  <c r="F182" i="10"/>
  <c r="F230" i="10"/>
  <c r="F306" i="10"/>
  <c r="F52" i="10"/>
  <c r="F100" i="10"/>
  <c r="F132" i="10"/>
  <c r="F151" i="10"/>
  <c r="F167" i="10"/>
  <c r="F183" i="10"/>
  <c r="F199" i="10"/>
  <c r="F215" i="10"/>
  <c r="F231" i="10"/>
  <c r="F247" i="10"/>
  <c r="F274" i="10"/>
  <c r="F190" i="10"/>
  <c r="F238" i="10"/>
  <c r="F302" i="10"/>
  <c r="F342" i="10"/>
  <c r="F374" i="10"/>
  <c r="F406" i="10"/>
  <c r="F58" i="10"/>
  <c r="F130" i="10"/>
  <c r="F152" i="10"/>
  <c r="F168" i="10"/>
  <c r="F184" i="10"/>
  <c r="F200" i="10"/>
  <c r="F216" i="10"/>
  <c r="F232" i="10"/>
  <c r="F248" i="10"/>
  <c r="F264" i="10"/>
  <c r="F162" i="10"/>
  <c r="F214" i="10"/>
  <c r="F262" i="10"/>
  <c r="F318" i="10"/>
  <c r="F354" i="10"/>
  <c r="F386" i="10"/>
  <c r="F418" i="10"/>
  <c r="F72" i="10"/>
  <c r="F112" i="10"/>
  <c r="F145" i="10"/>
  <c r="F161" i="10"/>
  <c r="F177" i="10"/>
  <c r="F193" i="10"/>
  <c r="F209" i="10"/>
  <c r="F225" i="10"/>
  <c r="F241" i="10"/>
  <c r="F257" i="10"/>
  <c r="F276" i="10"/>
  <c r="F299" i="10"/>
  <c r="F315" i="10"/>
  <c r="F379" i="10"/>
  <c r="F411" i="10"/>
  <c r="F427" i="10"/>
  <c r="F296" i="10"/>
  <c r="F312" i="10"/>
  <c r="F328" i="10"/>
  <c r="F344" i="10"/>
  <c r="F360" i="10"/>
  <c r="F376" i="10"/>
  <c r="F392" i="10"/>
  <c r="F408" i="10"/>
  <c r="F424" i="10"/>
  <c r="F297" i="10"/>
  <c r="F349" i="10"/>
  <c r="F381" i="10"/>
  <c r="F413" i="10"/>
  <c r="F429" i="10"/>
  <c r="F150" i="10"/>
  <c r="F79" i="10"/>
  <c r="F94" i="10"/>
  <c r="F110" i="10"/>
  <c r="F11" i="10"/>
  <c r="F102" i="10"/>
  <c r="F254" i="10"/>
  <c r="F116" i="10"/>
  <c r="F175" i="10"/>
  <c r="F223" i="10"/>
  <c r="F292" i="10"/>
  <c r="F322" i="10"/>
  <c r="F160" i="10"/>
  <c r="F208" i="10"/>
  <c r="F240" i="10"/>
  <c r="F186" i="10"/>
  <c r="F338" i="10"/>
  <c r="F48" i="10"/>
  <c r="F153" i="10"/>
  <c r="F201" i="10"/>
  <c r="F249" i="10"/>
  <c r="F307" i="10"/>
  <c r="F419" i="10"/>
  <c r="F320" i="10"/>
  <c r="F368" i="10"/>
  <c r="F416" i="10"/>
  <c r="F369" i="10"/>
  <c r="F12" i="10"/>
  <c r="F89" i="10"/>
  <c r="F142" i="10"/>
  <c r="F65" i="10"/>
  <c r="F14" i="10"/>
  <c r="F30" i="10"/>
  <c r="F87" i="10"/>
  <c r="F119" i="10"/>
  <c r="F20" i="10"/>
  <c r="F78" i="10"/>
  <c r="F154" i="10"/>
  <c r="F47" i="10"/>
  <c r="F129" i="10"/>
  <c r="F49" i="10"/>
  <c r="F95" i="10"/>
  <c r="F127" i="10"/>
  <c r="F194" i="10"/>
  <c r="F242" i="10"/>
  <c r="F326" i="10"/>
  <c r="F60" i="10"/>
  <c r="F108" i="10"/>
  <c r="F140" i="10"/>
  <c r="F155" i="10"/>
  <c r="F171" i="10"/>
  <c r="F187" i="10"/>
  <c r="F203" i="10"/>
  <c r="F219" i="10"/>
  <c r="F235" i="10"/>
  <c r="F251" i="10"/>
  <c r="F288" i="10"/>
  <c r="F202" i="10"/>
  <c r="F250" i="10"/>
  <c r="F314" i="10"/>
  <c r="F350" i="10"/>
  <c r="F382" i="10"/>
  <c r="F414" i="10"/>
  <c r="F74" i="10"/>
  <c r="F138" i="10"/>
  <c r="F156" i="10"/>
  <c r="F172" i="10"/>
  <c r="F188" i="10"/>
  <c r="F204" i="10"/>
  <c r="F220" i="10"/>
  <c r="F236" i="10"/>
  <c r="F252" i="10"/>
  <c r="F268" i="10"/>
  <c r="F174" i="10"/>
  <c r="F226" i="10"/>
  <c r="F280" i="10"/>
  <c r="F330" i="10"/>
  <c r="F362" i="10"/>
  <c r="F394" i="10"/>
  <c r="F426" i="10"/>
  <c r="F80" i="10"/>
  <c r="F120" i="10"/>
  <c r="F149" i="10"/>
  <c r="F165" i="10"/>
  <c r="F181" i="10"/>
  <c r="F197" i="10"/>
  <c r="F213" i="10"/>
  <c r="F229" i="10"/>
  <c r="F245" i="10"/>
  <c r="F261" i="10"/>
  <c r="F290" i="10"/>
  <c r="F303" i="10"/>
  <c r="F343" i="10"/>
  <c r="F383" i="10"/>
  <c r="F415" i="10"/>
  <c r="F300" i="10"/>
  <c r="F316" i="10"/>
  <c r="F332" i="10"/>
  <c r="F348" i="10"/>
  <c r="F364" i="10"/>
  <c r="F380" i="10"/>
  <c r="F396" i="10"/>
  <c r="F412" i="10"/>
  <c r="F428" i="10"/>
  <c r="F301" i="10"/>
  <c r="F353" i="10"/>
  <c r="F385" i="10"/>
  <c r="F417" i="10"/>
  <c r="F24" i="10"/>
  <c r="F41" i="10"/>
  <c r="F28" i="10"/>
  <c r="F54" i="10"/>
  <c r="F134" i="10"/>
  <c r="F422" i="10"/>
  <c r="F159" i="10"/>
  <c r="F207" i="10"/>
  <c r="F255" i="10"/>
  <c r="F258" i="10"/>
  <c r="F390" i="10"/>
  <c r="F144" i="10"/>
  <c r="F192" i="10"/>
  <c r="F256" i="10"/>
  <c r="F234" i="10"/>
  <c r="F370" i="10"/>
  <c r="F96" i="10"/>
  <c r="F169" i="10"/>
  <c r="F217" i="10"/>
  <c r="F265" i="10"/>
  <c r="F403" i="10"/>
  <c r="F304" i="10"/>
  <c r="F352" i="10"/>
  <c r="F400" i="10"/>
  <c r="F309" i="10"/>
  <c r="F421" i="10"/>
  <c r="F435" i="10"/>
  <c r="F8" i="10"/>
  <c r="F407" i="8"/>
  <c r="F391" i="8"/>
  <c r="F375" i="8"/>
  <c r="F359" i="8"/>
  <c r="F343" i="8"/>
  <c r="F327" i="8"/>
  <c r="F311" i="8"/>
  <c r="F295" i="8"/>
  <c r="F279" i="8"/>
  <c r="F300" i="8"/>
  <c r="F257" i="8"/>
  <c r="F241" i="8"/>
  <c r="F225" i="8"/>
  <c r="F209" i="8"/>
  <c r="F193" i="8"/>
  <c r="F177" i="8"/>
  <c r="F238" i="8"/>
  <c r="F174" i="8"/>
  <c r="F59" i="8"/>
  <c r="F224" i="8"/>
  <c r="F258" i="8"/>
  <c r="F194" i="8"/>
  <c r="F160" i="8"/>
  <c r="F144" i="8"/>
  <c r="F280" i="8"/>
  <c r="F196" i="8"/>
  <c r="F394" i="8"/>
  <c r="F306" i="8"/>
  <c r="F46" i="8"/>
  <c r="F423" i="8"/>
  <c r="F420" i="8"/>
  <c r="F129" i="8"/>
  <c r="F298" i="8"/>
  <c r="F96" i="8"/>
  <c r="F137" i="8"/>
  <c r="F114" i="8"/>
  <c r="F425" i="8"/>
  <c r="F54" i="8"/>
  <c r="F396" i="8"/>
  <c r="F422" i="8"/>
  <c r="F346" i="8"/>
  <c r="F380" i="8"/>
  <c r="F384" i="8"/>
  <c r="F104" i="8"/>
  <c r="F424" i="7"/>
  <c r="F420" i="7"/>
  <c r="F414" i="7"/>
  <c r="F408" i="7"/>
  <c r="F404" i="7"/>
  <c r="F398" i="7"/>
  <c r="F392" i="7"/>
  <c r="F388" i="7"/>
  <c r="F382" i="7"/>
  <c r="F376" i="7"/>
  <c r="F372" i="7"/>
  <c r="F366" i="7"/>
  <c r="F360" i="7"/>
  <c r="F356" i="7"/>
  <c r="F350" i="7"/>
  <c r="F344" i="7"/>
  <c r="F340" i="7"/>
  <c r="F334" i="7"/>
  <c r="F328" i="7"/>
  <c r="F324" i="7"/>
  <c r="F318" i="7"/>
  <c r="F312" i="7"/>
  <c r="F308" i="7"/>
  <c r="F302" i="7"/>
  <c r="F296" i="7"/>
  <c r="F292" i="7"/>
  <c r="F286" i="7"/>
  <c r="F280" i="7"/>
  <c r="F276" i="7"/>
  <c r="F270" i="7"/>
  <c r="F264" i="7"/>
  <c r="F411" i="7"/>
  <c r="F363" i="7"/>
  <c r="F315" i="7"/>
  <c r="F283" i="7"/>
  <c r="F248" i="7"/>
  <c r="F224" i="7"/>
  <c r="F208" i="7"/>
  <c r="F184" i="7"/>
  <c r="F160" i="7"/>
  <c r="F144" i="7"/>
  <c r="F132" i="7"/>
  <c r="F126" i="7"/>
  <c r="F122" i="7"/>
  <c r="F116" i="7"/>
  <c r="F110" i="7"/>
  <c r="F106" i="7"/>
  <c r="F100" i="7"/>
  <c r="F94" i="7"/>
  <c r="F90" i="7"/>
  <c r="F84" i="7"/>
  <c r="F78" i="7"/>
  <c r="F74" i="7"/>
  <c r="F68" i="7"/>
  <c r="F242" i="7"/>
  <c r="F226" i="7"/>
  <c r="F202" i="7"/>
  <c r="F178" i="7"/>
  <c r="F162" i="7"/>
  <c r="F138" i="7"/>
  <c r="F387" i="7"/>
  <c r="F355" i="7"/>
  <c r="F307" i="7"/>
  <c r="F260" i="7"/>
  <c r="F244" i="7"/>
  <c r="F220" i="7"/>
  <c r="F196" i="7"/>
  <c r="F180" i="7"/>
  <c r="F156" i="7"/>
  <c r="F135" i="7"/>
  <c r="F131" i="7"/>
  <c r="F125" i="7"/>
  <c r="F119" i="7"/>
  <c r="F115" i="7"/>
  <c r="F109" i="7"/>
  <c r="F103" i="7"/>
  <c r="F99" i="7"/>
  <c r="F425" i="7"/>
  <c r="F377" i="7"/>
  <c r="F345" i="7"/>
  <c r="F297" i="7"/>
  <c r="F246" i="7"/>
  <c r="F230" i="7"/>
  <c r="F206" i="7"/>
  <c r="F182" i="7"/>
  <c r="F166" i="7"/>
  <c r="F142" i="7"/>
  <c r="F73" i="7"/>
  <c r="F83" i="7"/>
  <c r="F65" i="7"/>
  <c r="F77" i="7"/>
  <c r="F87" i="7"/>
  <c r="F66" i="7"/>
  <c r="F60" i="7"/>
  <c r="F56" i="7"/>
  <c r="F50" i="7"/>
  <c r="F44" i="7"/>
  <c r="F40" i="7"/>
  <c r="F34" i="7"/>
  <c r="F28" i="7"/>
  <c r="F24" i="7"/>
  <c r="F18" i="7"/>
  <c r="F12" i="7"/>
  <c r="F9" i="7"/>
  <c r="F57" i="7"/>
  <c r="F51" i="7"/>
  <c r="F305" i="7"/>
  <c r="F169" i="7"/>
  <c r="F143" i="7"/>
  <c r="F207" i="7"/>
  <c r="F301" i="7"/>
  <c r="F397" i="7"/>
  <c r="F157" i="7"/>
  <c r="F253" i="7"/>
  <c r="F155" i="7"/>
  <c r="F219" i="7"/>
  <c r="F287" i="7"/>
  <c r="F383" i="7"/>
  <c r="F415" i="7"/>
  <c r="F29" i="7"/>
  <c r="F61" i="7"/>
  <c r="F55" i="7"/>
  <c r="F273" i="7"/>
  <c r="F385" i="7"/>
  <c r="F177" i="7"/>
  <c r="F151" i="7"/>
  <c r="F183" i="7"/>
  <c r="F247" i="7"/>
  <c r="F311" i="7"/>
  <c r="F407" i="7"/>
  <c r="F165" i="7"/>
  <c r="F229" i="7"/>
  <c r="F163" i="7"/>
  <c r="F259" i="7"/>
  <c r="F293" i="7"/>
  <c r="F357" i="7"/>
  <c r="F421" i="7"/>
  <c r="F49" i="7"/>
  <c r="F11" i="7"/>
  <c r="F43" i="7"/>
  <c r="F281" i="7"/>
  <c r="F153" i="7"/>
  <c r="F185" i="7"/>
  <c r="F249" i="7"/>
  <c r="F191" i="7"/>
  <c r="F285" i="7"/>
  <c r="F317" i="7"/>
  <c r="F381" i="7"/>
  <c r="F141" i="7"/>
  <c r="F237" i="7"/>
  <c r="F139" i="7"/>
  <c r="F203" i="7"/>
  <c r="F271" i="7"/>
  <c r="F367" i="7"/>
  <c r="F399" i="7"/>
  <c r="F309" i="7"/>
  <c r="F21" i="7"/>
  <c r="F15" i="7"/>
  <c r="F31" i="7"/>
  <c r="F63" i="7"/>
  <c r="F353" i="7"/>
  <c r="F193" i="7"/>
  <c r="F225" i="7"/>
  <c r="F167" i="7"/>
  <c r="F231" i="7"/>
  <c r="F327" i="7"/>
  <c r="F359" i="7"/>
  <c r="F423" i="7"/>
  <c r="F181" i="7"/>
  <c r="F147" i="7"/>
  <c r="F179" i="7"/>
  <c r="F277" i="7"/>
  <c r="F405" i="7"/>
  <c r="F429" i="6"/>
  <c r="F427" i="6"/>
  <c r="F425" i="6"/>
  <c r="F423" i="6"/>
  <c r="F421" i="6"/>
  <c r="F419" i="6"/>
  <c r="F417" i="6"/>
  <c r="F415" i="6"/>
  <c r="F413" i="6"/>
  <c r="F411" i="6"/>
  <c r="F409" i="6"/>
  <c r="F407" i="6"/>
  <c r="F405" i="6"/>
  <c r="F403" i="6"/>
  <c r="F401" i="6"/>
  <c r="F399" i="6"/>
  <c r="F397" i="6"/>
  <c r="F395" i="6"/>
  <c r="F393" i="6"/>
  <c r="F391" i="6"/>
  <c r="F389" i="6"/>
  <c r="F387" i="6"/>
  <c r="F385" i="6"/>
  <c r="F383" i="6"/>
  <c r="F381" i="6"/>
  <c r="F379" i="6"/>
  <c r="F377" i="6"/>
  <c r="F375" i="6"/>
  <c r="F373" i="6"/>
  <c r="F371" i="6"/>
  <c r="F369" i="6"/>
  <c r="F367" i="6"/>
  <c r="F365" i="6"/>
  <c r="F363" i="6"/>
  <c r="F361" i="6"/>
  <c r="F359" i="6"/>
  <c r="F357" i="6"/>
  <c r="F355" i="6"/>
  <c r="F353" i="6"/>
  <c r="F351" i="6"/>
  <c r="F349" i="6"/>
  <c r="F347" i="6"/>
  <c r="F345" i="6"/>
  <c r="F343" i="6"/>
  <c r="F341" i="6"/>
  <c r="F339" i="6"/>
  <c r="F337" i="6"/>
  <c r="F335" i="6"/>
  <c r="F333" i="6"/>
  <c r="F329" i="6"/>
  <c r="F325" i="6"/>
  <c r="F305" i="6"/>
  <c r="F303" i="6"/>
  <c r="F301" i="6"/>
  <c r="F295" i="6"/>
  <c r="F293" i="6"/>
  <c r="F291" i="6"/>
  <c r="F289" i="6"/>
  <c r="F287" i="6"/>
  <c r="F285" i="6"/>
  <c r="F283" i="6"/>
  <c r="F281" i="6"/>
  <c r="F277" i="6"/>
  <c r="F275" i="6"/>
  <c r="F269" i="6"/>
  <c r="F267" i="6"/>
  <c r="F265" i="6"/>
  <c r="F263" i="6"/>
  <c r="F95" i="6"/>
  <c r="F63" i="6"/>
  <c r="F43" i="6"/>
  <c r="F35" i="6"/>
  <c r="F27" i="6"/>
  <c r="F19" i="6"/>
  <c r="F11" i="6"/>
  <c r="F103" i="6"/>
  <c r="F41" i="6"/>
  <c r="F25" i="6"/>
  <c r="F9" i="6"/>
  <c r="F87" i="6"/>
  <c r="F55" i="6"/>
  <c r="F45" i="6"/>
  <c r="F37" i="6"/>
  <c r="F29" i="6"/>
  <c r="F21" i="6"/>
  <c r="F13" i="6"/>
  <c r="F71" i="6"/>
  <c r="F17" i="6"/>
  <c r="F111" i="6"/>
  <c r="F79" i="6"/>
  <c r="F47" i="6"/>
  <c r="F39" i="6"/>
  <c r="F31" i="6"/>
  <c r="F23" i="6"/>
  <c r="F15" i="6"/>
  <c r="F33" i="6"/>
  <c r="F20" i="6"/>
  <c r="F118" i="6"/>
  <c r="F170" i="6"/>
  <c r="F10" i="6"/>
  <c r="F42" i="6"/>
  <c r="F69" i="6"/>
  <c r="F101" i="6"/>
  <c r="F93" i="6"/>
  <c r="F150" i="6"/>
  <c r="F194" i="6"/>
  <c r="F234" i="6"/>
  <c r="F262" i="6"/>
  <c r="F16" i="6"/>
  <c r="F59" i="6"/>
  <c r="F91" i="6"/>
  <c r="F12" i="6"/>
  <c r="F114" i="6"/>
  <c r="F158" i="6"/>
  <c r="F206" i="6"/>
  <c r="F230" i="6"/>
  <c r="F266" i="6"/>
  <c r="F14" i="6"/>
  <c r="F46" i="6"/>
  <c r="F74" i="6"/>
  <c r="F106" i="6"/>
  <c r="F330" i="6"/>
  <c r="F378" i="6"/>
  <c r="F56" i="6"/>
  <c r="F88" i="6"/>
  <c r="F115" i="6"/>
  <c r="F131" i="6"/>
  <c r="F147" i="6"/>
  <c r="F163" i="6"/>
  <c r="F179" i="6"/>
  <c r="F195" i="6"/>
  <c r="F211" i="6"/>
  <c r="F227" i="6"/>
  <c r="F243" i="6"/>
  <c r="F259" i="6"/>
  <c r="F334" i="6"/>
  <c r="F382" i="6"/>
  <c r="F418" i="6"/>
  <c r="F70" i="6"/>
  <c r="F102" i="6"/>
  <c r="F124" i="6"/>
  <c r="F140" i="6"/>
  <c r="F156" i="6"/>
  <c r="F172" i="6"/>
  <c r="F188" i="6"/>
  <c r="F204" i="6"/>
  <c r="F220" i="6"/>
  <c r="F236" i="6"/>
  <c r="F252" i="6"/>
  <c r="F314" i="6"/>
  <c r="F362" i="6"/>
  <c r="F406" i="6"/>
  <c r="F60" i="6"/>
  <c r="F92" i="6"/>
  <c r="F121" i="6"/>
  <c r="F137" i="6"/>
  <c r="F153" i="6"/>
  <c r="F169" i="6"/>
  <c r="F185" i="6"/>
  <c r="F201" i="6"/>
  <c r="F217" i="6"/>
  <c r="F233" i="6"/>
  <c r="F249" i="6"/>
  <c r="F271" i="6"/>
  <c r="F311" i="6"/>
  <c r="F327" i="6"/>
  <c r="F272" i="6"/>
  <c r="F288" i="6"/>
  <c r="F304" i="6"/>
  <c r="F320" i="6"/>
  <c r="F336" i="6"/>
  <c r="F352" i="6"/>
  <c r="F368" i="6"/>
  <c r="F384" i="6"/>
  <c r="F400" i="6"/>
  <c r="F416" i="6"/>
  <c r="F313" i="6"/>
  <c r="F141" i="6"/>
  <c r="F189" i="6"/>
  <c r="F221" i="6"/>
  <c r="F253" i="6"/>
  <c r="F315" i="6"/>
  <c r="F276" i="6"/>
  <c r="F308" i="6"/>
  <c r="F324" i="6"/>
  <c r="F356" i="6"/>
  <c r="F388" i="6"/>
  <c r="F420" i="6"/>
  <c r="F273" i="6"/>
  <c r="F338" i="6"/>
  <c r="F108" i="6"/>
  <c r="F145" i="6"/>
  <c r="F177" i="6"/>
  <c r="F225" i="6"/>
  <c r="F299" i="6"/>
  <c r="F280" i="6"/>
  <c r="F312" i="6"/>
  <c r="F360" i="6"/>
  <c r="F408" i="6"/>
  <c r="F321" i="6"/>
  <c r="F370" i="6"/>
  <c r="F184" i="6"/>
  <c r="F232" i="6"/>
  <c r="F350" i="6"/>
  <c r="F84" i="6"/>
  <c r="F133" i="6"/>
  <c r="F181" i="6"/>
  <c r="F229" i="6"/>
  <c r="F307" i="6"/>
  <c r="F284" i="6"/>
  <c r="F316" i="6"/>
  <c r="F364" i="6"/>
  <c r="F412" i="6"/>
  <c r="F309" i="6"/>
  <c r="F61" i="6"/>
  <c r="F130" i="6"/>
  <c r="F186" i="6"/>
  <c r="F18" i="6"/>
  <c r="F51" i="6"/>
  <c r="F83" i="6"/>
  <c r="F28" i="6"/>
  <c r="F107" i="6"/>
  <c r="F162" i="6"/>
  <c r="F198" i="6"/>
  <c r="F242" i="6"/>
  <c r="F270" i="6"/>
  <c r="F24" i="6"/>
  <c r="F66" i="6"/>
  <c r="F98" i="6"/>
  <c r="F44" i="6"/>
  <c r="F126" i="6"/>
  <c r="F166" i="6"/>
  <c r="F210" i="6"/>
  <c r="F238" i="6"/>
  <c r="F274" i="6"/>
  <c r="F22" i="6"/>
  <c r="F49" i="6"/>
  <c r="F81" i="6"/>
  <c r="F113" i="6"/>
  <c r="F342" i="6"/>
  <c r="F398" i="6"/>
  <c r="F64" i="6"/>
  <c r="F96" i="6"/>
  <c r="F119" i="6"/>
  <c r="F135" i="6"/>
  <c r="F151" i="6"/>
  <c r="F167" i="6"/>
  <c r="F183" i="6"/>
  <c r="F199" i="6"/>
  <c r="F215" i="6"/>
  <c r="F231" i="6"/>
  <c r="F247" i="6"/>
  <c r="F298" i="6"/>
  <c r="F346" i="6"/>
  <c r="F390" i="6"/>
  <c r="F78" i="6"/>
  <c r="F110" i="6"/>
  <c r="F128" i="6"/>
  <c r="F144" i="6"/>
  <c r="F160" i="6"/>
  <c r="F176" i="6"/>
  <c r="F192" i="6"/>
  <c r="F208" i="6"/>
  <c r="F224" i="6"/>
  <c r="F240" i="6"/>
  <c r="F256" i="6"/>
  <c r="F326" i="6"/>
  <c r="F374" i="6"/>
  <c r="F414" i="6"/>
  <c r="F68" i="6"/>
  <c r="F100" i="6"/>
  <c r="F125" i="6"/>
  <c r="F157" i="6"/>
  <c r="F173" i="6"/>
  <c r="F205" i="6"/>
  <c r="F237" i="6"/>
  <c r="F279" i="6"/>
  <c r="F331" i="6"/>
  <c r="F292" i="6"/>
  <c r="F340" i="6"/>
  <c r="F372" i="6"/>
  <c r="F404" i="6"/>
  <c r="F317" i="6"/>
  <c r="F76" i="6"/>
  <c r="F209" i="6"/>
  <c r="F257" i="6"/>
  <c r="F264" i="6"/>
  <c r="F328" i="6"/>
  <c r="F376" i="6"/>
  <c r="F424" i="6"/>
  <c r="F89" i="6"/>
  <c r="F65" i="6"/>
  <c r="F50" i="6"/>
  <c r="F182" i="6"/>
  <c r="F258" i="6"/>
  <c r="F40" i="6"/>
  <c r="F109" i="6"/>
  <c r="F146" i="6"/>
  <c r="F222" i="6"/>
  <c r="F38" i="6"/>
  <c r="F99" i="6"/>
  <c r="F366" i="6"/>
  <c r="F80" i="6"/>
  <c r="F127" i="6"/>
  <c r="F159" i="6"/>
  <c r="F191" i="6"/>
  <c r="F223" i="6"/>
  <c r="F255" i="6"/>
  <c r="F410" i="6"/>
  <c r="F94" i="6"/>
  <c r="F136" i="6"/>
  <c r="F168" i="6"/>
  <c r="F216" i="6"/>
  <c r="F302" i="6"/>
  <c r="F52" i="6"/>
  <c r="F165" i="6"/>
  <c r="F213" i="6"/>
  <c r="F261" i="6"/>
  <c r="F268" i="6"/>
  <c r="F332" i="6"/>
  <c r="F396" i="6"/>
  <c r="F75" i="6"/>
  <c r="F142" i="6"/>
  <c r="F202" i="6"/>
  <c r="F26" i="6"/>
  <c r="F58" i="6"/>
  <c r="F90" i="6"/>
  <c r="F36" i="6"/>
  <c r="F122" i="6"/>
  <c r="F174" i="6"/>
  <c r="F218" i="6"/>
  <c r="F250" i="6"/>
  <c r="F278" i="6"/>
  <c r="F32" i="6"/>
  <c r="F73" i="6"/>
  <c r="F105" i="6"/>
  <c r="F57" i="6"/>
  <c r="F138" i="6"/>
  <c r="F178" i="6"/>
  <c r="F214" i="6"/>
  <c r="F246" i="6"/>
  <c r="F286" i="6"/>
  <c r="F30" i="6"/>
  <c r="F53" i="6"/>
  <c r="F85" i="6"/>
  <c r="F306" i="6"/>
  <c r="F354" i="6"/>
  <c r="F422" i="6"/>
  <c r="F72" i="6"/>
  <c r="F104" i="6"/>
  <c r="F123" i="6"/>
  <c r="F139" i="6"/>
  <c r="F155" i="6"/>
  <c r="F171" i="6"/>
  <c r="F187" i="6"/>
  <c r="F203" i="6"/>
  <c r="F219" i="6"/>
  <c r="F235" i="6"/>
  <c r="F251" i="6"/>
  <c r="F310" i="6"/>
  <c r="F358" i="6"/>
  <c r="F402" i="6"/>
  <c r="F54" i="6"/>
  <c r="F86" i="6"/>
  <c r="F116" i="6"/>
  <c r="F132" i="6"/>
  <c r="F148" i="6"/>
  <c r="F164" i="6"/>
  <c r="F180" i="6"/>
  <c r="F196" i="6"/>
  <c r="F212" i="6"/>
  <c r="F228" i="6"/>
  <c r="F244" i="6"/>
  <c r="F260" i="6"/>
  <c r="F386" i="6"/>
  <c r="F426" i="6"/>
  <c r="F129" i="6"/>
  <c r="F161" i="6"/>
  <c r="F193" i="6"/>
  <c r="F241" i="6"/>
  <c r="F319" i="6"/>
  <c r="F296" i="6"/>
  <c r="F344" i="6"/>
  <c r="F392" i="6"/>
  <c r="F297" i="6"/>
  <c r="F154" i="6"/>
  <c r="F282" i="6"/>
  <c r="F34" i="6"/>
  <c r="F97" i="6"/>
  <c r="F134" i="6"/>
  <c r="F226" i="6"/>
  <c r="F290" i="6"/>
  <c r="F77" i="6"/>
  <c r="F82" i="6"/>
  <c r="F190" i="6"/>
  <c r="F254" i="6"/>
  <c r="F294" i="6"/>
  <c r="F67" i="6"/>
  <c r="F318" i="6"/>
  <c r="F48" i="6"/>
  <c r="F112" i="6"/>
  <c r="F143" i="6"/>
  <c r="F175" i="6"/>
  <c r="F207" i="6"/>
  <c r="F239" i="6"/>
  <c r="F322" i="6"/>
  <c r="F62" i="6"/>
  <c r="F120" i="6"/>
  <c r="F152" i="6"/>
  <c r="F200" i="6"/>
  <c r="F248" i="6"/>
  <c r="F394" i="6"/>
  <c r="F117" i="6"/>
  <c r="F149" i="6"/>
  <c r="F197" i="6"/>
  <c r="F245" i="6"/>
  <c r="F323" i="6"/>
  <c r="F300" i="6"/>
  <c r="F348" i="6"/>
  <c r="F380" i="6"/>
  <c r="F428" i="6"/>
  <c r="F428" i="5"/>
  <c r="F426" i="5"/>
  <c r="F424" i="5"/>
  <c r="F422" i="5"/>
  <c r="F420" i="5"/>
  <c r="F418" i="5"/>
  <c r="F416" i="5"/>
  <c r="F414" i="5"/>
  <c r="F412" i="5"/>
  <c r="F410" i="5"/>
  <c r="F408" i="5"/>
  <c r="F406" i="5"/>
  <c r="F404" i="5"/>
  <c r="F402" i="5"/>
  <c r="F400" i="5"/>
  <c r="F398" i="5"/>
  <c r="F396" i="5"/>
  <c r="F394" i="5"/>
  <c r="F392" i="5"/>
  <c r="F390" i="5"/>
  <c r="F388" i="5"/>
  <c r="F386" i="5"/>
  <c r="F384" i="5"/>
  <c r="F382" i="5"/>
  <c r="F380" i="5"/>
  <c r="F378" i="5"/>
  <c r="F376" i="5"/>
  <c r="F374" i="5"/>
  <c r="F372" i="5"/>
  <c r="F370" i="5"/>
  <c r="F368" i="5"/>
  <c r="F366" i="5"/>
  <c r="F364" i="5"/>
  <c r="F362" i="5"/>
  <c r="F360" i="5"/>
  <c r="F358" i="5"/>
  <c r="F356" i="5"/>
  <c r="F354" i="5"/>
  <c r="F352" i="5"/>
  <c r="F350" i="5"/>
  <c r="F348" i="5"/>
  <c r="F346" i="5"/>
  <c r="F344" i="5"/>
  <c r="F342" i="5"/>
  <c r="F340" i="5"/>
  <c r="F338" i="5"/>
  <c r="F336" i="5"/>
  <c r="F334" i="5"/>
  <c r="F332" i="5"/>
  <c r="F330" i="5"/>
  <c r="F328" i="5"/>
  <c r="F326" i="5"/>
  <c r="F324" i="5"/>
  <c r="F322" i="5"/>
  <c r="F320" i="5"/>
  <c r="F318" i="5"/>
  <c r="F316" i="5"/>
  <c r="F314" i="5"/>
  <c r="F312" i="5"/>
  <c r="F310" i="5"/>
  <c r="F308" i="5"/>
  <c r="F306" i="5"/>
  <c r="F304" i="5"/>
  <c r="F302" i="5"/>
  <c r="F300" i="5"/>
  <c r="F298" i="5"/>
  <c r="F296" i="5"/>
  <c r="F294" i="5"/>
  <c r="F292" i="5"/>
  <c r="F290" i="5"/>
  <c r="F288" i="5"/>
  <c r="F286" i="5"/>
  <c r="F284" i="5"/>
  <c r="F280" i="5"/>
  <c r="F272" i="5"/>
  <c r="F264" i="5"/>
  <c r="F262" i="5"/>
  <c r="F260" i="5"/>
  <c r="F258" i="5"/>
  <c r="F256" i="5"/>
  <c r="F254" i="5"/>
  <c r="F252" i="5"/>
  <c r="F250" i="5"/>
  <c r="F248" i="5"/>
  <c r="F246" i="5"/>
  <c r="F244" i="5"/>
  <c r="F242" i="5"/>
  <c r="F240" i="5"/>
  <c r="F238" i="5"/>
  <c r="F236" i="5"/>
  <c r="F234" i="5"/>
  <c r="F232" i="5"/>
  <c r="F230" i="5"/>
  <c r="F228" i="5"/>
  <c r="F226" i="5"/>
  <c r="F224" i="5"/>
  <c r="F222" i="5"/>
  <c r="F220" i="5"/>
  <c r="F218" i="5"/>
  <c r="F216" i="5"/>
  <c r="F214" i="5"/>
  <c r="F212" i="5"/>
  <c r="F210" i="5"/>
  <c r="F208" i="5"/>
  <c r="F206" i="5"/>
  <c r="F204" i="5"/>
  <c r="F202" i="5"/>
  <c r="F200" i="5"/>
  <c r="F198" i="5"/>
  <c r="F196" i="5"/>
  <c r="F194" i="5"/>
  <c r="F192" i="5"/>
  <c r="F190" i="5"/>
  <c r="F188" i="5"/>
  <c r="F186" i="5"/>
  <c r="F184" i="5"/>
  <c r="F182" i="5"/>
  <c r="F180" i="5"/>
  <c r="F282" i="5"/>
  <c r="F274" i="5"/>
  <c r="F266" i="5"/>
  <c r="F276" i="5"/>
  <c r="F268" i="5"/>
  <c r="F217" i="5"/>
  <c r="F209" i="5"/>
  <c r="F201" i="5"/>
  <c r="F193" i="5"/>
  <c r="F185" i="5"/>
  <c r="F278" i="5"/>
  <c r="F270" i="5"/>
  <c r="F215" i="5"/>
  <c r="F183" i="5"/>
  <c r="F174" i="5"/>
  <c r="F166" i="5"/>
  <c r="F158" i="5"/>
  <c r="F150" i="5"/>
  <c r="F142" i="5"/>
  <c r="F134" i="5"/>
  <c r="F126" i="5"/>
  <c r="F118" i="5"/>
  <c r="F110" i="5"/>
  <c r="F102" i="5"/>
  <c r="F94" i="5"/>
  <c r="F86" i="5"/>
  <c r="F78" i="5"/>
  <c r="F70" i="5"/>
  <c r="F62" i="5"/>
  <c r="F54" i="5"/>
  <c r="F46" i="5"/>
  <c r="F38" i="5"/>
  <c r="F30" i="5"/>
  <c r="F22" i="5"/>
  <c r="F108" i="5"/>
  <c r="F92" i="5"/>
  <c r="F52" i="5"/>
  <c r="F44" i="5"/>
  <c r="F18" i="5"/>
  <c r="F12" i="5"/>
  <c r="F207" i="5"/>
  <c r="F176" i="5"/>
  <c r="F168" i="5"/>
  <c r="F160" i="5"/>
  <c r="F152" i="5"/>
  <c r="F144" i="5"/>
  <c r="F136" i="5"/>
  <c r="F128" i="5"/>
  <c r="F120" i="5"/>
  <c r="F112" i="5"/>
  <c r="F104" i="5"/>
  <c r="F96" i="5"/>
  <c r="F88" i="5"/>
  <c r="F80" i="5"/>
  <c r="F72" i="5"/>
  <c r="F64" i="5"/>
  <c r="F56" i="5"/>
  <c r="F48" i="5"/>
  <c r="F40" i="5"/>
  <c r="F32" i="5"/>
  <c r="F24" i="5"/>
  <c r="F191" i="5"/>
  <c r="F124" i="5"/>
  <c r="F84" i="5"/>
  <c r="F76" i="5"/>
  <c r="F68" i="5"/>
  <c r="F60" i="5"/>
  <c r="F36" i="5"/>
  <c r="F28" i="5"/>
  <c r="F20" i="5"/>
  <c r="F14" i="5"/>
  <c r="F199" i="5"/>
  <c r="F178" i="5"/>
  <c r="F170" i="5"/>
  <c r="F162" i="5"/>
  <c r="F154" i="5"/>
  <c r="F146" i="5"/>
  <c r="F138" i="5"/>
  <c r="F130" i="5"/>
  <c r="F122" i="5"/>
  <c r="F114" i="5"/>
  <c r="F106" i="5"/>
  <c r="F98" i="5"/>
  <c r="F90" i="5"/>
  <c r="F82" i="5"/>
  <c r="F74" i="5"/>
  <c r="F66" i="5"/>
  <c r="F58" i="5"/>
  <c r="F50" i="5"/>
  <c r="F42" i="5"/>
  <c r="F34" i="5"/>
  <c r="F26" i="5"/>
  <c r="F172" i="5"/>
  <c r="F164" i="5"/>
  <c r="F156" i="5"/>
  <c r="F148" i="5"/>
  <c r="F140" i="5"/>
  <c r="F132" i="5"/>
  <c r="F116" i="5"/>
  <c r="F100" i="5"/>
  <c r="F16" i="5"/>
  <c r="F10" i="5"/>
  <c r="F9" i="5"/>
  <c r="F15" i="5"/>
  <c r="F55" i="5"/>
  <c r="F181" i="5"/>
  <c r="F37" i="5"/>
  <c r="F69" i="5"/>
  <c r="F101" i="5"/>
  <c r="F133" i="5"/>
  <c r="F165" i="5"/>
  <c r="F273" i="5"/>
  <c r="F111" i="5"/>
  <c r="F151" i="5"/>
  <c r="F195" i="5"/>
  <c r="F51" i="5"/>
  <c r="F83" i="5"/>
  <c r="F115" i="5"/>
  <c r="F147" i="5"/>
  <c r="F179" i="5"/>
  <c r="F63" i="5"/>
  <c r="F41" i="5"/>
  <c r="F73" i="5"/>
  <c r="F105" i="5"/>
  <c r="F137" i="5"/>
  <c r="F169" i="5"/>
  <c r="F219" i="5"/>
  <c r="F235" i="5"/>
  <c r="F251" i="5"/>
  <c r="F281" i="5"/>
  <c r="F233" i="5"/>
  <c r="F249" i="5"/>
  <c r="F265" i="5"/>
  <c r="F289" i="5"/>
  <c r="F305" i="5"/>
  <c r="F321" i="5"/>
  <c r="F337" i="5"/>
  <c r="F353" i="5"/>
  <c r="F369" i="5"/>
  <c r="F385" i="5"/>
  <c r="F401" i="5"/>
  <c r="F417" i="5"/>
  <c r="F275" i="5"/>
  <c r="F295" i="5"/>
  <c r="F311" i="5"/>
  <c r="F327" i="5"/>
  <c r="F343" i="5"/>
  <c r="F359" i="5"/>
  <c r="F375" i="5"/>
  <c r="F391" i="5"/>
  <c r="F407" i="5"/>
  <c r="F423" i="5"/>
  <c r="F363" i="5"/>
  <c r="F411" i="5"/>
  <c r="F297" i="5"/>
  <c r="F361" i="5"/>
  <c r="F393" i="5"/>
  <c r="F277" i="5"/>
  <c r="F351" i="5"/>
  <c r="F399" i="5"/>
  <c r="F65" i="5"/>
  <c r="F231" i="5"/>
  <c r="F245" i="5"/>
  <c r="F317" i="5"/>
  <c r="F381" i="5"/>
  <c r="F267" i="5"/>
  <c r="F307" i="5"/>
  <c r="F371" i="5"/>
  <c r="F13" i="5"/>
  <c r="F19" i="5"/>
  <c r="F71" i="5"/>
  <c r="F213" i="5"/>
  <c r="F45" i="5"/>
  <c r="F77" i="5"/>
  <c r="F109" i="5"/>
  <c r="F141" i="5"/>
  <c r="F173" i="5"/>
  <c r="F47" i="5"/>
  <c r="F127" i="5"/>
  <c r="F159" i="5"/>
  <c r="F27" i="5"/>
  <c r="F59" i="5"/>
  <c r="F91" i="5"/>
  <c r="F123" i="5"/>
  <c r="F155" i="5"/>
  <c r="F197" i="5"/>
  <c r="F119" i="5"/>
  <c r="F49" i="5"/>
  <c r="F81" i="5"/>
  <c r="F113" i="5"/>
  <c r="F145" i="5"/>
  <c r="F177" i="5"/>
  <c r="F223" i="5"/>
  <c r="F239" i="5"/>
  <c r="F255" i="5"/>
  <c r="F221" i="5"/>
  <c r="F237" i="5"/>
  <c r="F253" i="5"/>
  <c r="F271" i="5"/>
  <c r="F293" i="5"/>
  <c r="F309" i="5"/>
  <c r="F325" i="5"/>
  <c r="F341" i="5"/>
  <c r="F357" i="5"/>
  <c r="F373" i="5"/>
  <c r="F389" i="5"/>
  <c r="F405" i="5"/>
  <c r="F421" i="5"/>
  <c r="F269" i="5"/>
  <c r="F283" i="5"/>
  <c r="F299" i="5"/>
  <c r="F315" i="5"/>
  <c r="F331" i="5"/>
  <c r="F347" i="5"/>
  <c r="F379" i="5"/>
  <c r="F395" i="5"/>
  <c r="F427" i="5"/>
  <c r="F345" i="5"/>
  <c r="F425" i="5"/>
  <c r="F303" i="5"/>
  <c r="F335" i="5"/>
  <c r="F383" i="5"/>
  <c r="F97" i="5"/>
  <c r="F263" i="5"/>
  <c r="F261" i="5"/>
  <c r="F333" i="5"/>
  <c r="F397" i="5"/>
  <c r="F291" i="5"/>
  <c r="F339" i="5"/>
  <c r="F403" i="5"/>
  <c r="F17" i="5"/>
  <c r="F23" i="5"/>
  <c r="F79" i="5"/>
  <c r="F21" i="5"/>
  <c r="F53" i="5"/>
  <c r="F85" i="5"/>
  <c r="F117" i="5"/>
  <c r="F149" i="5"/>
  <c r="F189" i="5"/>
  <c r="F95" i="5"/>
  <c r="F135" i="5"/>
  <c r="F167" i="5"/>
  <c r="F35" i="5"/>
  <c r="F67" i="5"/>
  <c r="F99" i="5"/>
  <c r="F131" i="5"/>
  <c r="F163" i="5"/>
  <c r="F211" i="5"/>
  <c r="F25" i="5"/>
  <c r="F57" i="5"/>
  <c r="F89" i="5"/>
  <c r="F121" i="5"/>
  <c r="F153" i="5"/>
  <c r="F187" i="5"/>
  <c r="F227" i="5"/>
  <c r="F243" i="5"/>
  <c r="F259" i="5"/>
  <c r="F225" i="5"/>
  <c r="F241" i="5"/>
  <c r="F257" i="5"/>
  <c r="F279" i="5"/>
  <c r="F313" i="5"/>
  <c r="F329" i="5"/>
  <c r="F377" i="5"/>
  <c r="F409" i="5"/>
  <c r="F287" i="5"/>
  <c r="F319" i="5"/>
  <c r="F367" i="5"/>
  <c r="F415" i="5"/>
  <c r="F129" i="5"/>
  <c r="F205" i="5"/>
  <c r="F229" i="5"/>
  <c r="F301" i="5"/>
  <c r="F365" i="5"/>
  <c r="F429" i="5"/>
  <c r="F323" i="5"/>
  <c r="F387" i="5"/>
  <c r="F11" i="5"/>
  <c r="F39" i="5"/>
  <c r="F87" i="5"/>
  <c r="F29" i="5"/>
  <c r="F61" i="5"/>
  <c r="F93" i="5"/>
  <c r="F125" i="5"/>
  <c r="F157" i="5"/>
  <c r="F203" i="5"/>
  <c r="F103" i="5"/>
  <c r="F143" i="5"/>
  <c r="F175" i="5"/>
  <c r="F43" i="5"/>
  <c r="F75" i="5"/>
  <c r="F107" i="5"/>
  <c r="F139" i="5"/>
  <c r="F171" i="5"/>
  <c r="F31" i="5"/>
  <c r="F33" i="5"/>
  <c r="F161" i="5"/>
  <c r="F247" i="5"/>
  <c r="F285" i="5"/>
  <c r="F349" i="5"/>
  <c r="F413" i="5"/>
  <c r="F355" i="5"/>
  <c r="F419" i="5"/>
  <c r="H8" i="4"/>
  <c r="F429" i="4"/>
  <c r="F427" i="4"/>
  <c r="F425" i="4"/>
  <c r="F423" i="4"/>
  <c r="F421" i="4"/>
  <c r="F419" i="4"/>
  <c r="F417" i="4"/>
  <c r="F415" i="4"/>
  <c r="F413" i="4"/>
  <c r="F411" i="4"/>
  <c r="F409" i="4"/>
  <c r="F407" i="4"/>
  <c r="F405" i="4"/>
  <c r="F403" i="4"/>
  <c r="F401" i="4"/>
  <c r="F399" i="4"/>
  <c r="F397" i="4"/>
  <c r="F395" i="4"/>
  <c r="F393" i="4"/>
  <c r="F391" i="4"/>
  <c r="F389" i="4"/>
  <c r="F387" i="4"/>
  <c r="F385" i="4"/>
  <c r="F383" i="4"/>
  <c r="F381" i="4"/>
  <c r="F379" i="4"/>
  <c r="F377" i="4"/>
  <c r="F375" i="4"/>
  <c r="F373" i="4"/>
  <c r="F371" i="4"/>
  <c r="F369" i="4"/>
  <c r="F367" i="4"/>
  <c r="F365" i="4"/>
  <c r="F363" i="4"/>
  <c r="F361" i="4"/>
  <c r="F359" i="4"/>
  <c r="F357" i="4"/>
  <c r="F355" i="4"/>
  <c r="F353" i="4"/>
  <c r="F351" i="4"/>
  <c r="F349" i="4"/>
  <c r="F347" i="4"/>
  <c r="F345" i="4"/>
  <c r="F343" i="4"/>
  <c r="F341" i="4"/>
  <c r="F339" i="4"/>
  <c r="F337" i="4"/>
  <c r="F335" i="4"/>
  <c r="F333" i="4"/>
  <c r="F331" i="4"/>
  <c r="F329" i="4"/>
  <c r="F327" i="4"/>
  <c r="F325" i="4"/>
  <c r="F323" i="4"/>
  <c r="F321" i="4"/>
  <c r="F319" i="4"/>
  <c r="F317" i="4"/>
  <c r="F315" i="4"/>
  <c r="F313" i="4"/>
  <c r="F311" i="4"/>
  <c r="F309" i="4"/>
  <c r="F301" i="4"/>
  <c r="F293" i="4"/>
  <c r="F285" i="4"/>
  <c r="F277" i="4"/>
  <c r="F269" i="4"/>
  <c r="F303" i="4"/>
  <c r="F295" i="4"/>
  <c r="F287" i="4"/>
  <c r="F279" i="4"/>
  <c r="F271" i="4"/>
  <c r="F263" i="4"/>
  <c r="F261" i="4"/>
  <c r="F259" i="4"/>
  <c r="F257" i="4"/>
  <c r="F255" i="4"/>
  <c r="F253" i="4"/>
  <c r="F251" i="4"/>
  <c r="F249" i="4"/>
  <c r="F247" i="4"/>
  <c r="F245" i="4"/>
  <c r="F243" i="4"/>
  <c r="F241" i="4"/>
  <c r="F239" i="4"/>
  <c r="F237" i="4"/>
  <c r="F235" i="4"/>
  <c r="F233" i="4"/>
  <c r="F231" i="4"/>
  <c r="F229" i="4"/>
  <c r="F227" i="4"/>
  <c r="F225" i="4"/>
  <c r="F223" i="4"/>
  <c r="F221" i="4"/>
  <c r="F219" i="4"/>
  <c r="F217" i="4"/>
  <c r="F215" i="4"/>
  <c r="F213" i="4"/>
  <c r="F209" i="4"/>
  <c r="F207" i="4"/>
  <c r="F205" i="4"/>
  <c r="F305" i="4"/>
  <c r="F297" i="4"/>
  <c r="F289" i="4"/>
  <c r="F281" i="4"/>
  <c r="F273" i="4"/>
  <c r="F265" i="4"/>
  <c r="F291" i="4"/>
  <c r="F260" i="4"/>
  <c r="F252" i="4"/>
  <c r="F244" i="4"/>
  <c r="F236" i="4"/>
  <c r="F228" i="4"/>
  <c r="F220" i="4"/>
  <c r="F212" i="4"/>
  <c r="F204" i="4"/>
  <c r="F196" i="4"/>
  <c r="F188" i="4"/>
  <c r="F180" i="4"/>
  <c r="F283" i="4"/>
  <c r="F262" i="4"/>
  <c r="F254" i="4"/>
  <c r="F246" i="4"/>
  <c r="F238" i="4"/>
  <c r="F230" i="4"/>
  <c r="F222" i="4"/>
  <c r="F214" i="4"/>
  <c r="F206" i="4"/>
  <c r="F198" i="4"/>
  <c r="F190" i="4"/>
  <c r="F182" i="4"/>
  <c r="F177" i="4"/>
  <c r="F175" i="4"/>
  <c r="F173" i="4"/>
  <c r="F171" i="4"/>
  <c r="F169" i="4"/>
  <c r="F167" i="4"/>
  <c r="F165" i="4"/>
  <c r="F163" i="4"/>
  <c r="F161" i="4"/>
  <c r="F159" i="4"/>
  <c r="F157" i="4"/>
  <c r="F155" i="4"/>
  <c r="F153" i="4"/>
  <c r="F151" i="4"/>
  <c r="F149" i="4"/>
  <c r="F147" i="4"/>
  <c r="F145" i="4"/>
  <c r="F143" i="4"/>
  <c r="F141" i="4"/>
  <c r="F139" i="4"/>
  <c r="F137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5" i="4"/>
  <c r="F73" i="4"/>
  <c r="F71" i="4"/>
  <c r="F69" i="4"/>
  <c r="F67" i="4"/>
  <c r="F65" i="4"/>
  <c r="F63" i="4"/>
  <c r="F61" i="4"/>
  <c r="F59" i="4"/>
  <c r="F57" i="4"/>
  <c r="F55" i="4"/>
  <c r="F53" i="4"/>
  <c r="F51" i="4"/>
  <c r="F49" i="4"/>
  <c r="F47" i="4"/>
  <c r="F45" i="4"/>
  <c r="F43" i="4"/>
  <c r="F41" i="4"/>
  <c r="F39" i="4"/>
  <c r="F37" i="4"/>
  <c r="F35" i="4"/>
  <c r="F33" i="4"/>
  <c r="F31" i="4"/>
  <c r="F29" i="4"/>
  <c r="F27" i="4"/>
  <c r="F25" i="4"/>
  <c r="F23" i="4"/>
  <c r="F21" i="4"/>
  <c r="F19" i="4"/>
  <c r="F17" i="4"/>
  <c r="F15" i="4"/>
  <c r="F13" i="4"/>
  <c r="F11" i="4"/>
  <c r="F9" i="4"/>
  <c r="F307" i="4"/>
  <c r="F275" i="4"/>
  <c r="F256" i="4"/>
  <c r="F248" i="4"/>
  <c r="F240" i="4"/>
  <c r="F232" i="4"/>
  <c r="F224" i="4"/>
  <c r="F216" i="4"/>
  <c r="F208" i="4"/>
  <c r="F200" i="4"/>
  <c r="F192" i="4"/>
  <c r="F184" i="4"/>
  <c r="F299" i="4"/>
  <c r="F267" i="4"/>
  <c r="F258" i="4"/>
  <c r="F250" i="4"/>
  <c r="F242" i="4"/>
  <c r="F234" i="4"/>
  <c r="F226" i="4"/>
  <c r="F218" i="4"/>
  <c r="F210" i="4"/>
  <c r="F202" i="4"/>
  <c r="F194" i="4"/>
  <c r="F186" i="4"/>
  <c r="F178" i="4"/>
  <c r="F176" i="4"/>
  <c r="F174" i="4"/>
  <c r="F172" i="4"/>
  <c r="F170" i="4"/>
  <c r="F168" i="4"/>
  <c r="F166" i="4"/>
  <c r="F164" i="4"/>
  <c r="F162" i="4"/>
  <c r="F160" i="4"/>
  <c r="F158" i="4"/>
  <c r="F156" i="4"/>
  <c r="F154" i="4"/>
  <c r="F152" i="4"/>
  <c r="F150" i="4"/>
  <c r="F148" i="4"/>
  <c r="F146" i="4"/>
  <c r="F144" i="4"/>
  <c r="F142" i="4"/>
  <c r="F140" i="4"/>
  <c r="F138" i="4"/>
  <c r="F136" i="4"/>
  <c r="F134" i="4"/>
  <c r="F132" i="4"/>
  <c r="F130" i="4"/>
  <c r="F128" i="4"/>
  <c r="F126" i="4"/>
  <c r="F124" i="4"/>
  <c r="F122" i="4"/>
  <c r="F120" i="4"/>
  <c r="F118" i="4"/>
  <c r="F116" i="4"/>
  <c r="F114" i="4"/>
  <c r="F112" i="4"/>
  <c r="F110" i="4"/>
  <c r="F108" i="4"/>
  <c r="F106" i="4"/>
  <c r="F104" i="4"/>
  <c r="F96" i="4"/>
  <c r="F88" i="4"/>
  <c r="F80" i="4"/>
  <c r="F72" i="4"/>
  <c r="F64" i="4"/>
  <c r="F56" i="4"/>
  <c r="F48" i="4"/>
  <c r="F40" i="4"/>
  <c r="F32" i="4"/>
  <c r="F24" i="4"/>
  <c r="F16" i="4"/>
  <c r="F98" i="4"/>
  <c r="F90" i="4"/>
  <c r="F82" i="4"/>
  <c r="F74" i="4"/>
  <c r="F66" i="4"/>
  <c r="F58" i="4"/>
  <c r="F50" i="4"/>
  <c r="F42" i="4"/>
  <c r="F34" i="4"/>
  <c r="F26" i="4"/>
  <c r="F18" i="4"/>
  <c r="F10" i="4"/>
  <c r="F100" i="4"/>
  <c r="F92" i="4"/>
  <c r="F84" i="4"/>
  <c r="F76" i="4"/>
  <c r="F68" i="4"/>
  <c r="F60" i="4"/>
  <c r="F52" i="4"/>
  <c r="F44" i="4"/>
  <c r="F36" i="4"/>
  <c r="F28" i="4"/>
  <c r="F20" i="4"/>
  <c r="F12" i="4"/>
  <c r="F102" i="4"/>
  <c r="F94" i="4"/>
  <c r="F86" i="4"/>
  <c r="F78" i="4"/>
  <c r="F70" i="4"/>
  <c r="F62" i="4"/>
  <c r="F54" i="4"/>
  <c r="F46" i="4"/>
  <c r="F38" i="4"/>
  <c r="F30" i="4"/>
  <c r="F22" i="4"/>
  <c r="F14" i="4"/>
  <c r="F181" i="4"/>
  <c r="F310" i="4"/>
  <c r="F326" i="4"/>
  <c r="F342" i="4"/>
  <c r="F358" i="4"/>
  <c r="F374" i="4"/>
  <c r="F390" i="4"/>
  <c r="F406" i="4"/>
  <c r="F422" i="4"/>
  <c r="F187" i="4"/>
  <c r="F286" i="4"/>
  <c r="F294" i="4"/>
  <c r="F270" i="4"/>
  <c r="F284" i="4"/>
  <c r="F266" i="4"/>
  <c r="F298" i="4"/>
  <c r="F320" i="4"/>
  <c r="F336" i="4"/>
  <c r="F352" i="4"/>
  <c r="F368" i="4"/>
  <c r="F384" i="4"/>
  <c r="F400" i="4"/>
  <c r="F416" i="4"/>
  <c r="F288" i="4"/>
  <c r="F278" i="4"/>
  <c r="F338" i="4"/>
  <c r="F370" i="4"/>
  <c r="F402" i="4"/>
  <c r="F179" i="4"/>
  <c r="F201" i="4"/>
  <c r="F276" i="4"/>
  <c r="F316" i="4"/>
  <c r="F348" i="4"/>
  <c r="F380" i="4"/>
  <c r="F412" i="4"/>
  <c r="F189" i="4"/>
  <c r="F314" i="4"/>
  <c r="F330" i="4"/>
  <c r="F346" i="4"/>
  <c r="F362" i="4"/>
  <c r="F378" i="4"/>
  <c r="F394" i="4"/>
  <c r="F410" i="4"/>
  <c r="F426" i="4"/>
  <c r="F195" i="4"/>
  <c r="F185" i="4"/>
  <c r="F183" i="4"/>
  <c r="F302" i="4"/>
  <c r="F292" i="4"/>
  <c r="F274" i="4"/>
  <c r="F306" i="4"/>
  <c r="F324" i="4"/>
  <c r="F340" i="4"/>
  <c r="F356" i="4"/>
  <c r="F372" i="4"/>
  <c r="F388" i="4"/>
  <c r="F404" i="4"/>
  <c r="F420" i="4"/>
  <c r="F264" i="4"/>
  <c r="F296" i="4"/>
  <c r="F304" i="4"/>
  <c r="F322" i="4"/>
  <c r="F354" i="4"/>
  <c r="F386" i="4"/>
  <c r="F418" i="4"/>
  <c r="F211" i="4"/>
  <c r="F199" i="4"/>
  <c r="F290" i="4"/>
  <c r="F332" i="4"/>
  <c r="F364" i="4"/>
  <c r="F396" i="4"/>
  <c r="F280" i="4"/>
  <c r="F197" i="4"/>
  <c r="F318" i="4"/>
  <c r="F334" i="4"/>
  <c r="F350" i="4"/>
  <c r="F366" i="4"/>
  <c r="F382" i="4"/>
  <c r="F398" i="4"/>
  <c r="F414" i="4"/>
  <c r="F203" i="4"/>
  <c r="F193" i="4"/>
  <c r="F191" i="4"/>
  <c r="F268" i="4"/>
  <c r="F300" i="4"/>
  <c r="F282" i="4"/>
  <c r="F312" i="4"/>
  <c r="F328" i="4"/>
  <c r="F344" i="4"/>
  <c r="F360" i="4"/>
  <c r="F376" i="4"/>
  <c r="F392" i="4"/>
  <c r="F408" i="4"/>
  <c r="F424" i="4"/>
  <c r="F272" i="4"/>
  <c r="F308" i="4"/>
  <c r="F428" i="4"/>
  <c r="F262" i="3"/>
  <c r="F254" i="3"/>
  <c r="F246" i="3"/>
  <c r="F238" i="3"/>
  <c r="F230" i="3"/>
  <c r="F222" i="3"/>
  <c r="F214" i="3"/>
  <c r="F206" i="3"/>
  <c r="F198" i="3"/>
  <c r="F190" i="3"/>
  <c r="F182" i="3"/>
  <c r="F258" i="3"/>
  <c r="F250" i="3"/>
  <c r="F242" i="3"/>
  <c r="F234" i="3"/>
  <c r="F226" i="3"/>
  <c r="F218" i="3"/>
  <c r="F210" i="3"/>
  <c r="F202" i="3"/>
  <c r="F194" i="3"/>
  <c r="F186" i="3"/>
  <c r="F178" i="3"/>
  <c r="F176" i="3"/>
  <c r="F174" i="3"/>
  <c r="F172" i="3"/>
  <c r="F170" i="3"/>
  <c r="F168" i="3"/>
  <c r="F166" i="3"/>
  <c r="F164" i="3"/>
  <c r="F162" i="3"/>
  <c r="F160" i="3"/>
  <c r="F158" i="3"/>
  <c r="F156" i="3"/>
  <c r="F154" i="3"/>
  <c r="F152" i="3"/>
  <c r="F150" i="3"/>
  <c r="F148" i="3"/>
  <c r="F146" i="3"/>
  <c r="F144" i="3"/>
  <c r="F142" i="3"/>
  <c r="F140" i="3"/>
  <c r="F138" i="3"/>
  <c r="F136" i="3"/>
  <c r="F134" i="3"/>
  <c r="F132" i="3"/>
  <c r="F427" i="3"/>
  <c r="F395" i="3"/>
  <c r="F363" i="3"/>
  <c r="F331" i="3"/>
  <c r="F299" i="3"/>
  <c r="F267" i="3"/>
  <c r="F260" i="3"/>
  <c r="F244" i="3"/>
  <c r="F228" i="3"/>
  <c r="F212" i="3"/>
  <c r="F196" i="3"/>
  <c r="F180" i="3"/>
  <c r="F108" i="3"/>
  <c r="F100" i="3"/>
  <c r="F92" i="3"/>
  <c r="F84" i="3"/>
  <c r="F76" i="3"/>
  <c r="F68" i="3"/>
  <c r="F60" i="3"/>
  <c r="F52" i="3"/>
  <c r="F46" i="3"/>
  <c r="F38" i="3"/>
  <c r="F22" i="3"/>
  <c r="F14" i="3"/>
  <c r="F307" i="3"/>
  <c r="F275" i="3"/>
  <c r="F248" i="3"/>
  <c r="F232" i="3"/>
  <c r="F184" i="3"/>
  <c r="F114" i="3"/>
  <c r="F106" i="3"/>
  <c r="F98" i="3"/>
  <c r="F66" i="3"/>
  <c r="F34" i="3"/>
  <c r="F10" i="3"/>
  <c r="F419" i="3"/>
  <c r="F387" i="3"/>
  <c r="F355" i="3"/>
  <c r="F323" i="3"/>
  <c r="F291" i="3"/>
  <c r="F256" i="3"/>
  <c r="F240" i="3"/>
  <c r="F224" i="3"/>
  <c r="F208" i="3"/>
  <c r="F192" i="3"/>
  <c r="F30" i="3"/>
  <c r="F411" i="3"/>
  <c r="F379" i="3"/>
  <c r="F347" i="3"/>
  <c r="F315" i="3"/>
  <c r="F283" i="3"/>
  <c r="F252" i="3"/>
  <c r="F236" i="3"/>
  <c r="F220" i="3"/>
  <c r="F204" i="3"/>
  <c r="F188" i="3"/>
  <c r="F403" i="3"/>
  <c r="F371" i="3"/>
  <c r="F339" i="3"/>
  <c r="F216" i="3"/>
  <c r="F200" i="3"/>
  <c r="F90" i="3"/>
  <c r="F82" i="3"/>
  <c r="F74" i="3"/>
  <c r="F58" i="3"/>
  <c r="F50" i="3"/>
  <c r="F42" i="3"/>
  <c r="F26" i="3"/>
  <c r="F18" i="3"/>
  <c r="F16" i="3"/>
  <c r="F48" i="3"/>
  <c r="F12" i="3"/>
  <c r="F44" i="3"/>
  <c r="F96" i="3"/>
  <c r="F70" i="3"/>
  <c r="F102" i="3"/>
  <c r="F69" i="3"/>
  <c r="F130" i="3"/>
  <c r="F279" i="3"/>
  <c r="F343" i="3"/>
  <c r="F389" i="3"/>
  <c r="F425" i="3"/>
  <c r="F11" i="3"/>
  <c r="F43" i="3"/>
  <c r="F75" i="3"/>
  <c r="F107" i="3"/>
  <c r="F127" i="3"/>
  <c r="F143" i="3"/>
  <c r="F159" i="3"/>
  <c r="F175" i="3"/>
  <c r="F227" i="3"/>
  <c r="F273" i="3"/>
  <c r="F319" i="3"/>
  <c r="F365" i="3"/>
  <c r="F401" i="3"/>
  <c r="F25" i="3"/>
  <c r="F65" i="3"/>
  <c r="F97" i="3"/>
  <c r="F120" i="3"/>
  <c r="F199" i="3"/>
  <c r="F263" i="3"/>
  <c r="F309" i="3"/>
  <c r="F345" i="3"/>
  <c r="F391" i="3"/>
  <c r="F21" i="3"/>
  <c r="F61" i="3"/>
  <c r="F223" i="3"/>
  <c r="F9" i="3"/>
  <c r="F23" i="3"/>
  <c r="F55" i="3"/>
  <c r="F87" i="3"/>
  <c r="F117" i="3"/>
  <c r="F133" i="3"/>
  <c r="F149" i="3"/>
  <c r="F165" i="3"/>
  <c r="F187" i="3"/>
  <c r="F251" i="3"/>
  <c r="F303" i="3"/>
  <c r="F349" i="3"/>
  <c r="F385" i="3"/>
  <c r="F205" i="3"/>
  <c r="F237" i="3"/>
  <c r="F270" i="3"/>
  <c r="F302" i="3"/>
  <c r="F334" i="3"/>
  <c r="F366" i="3"/>
  <c r="F398" i="3"/>
  <c r="F209" i="3"/>
  <c r="F241" i="3"/>
  <c r="F278" i="3"/>
  <c r="F310" i="3"/>
  <c r="F342" i="3"/>
  <c r="F374" i="3"/>
  <c r="F406" i="3"/>
  <c r="F266" i="3"/>
  <c r="F298" i="3"/>
  <c r="F330" i="3"/>
  <c r="F362" i="3"/>
  <c r="F394" i="3"/>
  <c r="F426" i="3"/>
  <c r="F288" i="3"/>
  <c r="F320" i="3"/>
  <c r="F24" i="3"/>
  <c r="F72" i="3"/>
  <c r="F20" i="3"/>
  <c r="F56" i="3"/>
  <c r="F112" i="3"/>
  <c r="F78" i="3"/>
  <c r="F110" i="3"/>
  <c r="F101" i="3"/>
  <c r="F191" i="3"/>
  <c r="F297" i="3"/>
  <c r="F357" i="3"/>
  <c r="F393" i="3"/>
  <c r="F77" i="3"/>
  <c r="F19" i="3"/>
  <c r="F51" i="3"/>
  <c r="F83" i="3"/>
  <c r="F115" i="3"/>
  <c r="F131" i="3"/>
  <c r="F147" i="3"/>
  <c r="F163" i="3"/>
  <c r="F179" i="3"/>
  <c r="F243" i="3"/>
  <c r="F287" i="3"/>
  <c r="F333" i="3"/>
  <c r="F369" i="3"/>
  <c r="F415" i="3"/>
  <c r="F41" i="3"/>
  <c r="F73" i="3"/>
  <c r="F105" i="3"/>
  <c r="F124" i="3"/>
  <c r="F215" i="3"/>
  <c r="F277" i="3"/>
  <c r="F313" i="3"/>
  <c r="F359" i="3"/>
  <c r="F405" i="3"/>
  <c r="F29" i="3"/>
  <c r="F85" i="3"/>
  <c r="F265" i="3"/>
  <c r="F17" i="3"/>
  <c r="F31" i="3"/>
  <c r="F63" i="3"/>
  <c r="F95" i="3"/>
  <c r="F121" i="3"/>
  <c r="F137" i="3"/>
  <c r="F153" i="3"/>
  <c r="F169" i="3"/>
  <c r="F203" i="3"/>
  <c r="F271" i="3"/>
  <c r="F317" i="3"/>
  <c r="F353" i="3"/>
  <c r="F399" i="3"/>
  <c r="F181" i="3"/>
  <c r="F213" i="3"/>
  <c r="F245" i="3"/>
  <c r="F276" i="3"/>
  <c r="F308" i="3"/>
  <c r="F340" i="3"/>
  <c r="F372" i="3"/>
  <c r="F404" i="3"/>
  <c r="F185" i="3"/>
  <c r="F217" i="3"/>
  <c r="F249" i="3"/>
  <c r="F284" i="3"/>
  <c r="F316" i="3"/>
  <c r="F348" i="3"/>
  <c r="F380" i="3"/>
  <c r="F412" i="3"/>
  <c r="F274" i="3"/>
  <c r="F306" i="3"/>
  <c r="F338" i="3"/>
  <c r="F370" i="3"/>
  <c r="F402" i="3"/>
  <c r="F264" i="3"/>
  <c r="F296" i="3"/>
  <c r="F328" i="3"/>
  <c r="F360" i="3"/>
  <c r="F392" i="3"/>
  <c r="F424" i="3"/>
  <c r="F104" i="3"/>
  <c r="F80" i="3"/>
  <c r="F94" i="3"/>
  <c r="F118" i="3"/>
  <c r="F329" i="3"/>
  <c r="F375" i="3"/>
  <c r="F122" i="3"/>
  <c r="F67" i="3"/>
  <c r="F123" i="3"/>
  <c r="F139" i="3"/>
  <c r="F171" i="3"/>
  <c r="F269" i="3"/>
  <c r="F351" i="3"/>
  <c r="F89" i="3"/>
  <c r="F183" i="3"/>
  <c r="F295" i="3"/>
  <c r="F341" i="3"/>
  <c r="F423" i="3"/>
  <c r="F207" i="3"/>
  <c r="F15" i="3"/>
  <c r="F79" i="3"/>
  <c r="F129" i="3"/>
  <c r="F177" i="3"/>
  <c r="F289" i="3"/>
  <c r="F381" i="3"/>
  <c r="F197" i="3"/>
  <c r="F261" i="3"/>
  <c r="F324" i="3"/>
  <c r="F388" i="3"/>
  <c r="F201" i="3"/>
  <c r="F268" i="3"/>
  <c r="F332" i="3"/>
  <c r="F396" i="3"/>
  <c r="F290" i="3"/>
  <c r="F354" i="3"/>
  <c r="F280" i="3"/>
  <c r="F344" i="3"/>
  <c r="F352" i="3"/>
  <c r="F416" i="3"/>
  <c r="F32" i="3"/>
  <c r="F88" i="3"/>
  <c r="F28" i="3"/>
  <c r="F64" i="3"/>
  <c r="F54" i="3"/>
  <c r="F86" i="3"/>
  <c r="F13" i="3"/>
  <c r="F109" i="3"/>
  <c r="F239" i="3"/>
  <c r="F311" i="3"/>
  <c r="F361" i="3"/>
  <c r="F407" i="3"/>
  <c r="F93" i="3"/>
  <c r="F27" i="3"/>
  <c r="F59" i="3"/>
  <c r="F91" i="3"/>
  <c r="F119" i="3"/>
  <c r="F135" i="3"/>
  <c r="F151" i="3"/>
  <c r="F167" i="3"/>
  <c r="F195" i="3"/>
  <c r="F259" i="3"/>
  <c r="F301" i="3"/>
  <c r="F337" i="3"/>
  <c r="F383" i="3"/>
  <c r="F429" i="3"/>
  <c r="F49" i="3"/>
  <c r="F81" i="3"/>
  <c r="F113" i="3"/>
  <c r="F128" i="3"/>
  <c r="F231" i="3"/>
  <c r="F281" i="3"/>
  <c r="F327" i="3"/>
  <c r="F373" i="3"/>
  <c r="F409" i="3"/>
  <c r="F45" i="3"/>
  <c r="F126" i="3"/>
  <c r="F293" i="3"/>
  <c r="F33" i="3"/>
  <c r="F39" i="3"/>
  <c r="F71" i="3"/>
  <c r="F103" i="3"/>
  <c r="F125" i="3"/>
  <c r="F141" i="3"/>
  <c r="F157" i="3"/>
  <c r="F173" i="3"/>
  <c r="F219" i="3"/>
  <c r="F285" i="3"/>
  <c r="F321" i="3"/>
  <c r="F367" i="3"/>
  <c r="F413" i="3"/>
  <c r="F189" i="3"/>
  <c r="F221" i="3"/>
  <c r="F253" i="3"/>
  <c r="F286" i="3"/>
  <c r="F318" i="3"/>
  <c r="F350" i="3"/>
  <c r="F382" i="3"/>
  <c r="F414" i="3"/>
  <c r="F193" i="3"/>
  <c r="F225" i="3"/>
  <c r="F257" i="3"/>
  <c r="F294" i="3"/>
  <c r="F326" i="3"/>
  <c r="F358" i="3"/>
  <c r="F390" i="3"/>
  <c r="F422" i="3"/>
  <c r="F282" i="3"/>
  <c r="F314" i="3"/>
  <c r="F346" i="3"/>
  <c r="F378" i="3"/>
  <c r="F410" i="3"/>
  <c r="F272" i="3"/>
  <c r="F304" i="3"/>
  <c r="F336" i="3"/>
  <c r="F368" i="3"/>
  <c r="F400" i="3"/>
  <c r="F40" i="3"/>
  <c r="F36" i="3"/>
  <c r="F62" i="3"/>
  <c r="F37" i="3"/>
  <c r="F255" i="3"/>
  <c r="F421" i="3"/>
  <c r="F35" i="3"/>
  <c r="F99" i="3"/>
  <c r="F155" i="3"/>
  <c r="F211" i="3"/>
  <c r="F305" i="3"/>
  <c r="F397" i="3"/>
  <c r="F57" i="3"/>
  <c r="F116" i="3"/>
  <c r="F247" i="3"/>
  <c r="F377" i="3"/>
  <c r="F53" i="3"/>
  <c r="F325" i="3"/>
  <c r="F47" i="3"/>
  <c r="F111" i="3"/>
  <c r="F145" i="3"/>
  <c r="F161" i="3"/>
  <c r="F235" i="3"/>
  <c r="F335" i="3"/>
  <c r="F417" i="3"/>
  <c r="F229" i="3"/>
  <c r="F292" i="3"/>
  <c r="F356" i="3"/>
  <c r="F420" i="3"/>
  <c r="F233" i="3"/>
  <c r="F300" i="3"/>
  <c r="F364" i="3"/>
  <c r="F428" i="3"/>
  <c r="F322" i="3"/>
  <c r="F386" i="3"/>
  <c r="F418" i="3"/>
  <c r="F312" i="3"/>
  <c r="F376" i="3"/>
  <c r="F384" i="3"/>
  <c r="F172" i="2"/>
  <c r="F164" i="2"/>
  <c r="F156" i="2"/>
  <c r="F148" i="2"/>
  <c r="F140" i="2"/>
  <c r="F132" i="2"/>
  <c r="F124" i="2"/>
  <c r="F116" i="2"/>
  <c r="F108" i="2"/>
  <c r="F100" i="2"/>
  <c r="F92" i="2"/>
  <c r="F84" i="2"/>
  <c r="F76" i="2"/>
  <c r="F174" i="2"/>
  <c r="F166" i="2"/>
  <c r="F158" i="2"/>
  <c r="F150" i="2"/>
  <c r="F142" i="2"/>
  <c r="F134" i="2"/>
  <c r="F126" i="2"/>
  <c r="F118" i="2"/>
  <c r="F110" i="2"/>
  <c r="F102" i="2"/>
  <c r="F94" i="2"/>
  <c r="F86" i="2"/>
  <c r="F78" i="2"/>
  <c r="F70" i="2"/>
  <c r="F176" i="2"/>
  <c r="F168" i="2"/>
  <c r="F160" i="2"/>
  <c r="F152" i="2"/>
  <c r="F144" i="2"/>
  <c r="F136" i="2"/>
  <c r="F128" i="2"/>
  <c r="F120" i="2"/>
  <c r="F112" i="2"/>
  <c r="F104" i="2"/>
  <c r="F96" i="2"/>
  <c r="F88" i="2"/>
  <c r="F80" i="2"/>
  <c r="F72" i="2"/>
  <c r="F178" i="2"/>
  <c r="F170" i="2"/>
  <c r="F162" i="2"/>
  <c r="F154" i="2"/>
  <c r="F146" i="2"/>
  <c r="F138" i="2"/>
  <c r="F130" i="2"/>
  <c r="F122" i="2"/>
  <c r="F114" i="2"/>
  <c r="F106" i="2"/>
  <c r="F98" i="2"/>
  <c r="F90" i="2"/>
  <c r="F82" i="2"/>
  <c r="F74" i="2"/>
  <c r="F66" i="2"/>
  <c r="F58" i="2"/>
  <c r="F50" i="2"/>
  <c r="F48" i="2"/>
  <c r="F46" i="2"/>
  <c r="F44" i="2"/>
  <c r="F42" i="2"/>
  <c r="F40" i="2"/>
  <c r="F38" i="2"/>
  <c r="F36" i="2"/>
  <c r="F34" i="2"/>
  <c r="F32" i="2"/>
  <c r="F30" i="2"/>
  <c r="F28" i="2"/>
  <c r="F26" i="2"/>
  <c r="F24" i="2"/>
  <c r="F22" i="2"/>
  <c r="F20" i="2"/>
  <c r="F18" i="2"/>
  <c r="F16" i="2"/>
  <c r="F14" i="2"/>
  <c r="F12" i="2"/>
  <c r="F10" i="2"/>
  <c r="F25" i="2"/>
  <c r="F11" i="2"/>
  <c r="F27" i="2"/>
  <c r="F43" i="2"/>
  <c r="F56" i="2"/>
  <c r="F9" i="2"/>
  <c r="F37" i="2"/>
  <c r="F53" i="2"/>
  <c r="F85" i="2"/>
  <c r="F117" i="2"/>
  <c r="F149" i="2"/>
  <c r="F182" i="2"/>
  <c r="F198" i="2"/>
  <c r="F214" i="2"/>
  <c r="F230" i="2"/>
  <c r="F246" i="2"/>
  <c r="F262" i="2"/>
  <c r="F67" i="2"/>
  <c r="F99" i="2"/>
  <c r="F131" i="2"/>
  <c r="F163" i="2"/>
  <c r="F73" i="2"/>
  <c r="F105" i="2"/>
  <c r="F137" i="2"/>
  <c r="F169" i="2"/>
  <c r="F71" i="2"/>
  <c r="F103" i="2"/>
  <c r="F135" i="2"/>
  <c r="F167" i="2"/>
  <c r="F278" i="2"/>
  <c r="F294" i="2"/>
  <c r="F310" i="2"/>
  <c r="F326" i="2"/>
  <c r="F342" i="2"/>
  <c r="F358" i="2"/>
  <c r="F374" i="2"/>
  <c r="F390" i="2"/>
  <c r="F406" i="2"/>
  <c r="F422" i="2"/>
  <c r="F183" i="2"/>
  <c r="F199" i="2"/>
  <c r="F215" i="2"/>
  <c r="F231" i="2"/>
  <c r="F247" i="2"/>
  <c r="F263" i="2"/>
  <c r="F192" i="2"/>
  <c r="F208" i="2"/>
  <c r="F224" i="2"/>
  <c r="F240" i="2"/>
  <c r="F256" i="2"/>
  <c r="F189" i="2"/>
  <c r="F205" i="2"/>
  <c r="F221" i="2"/>
  <c r="F237" i="2"/>
  <c r="F253" i="2"/>
  <c r="F271" i="2"/>
  <c r="F287" i="2"/>
  <c r="F303" i="2"/>
  <c r="F319" i="2"/>
  <c r="F335" i="2"/>
  <c r="F351" i="2"/>
  <c r="F367" i="2"/>
  <c r="F383" i="2"/>
  <c r="F399" i="2"/>
  <c r="F415" i="2"/>
  <c r="F276" i="2"/>
  <c r="F292" i="2"/>
  <c r="F308" i="2"/>
  <c r="F324" i="2"/>
  <c r="F340" i="2"/>
  <c r="F356" i="2"/>
  <c r="F372" i="2"/>
  <c r="F388" i="2"/>
  <c r="F404" i="2"/>
  <c r="F420" i="2"/>
  <c r="F265" i="2"/>
  <c r="F281" i="2"/>
  <c r="F297" i="2"/>
  <c r="F313" i="2"/>
  <c r="F329" i="2"/>
  <c r="F345" i="2"/>
  <c r="F361" i="2"/>
  <c r="F377" i="2"/>
  <c r="F393" i="2"/>
  <c r="F409" i="2"/>
  <c r="F425" i="2"/>
  <c r="F317" i="2"/>
  <c r="F349" i="2"/>
  <c r="F381" i="2"/>
  <c r="F413" i="2"/>
  <c r="F311" i="2"/>
  <c r="F359" i="2"/>
  <c r="F407" i="2"/>
  <c r="F268" i="2"/>
  <c r="F316" i="2"/>
  <c r="F348" i="2"/>
  <c r="F396" i="2"/>
  <c r="F428" i="2"/>
  <c r="F289" i="2"/>
  <c r="F321" i="2"/>
  <c r="F385" i="2"/>
  <c r="F417" i="2"/>
  <c r="F54" i="2"/>
  <c r="F15" i="2"/>
  <c r="F31" i="2"/>
  <c r="F47" i="2"/>
  <c r="F60" i="2"/>
  <c r="F13" i="2"/>
  <c r="F41" i="2"/>
  <c r="F61" i="2"/>
  <c r="F93" i="2"/>
  <c r="F125" i="2"/>
  <c r="F157" i="2"/>
  <c r="F186" i="2"/>
  <c r="F202" i="2"/>
  <c r="F218" i="2"/>
  <c r="F234" i="2"/>
  <c r="F250" i="2"/>
  <c r="F266" i="2"/>
  <c r="F75" i="2"/>
  <c r="F107" i="2"/>
  <c r="F139" i="2"/>
  <c r="F171" i="2"/>
  <c r="F81" i="2"/>
  <c r="F113" i="2"/>
  <c r="F145" i="2"/>
  <c r="F177" i="2"/>
  <c r="F79" i="2"/>
  <c r="F111" i="2"/>
  <c r="F143" i="2"/>
  <c r="F175" i="2"/>
  <c r="F282" i="2"/>
  <c r="F298" i="2"/>
  <c r="F314" i="2"/>
  <c r="F330" i="2"/>
  <c r="F346" i="2"/>
  <c r="F362" i="2"/>
  <c r="F378" i="2"/>
  <c r="F394" i="2"/>
  <c r="F410" i="2"/>
  <c r="F426" i="2"/>
  <c r="F187" i="2"/>
  <c r="F203" i="2"/>
  <c r="F219" i="2"/>
  <c r="F235" i="2"/>
  <c r="F251" i="2"/>
  <c r="F180" i="2"/>
  <c r="F196" i="2"/>
  <c r="F212" i="2"/>
  <c r="F228" i="2"/>
  <c r="F244" i="2"/>
  <c r="F260" i="2"/>
  <c r="F193" i="2"/>
  <c r="F209" i="2"/>
  <c r="F225" i="2"/>
  <c r="F241" i="2"/>
  <c r="F257" i="2"/>
  <c r="F275" i="2"/>
  <c r="F291" i="2"/>
  <c r="F307" i="2"/>
  <c r="F323" i="2"/>
  <c r="F339" i="2"/>
  <c r="F355" i="2"/>
  <c r="F371" i="2"/>
  <c r="F387" i="2"/>
  <c r="F403" i="2"/>
  <c r="F419" i="2"/>
  <c r="F264" i="2"/>
  <c r="F280" i="2"/>
  <c r="F296" i="2"/>
  <c r="F312" i="2"/>
  <c r="F328" i="2"/>
  <c r="F344" i="2"/>
  <c r="F360" i="2"/>
  <c r="F376" i="2"/>
  <c r="F392" i="2"/>
  <c r="F408" i="2"/>
  <c r="F424" i="2"/>
  <c r="F269" i="2"/>
  <c r="F285" i="2"/>
  <c r="F301" i="2"/>
  <c r="F333" i="2"/>
  <c r="F365" i="2"/>
  <c r="F397" i="2"/>
  <c r="F429" i="2"/>
  <c r="F295" i="2"/>
  <c r="F375" i="2"/>
  <c r="F423" i="2"/>
  <c r="F284" i="2"/>
  <c r="F332" i="2"/>
  <c r="F364" i="2"/>
  <c r="F412" i="2"/>
  <c r="F305" i="2"/>
  <c r="F337" i="2"/>
  <c r="F369" i="2"/>
  <c r="F401" i="2"/>
  <c r="F236" i="2"/>
  <c r="F201" i="2"/>
  <c r="F249" i="2"/>
  <c r="F283" i="2"/>
  <c r="F315" i="2"/>
  <c r="F363" i="2"/>
  <c r="F395" i="2"/>
  <c r="F272" i="2"/>
  <c r="F320" i="2"/>
  <c r="F368" i="2"/>
  <c r="F416" i="2"/>
  <c r="F293" i="2"/>
  <c r="F341" i="2"/>
  <c r="F389" i="2"/>
  <c r="F421" i="2"/>
  <c r="F62" i="2"/>
  <c r="F19" i="2"/>
  <c r="F35" i="2"/>
  <c r="F29" i="2"/>
  <c r="F64" i="2"/>
  <c r="F17" i="2"/>
  <c r="F45" i="2"/>
  <c r="F69" i="2"/>
  <c r="F101" i="2"/>
  <c r="F133" i="2"/>
  <c r="F165" i="2"/>
  <c r="F190" i="2"/>
  <c r="F206" i="2"/>
  <c r="F222" i="2"/>
  <c r="F238" i="2"/>
  <c r="F254" i="2"/>
  <c r="F51" i="2"/>
  <c r="F83" i="2"/>
  <c r="F115" i="2"/>
  <c r="F147" i="2"/>
  <c r="F57" i="2"/>
  <c r="F89" i="2"/>
  <c r="F121" i="2"/>
  <c r="F153" i="2"/>
  <c r="F55" i="2"/>
  <c r="F87" i="2"/>
  <c r="F119" i="2"/>
  <c r="F151" i="2"/>
  <c r="F270" i="2"/>
  <c r="F286" i="2"/>
  <c r="F302" i="2"/>
  <c r="F318" i="2"/>
  <c r="F334" i="2"/>
  <c r="F350" i="2"/>
  <c r="F366" i="2"/>
  <c r="F382" i="2"/>
  <c r="F398" i="2"/>
  <c r="F414" i="2"/>
  <c r="F191" i="2"/>
  <c r="F207" i="2"/>
  <c r="F223" i="2"/>
  <c r="F239" i="2"/>
  <c r="F255" i="2"/>
  <c r="F184" i="2"/>
  <c r="F200" i="2"/>
  <c r="F216" i="2"/>
  <c r="F232" i="2"/>
  <c r="F248" i="2"/>
  <c r="F181" i="2"/>
  <c r="F197" i="2"/>
  <c r="F213" i="2"/>
  <c r="F229" i="2"/>
  <c r="F245" i="2"/>
  <c r="F261" i="2"/>
  <c r="F279" i="2"/>
  <c r="F327" i="2"/>
  <c r="F343" i="2"/>
  <c r="F391" i="2"/>
  <c r="F300" i="2"/>
  <c r="F380" i="2"/>
  <c r="F273" i="2"/>
  <c r="F353" i="2"/>
  <c r="F217" i="2"/>
  <c r="F331" i="2"/>
  <c r="F379" i="2"/>
  <c r="F427" i="2"/>
  <c r="F304" i="2"/>
  <c r="F352" i="2"/>
  <c r="F400" i="2"/>
  <c r="F277" i="2"/>
  <c r="F325" i="2"/>
  <c r="F357" i="2"/>
  <c r="F405" i="2"/>
  <c r="F21" i="2"/>
  <c r="F23" i="2"/>
  <c r="F39" i="2"/>
  <c r="F52" i="2"/>
  <c r="F68" i="2"/>
  <c r="F33" i="2"/>
  <c r="F49" i="2"/>
  <c r="F77" i="2"/>
  <c r="F109" i="2"/>
  <c r="F141" i="2"/>
  <c r="F173" i="2"/>
  <c r="F194" i="2"/>
  <c r="F210" i="2"/>
  <c r="F226" i="2"/>
  <c r="F242" i="2"/>
  <c r="F258" i="2"/>
  <c r="F59" i="2"/>
  <c r="F91" i="2"/>
  <c r="F123" i="2"/>
  <c r="F155" i="2"/>
  <c r="F65" i="2"/>
  <c r="F97" i="2"/>
  <c r="F129" i="2"/>
  <c r="F161" i="2"/>
  <c r="F63" i="2"/>
  <c r="F95" i="2"/>
  <c r="F127" i="2"/>
  <c r="F159" i="2"/>
  <c r="F274" i="2"/>
  <c r="F290" i="2"/>
  <c r="F306" i="2"/>
  <c r="F322" i="2"/>
  <c r="F338" i="2"/>
  <c r="F354" i="2"/>
  <c r="F370" i="2"/>
  <c r="F386" i="2"/>
  <c r="F402" i="2"/>
  <c r="F418" i="2"/>
  <c r="F179" i="2"/>
  <c r="F195" i="2"/>
  <c r="F211" i="2"/>
  <c r="F227" i="2"/>
  <c r="F243" i="2"/>
  <c r="F259" i="2"/>
  <c r="F188" i="2"/>
  <c r="F204" i="2"/>
  <c r="F220" i="2"/>
  <c r="F252" i="2"/>
  <c r="F185" i="2"/>
  <c r="F233" i="2"/>
  <c r="F267" i="2"/>
  <c r="F299" i="2"/>
  <c r="F347" i="2"/>
  <c r="F411" i="2"/>
  <c r="F288" i="2"/>
  <c r="F336" i="2"/>
  <c r="F384" i="2"/>
  <c r="F309" i="2"/>
  <c r="F373" i="2"/>
  <c r="F428" i="1"/>
  <c r="F426" i="1"/>
  <c r="F424" i="1"/>
  <c r="F422" i="1"/>
  <c r="F420" i="1"/>
  <c r="F418" i="1"/>
  <c r="F416" i="1"/>
  <c r="F414" i="1"/>
  <c r="F412" i="1"/>
  <c r="F410" i="1"/>
  <c r="F408" i="1"/>
  <c r="F406" i="1"/>
  <c r="F404" i="1"/>
  <c r="F402" i="1"/>
  <c r="F400" i="1"/>
  <c r="F398" i="1"/>
  <c r="F396" i="1"/>
  <c r="F394" i="1"/>
  <c r="F392" i="1"/>
  <c r="F390" i="1"/>
  <c r="F388" i="1"/>
  <c r="F386" i="1"/>
  <c r="F384" i="1"/>
  <c r="F382" i="1"/>
  <c r="F380" i="1"/>
  <c r="F378" i="1"/>
  <c r="F376" i="1"/>
  <c r="F374" i="1"/>
  <c r="F372" i="1"/>
  <c r="F370" i="1"/>
  <c r="F368" i="1"/>
  <c r="F366" i="1"/>
  <c r="F364" i="1"/>
  <c r="F362" i="1"/>
  <c r="F360" i="1"/>
  <c r="F358" i="1"/>
  <c r="F356" i="1"/>
  <c r="F354" i="1"/>
  <c r="F352" i="1"/>
  <c r="F350" i="1"/>
  <c r="F348" i="1"/>
  <c r="F346" i="1"/>
  <c r="F344" i="1"/>
  <c r="F342" i="1"/>
  <c r="F340" i="1"/>
  <c r="F338" i="1"/>
  <c r="F336" i="1"/>
  <c r="F334" i="1"/>
  <c r="F332" i="1"/>
  <c r="F330" i="1"/>
  <c r="F328" i="1"/>
  <c r="F326" i="1"/>
  <c r="F324" i="1"/>
  <c r="F322" i="1"/>
  <c r="F320" i="1"/>
  <c r="F318" i="1"/>
  <c r="F316" i="1"/>
  <c r="F314" i="1"/>
  <c r="F312" i="1"/>
  <c r="F310" i="1"/>
  <c r="F308" i="1"/>
  <c r="F306" i="1"/>
  <c r="F304" i="1"/>
  <c r="F302" i="1"/>
  <c r="F294" i="1"/>
  <c r="F286" i="1"/>
  <c r="F278" i="1"/>
  <c r="F270" i="1"/>
  <c r="F296" i="1"/>
  <c r="F288" i="1"/>
  <c r="F280" i="1"/>
  <c r="F272" i="1"/>
  <c r="F264" i="1"/>
  <c r="F262" i="1"/>
  <c r="F260" i="1"/>
  <c r="F258" i="1"/>
  <c r="F256" i="1"/>
  <c r="F254" i="1"/>
  <c r="F252" i="1"/>
  <c r="F250" i="1"/>
  <c r="F248" i="1"/>
  <c r="F246" i="1"/>
  <c r="F244" i="1"/>
  <c r="F242" i="1"/>
  <c r="F240" i="1"/>
  <c r="F238" i="1"/>
  <c r="F236" i="1"/>
  <c r="F234" i="1"/>
  <c r="F232" i="1"/>
  <c r="F230" i="1"/>
  <c r="F228" i="1"/>
  <c r="F226" i="1"/>
  <c r="F224" i="1"/>
  <c r="F222" i="1"/>
  <c r="F220" i="1"/>
  <c r="F218" i="1"/>
  <c r="F216" i="1"/>
  <c r="F214" i="1"/>
  <c r="F212" i="1"/>
  <c r="F210" i="1"/>
  <c r="F208" i="1"/>
  <c r="F206" i="1"/>
  <c r="F204" i="1"/>
  <c r="F202" i="1"/>
  <c r="F200" i="1"/>
  <c r="F198" i="1"/>
  <c r="F196" i="1"/>
  <c r="F194" i="1"/>
  <c r="F192" i="1"/>
  <c r="F190" i="1"/>
  <c r="F188" i="1"/>
  <c r="F186" i="1"/>
  <c r="F184" i="1"/>
  <c r="F182" i="1"/>
  <c r="F180" i="1"/>
  <c r="F178" i="1"/>
  <c r="F176" i="1"/>
  <c r="F174" i="1"/>
  <c r="F172" i="1"/>
  <c r="F170" i="1"/>
  <c r="F168" i="1"/>
  <c r="F166" i="1"/>
  <c r="F164" i="1"/>
  <c r="F162" i="1"/>
  <c r="F160" i="1"/>
  <c r="F158" i="1"/>
  <c r="F156" i="1"/>
  <c r="F154" i="1"/>
  <c r="F152" i="1"/>
  <c r="F150" i="1"/>
  <c r="F148" i="1"/>
  <c r="F146" i="1"/>
  <c r="F144" i="1"/>
  <c r="F142" i="1"/>
  <c r="F140" i="1"/>
  <c r="F138" i="1"/>
  <c r="F136" i="1"/>
  <c r="F134" i="1"/>
  <c r="F132" i="1"/>
  <c r="F130" i="1"/>
  <c r="F128" i="1"/>
  <c r="F126" i="1"/>
  <c r="F124" i="1"/>
  <c r="F122" i="1"/>
  <c r="F120" i="1"/>
  <c r="F118" i="1"/>
  <c r="F116" i="1"/>
  <c r="F114" i="1"/>
  <c r="F298" i="1"/>
  <c r="F290" i="1"/>
  <c r="F282" i="1"/>
  <c r="F274" i="1"/>
  <c r="F266" i="1"/>
  <c r="F284" i="1"/>
  <c r="F263" i="1"/>
  <c r="F255" i="1"/>
  <c r="F247" i="1"/>
  <c r="F239" i="1"/>
  <c r="F231" i="1"/>
  <c r="F223" i="1"/>
  <c r="F215" i="1"/>
  <c r="F207" i="1"/>
  <c r="F199" i="1"/>
  <c r="F191" i="1"/>
  <c r="F183" i="1"/>
  <c r="F175" i="1"/>
  <c r="F167" i="1"/>
  <c r="F159" i="1"/>
  <c r="F151" i="1"/>
  <c r="F143" i="1"/>
  <c r="F135" i="1"/>
  <c r="F127" i="1"/>
  <c r="F119" i="1"/>
  <c r="F276" i="1"/>
  <c r="F257" i="1"/>
  <c r="F249" i="1"/>
  <c r="F241" i="1"/>
  <c r="F233" i="1"/>
  <c r="F225" i="1"/>
  <c r="F217" i="1"/>
  <c r="F209" i="1"/>
  <c r="F201" i="1"/>
  <c r="F193" i="1"/>
  <c r="F185" i="1"/>
  <c r="F177" i="1"/>
  <c r="F169" i="1"/>
  <c r="F161" i="1"/>
  <c r="F153" i="1"/>
  <c r="F145" i="1"/>
  <c r="F137" i="1"/>
  <c r="F129" i="1"/>
  <c r="F121" i="1"/>
  <c r="F113" i="1"/>
  <c r="F111" i="1"/>
  <c r="F109" i="1"/>
  <c r="F107" i="1"/>
  <c r="F105" i="1"/>
  <c r="F103" i="1"/>
  <c r="F101" i="1"/>
  <c r="F99" i="1"/>
  <c r="F97" i="1"/>
  <c r="F93" i="1"/>
  <c r="F91" i="1"/>
  <c r="F89" i="1"/>
  <c r="F87" i="1"/>
  <c r="F85" i="1"/>
  <c r="F83" i="1"/>
  <c r="F81" i="1"/>
  <c r="F79" i="1"/>
  <c r="F77" i="1"/>
  <c r="F75" i="1"/>
  <c r="F73" i="1"/>
  <c r="F71" i="1"/>
  <c r="F69" i="1"/>
  <c r="F67" i="1"/>
  <c r="F65" i="1"/>
  <c r="F63" i="1"/>
  <c r="F61" i="1"/>
  <c r="F59" i="1"/>
  <c r="F57" i="1"/>
  <c r="F55" i="1"/>
  <c r="F53" i="1"/>
  <c r="F51" i="1"/>
  <c r="F49" i="1"/>
  <c r="F47" i="1"/>
  <c r="F45" i="1"/>
  <c r="F43" i="1"/>
  <c r="F41" i="1"/>
  <c r="F39" i="1"/>
  <c r="F37" i="1"/>
  <c r="F35" i="1"/>
  <c r="F33" i="1"/>
  <c r="F31" i="1"/>
  <c r="F29" i="1"/>
  <c r="F27" i="1"/>
  <c r="F25" i="1"/>
  <c r="F23" i="1"/>
  <c r="F21" i="1"/>
  <c r="F19" i="1"/>
  <c r="F95" i="1"/>
  <c r="F300" i="1"/>
  <c r="F268" i="1"/>
  <c r="F259" i="1"/>
  <c r="F251" i="1"/>
  <c r="F243" i="1"/>
  <c r="F235" i="1"/>
  <c r="F227" i="1"/>
  <c r="F219" i="1"/>
  <c r="F211" i="1"/>
  <c r="F203" i="1"/>
  <c r="F195" i="1"/>
  <c r="F187" i="1"/>
  <c r="F179" i="1"/>
  <c r="F171" i="1"/>
  <c r="F163" i="1"/>
  <c r="F155" i="1"/>
  <c r="F147" i="1"/>
  <c r="F139" i="1"/>
  <c r="F131" i="1"/>
  <c r="F123" i="1"/>
  <c r="F115" i="1"/>
  <c r="F292" i="1"/>
  <c r="F261" i="1"/>
  <c r="F253" i="1"/>
  <c r="F245" i="1"/>
  <c r="F237" i="1"/>
  <c r="F229" i="1"/>
  <c r="F221" i="1"/>
  <c r="F213" i="1"/>
  <c r="F205" i="1"/>
  <c r="F197" i="1"/>
  <c r="F189" i="1"/>
  <c r="F181" i="1"/>
  <c r="F173" i="1"/>
  <c r="F165" i="1"/>
  <c r="F157" i="1"/>
  <c r="F149" i="1"/>
  <c r="F141" i="1"/>
  <c r="F133" i="1"/>
  <c r="F125" i="1"/>
  <c r="F117" i="1"/>
  <c r="F112" i="1"/>
  <c r="F110" i="1"/>
  <c r="F108" i="1"/>
  <c r="F106" i="1"/>
  <c r="F104" i="1"/>
  <c r="F102" i="1"/>
  <c r="F100" i="1"/>
  <c r="F98" i="1"/>
  <c r="F96" i="1"/>
  <c r="F94" i="1"/>
  <c r="F92" i="1"/>
  <c r="F90" i="1"/>
  <c r="F88" i="1"/>
  <c r="F86" i="1"/>
  <c r="F84" i="1"/>
  <c r="F82" i="1"/>
  <c r="F80" i="1"/>
  <c r="F78" i="1"/>
  <c r="F76" i="1"/>
  <c r="F74" i="1"/>
  <c r="F72" i="1"/>
  <c r="F68" i="1"/>
  <c r="F66" i="1"/>
  <c r="F64" i="1"/>
  <c r="F62" i="1"/>
  <c r="F60" i="1"/>
  <c r="F58" i="1"/>
  <c r="F56" i="1"/>
  <c r="F54" i="1"/>
  <c r="F52" i="1"/>
  <c r="F50" i="1"/>
  <c r="F48" i="1"/>
  <c r="F46" i="1"/>
  <c r="F44" i="1"/>
  <c r="F42" i="1"/>
  <c r="F40" i="1"/>
  <c r="F38" i="1"/>
  <c r="F36" i="1"/>
  <c r="F34" i="1"/>
  <c r="F32" i="1"/>
  <c r="F30" i="1"/>
  <c r="F28" i="1"/>
  <c r="F22" i="1"/>
  <c r="F17" i="1"/>
  <c r="F15" i="1"/>
  <c r="F13" i="1"/>
  <c r="F11" i="1"/>
  <c r="F9" i="1"/>
  <c r="F70" i="1"/>
  <c r="F24" i="1"/>
  <c r="F26" i="1"/>
  <c r="F18" i="1"/>
  <c r="F16" i="1"/>
  <c r="F14" i="1"/>
  <c r="F12" i="1"/>
  <c r="F10" i="1"/>
  <c r="F20" i="1"/>
  <c r="F271" i="1"/>
  <c r="F269" i="1"/>
  <c r="F301" i="1"/>
  <c r="F317" i="1"/>
  <c r="F333" i="1"/>
  <c r="F349" i="1"/>
  <c r="F365" i="1"/>
  <c r="F381" i="1"/>
  <c r="F397" i="1"/>
  <c r="F413" i="1"/>
  <c r="F429" i="1"/>
  <c r="F283" i="1"/>
  <c r="F273" i="1"/>
  <c r="F303" i="1"/>
  <c r="F319" i="1"/>
  <c r="F335" i="1"/>
  <c r="F351" i="1"/>
  <c r="F367" i="1"/>
  <c r="F383" i="1"/>
  <c r="F399" i="1"/>
  <c r="F415" i="1"/>
  <c r="F385" i="1"/>
  <c r="F417" i="1"/>
  <c r="F291" i="1"/>
  <c r="F307" i="1"/>
  <c r="F323" i="1"/>
  <c r="F339" i="1"/>
  <c r="F371" i="1"/>
  <c r="F403" i="1"/>
  <c r="F419" i="1"/>
  <c r="F287" i="1"/>
  <c r="F325" i="1"/>
  <c r="F341" i="1"/>
  <c r="F373" i="1"/>
  <c r="F421" i="1"/>
  <c r="F289" i="1"/>
  <c r="F311" i="1"/>
  <c r="F359" i="1"/>
  <c r="F407" i="1"/>
  <c r="F295" i="1"/>
  <c r="F329" i="1"/>
  <c r="F377" i="1"/>
  <c r="F275" i="1"/>
  <c r="F315" i="1"/>
  <c r="F363" i="1"/>
  <c r="F411" i="1"/>
  <c r="F279" i="1"/>
  <c r="F277" i="1"/>
  <c r="F305" i="1"/>
  <c r="F321" i="1"/>
  <c r="F337" i="1"/>
  <c r="F353" i="1"/>
  <c r="F369" i="1"/>
  <c r="F401" i="1"/>
  <c r="F281" i="1"/>
  <c r="F355" i="1"/>
  <c r="F387" i="1"/>
  <c r="F309" i="1"/>
  <c r="F357" i="1"/>
  <c r="F405" i="1"/>
  <c r="F299" i="1"/>
  <c r="F343" i="1"/>
  <c r="F391" i="1"/>
  <c r="F423" i="1"/>
  <c r="F293" i="1"/>
  <c r="F361" i="1"/>
  <c r="F409" i="1"/>
  <c r="F265" i="1"/>
  <c r="F331" i="1"/>
  <c r="F379" i="1"/>
  <c r="F427" i="1"/>
  <c r="F285" i="1"/>
  <c r="F389" i="1"/>
  <c r="F267" i="1"/>
  <c r="F327" i="1"/>
  <c r="F375" i="1"/>
  <c r="F313" i="1"/>
  <c r="F345" i="1"/>
  <c r="F393" i="1"/>
  <c r="F425" i="1"/>
  <c r="F297" i="1"/>
  <c r="F347" i="1"/>
  <c r="F395" i="1"/>
  <c r="F8" i="1"/>
  <c r="F435" i="1"/>
  <c r="G411" i="7"/>
  <c r="G399" i="7"/>
  <c r="G392" i="7"/>
  <c r="G387" i="7"/>
  <c r="G360" i="7"/>
  <c r="I360" i="7"/>
  <c r="G359" i="7"/>
  <c r="G347" i="7"/>
  <c r="G339" i="7"/>
  <c r="G427" i="7"/>
  <c r="G424" i="7"/>
  <c r="G408" i="7"/>
  <c r="G384" i="7"/>
  <c r="G376" i="7"/>
  <c r="G375" i="7"/>
  <c r="G355" i="7"/>
  <c r="G344" i="7"/>
  <c r="G422" i="7"/>
  <c r="H421" i="7"/>
  <c r="H419" i="7"/>
  <c r="G407" i="7"/>
  <c r="H388" i="7"/>
  <c r="G419" i="7"/>
  <c r="H409" i="7"/>
  <c r="G332" i="7"/>
  <c r="G316" i="7"/>
  <c r="G313" i="7"/>
  <c r="G309" i="7"/>
  <c r="H304" i="7"/>
  <c r="G280" i="7"/>
  <c r="I280" i="7"/>
  <c r="L280" i="7"/>
  <c r="G276" i="7"/>
  <c r="G248" i="7"/>
  <c r="G237" i="7"/>
  <c r="G221" i="7"/>
  <c r="G220" i="7"/>
  <c r="G204" i="7"/>
  <c r="G188" i="7"/>
  <c r="G157" i="7"/>
  <c r="I157" i="7"/>
  <c r="L157" i="7"/>
  <c r="G156" i="7"/>
  <c r="G132" i="7"/>
  <c r="G116" i="7"/>
  <c r="G98" i="7"/>
  <c r="G97" i="7"/>
  <c r="G69" i="7"/>
  <c r="G65" i="7"/>
  <c r="G34" i="7"/>
  <c r="G33" i="7"/>
  <c r="H395" i="7"/>
  <c r="H370" i="7"/>
  <c r="H369" i="7"/>
  <c r="G363" i="7"/>
  <c r="H348" i="7"/>
  <c r="G305" i="7"/>
  <c r="G304" i="7"/>
  <c r="G289" i="7"/>
  <c r="G268" i="7"/>
  <c r="G261" i="7"/>
  <c r="H260" i="7"/>
  <c r="H253" i="7"/>
  <c r="G236" i="7"/>
  <c r="G209" i="7"/>
  <c r="G208" i="7"/>
  <c r="G193" i="7"/>
  <c r="G177" i="7"/>
  <c r="G161" i="7"/>
  <c r="G160" i="7"/>
  <c r="G145" i="7"/>
  <c r="H141" i="7"/>
  <c r="H125" i="7"/>
  <c r="G113" i="7"/>
  <c r="G94" i="7"/>
  <c r="G90" i="7"/>
  <c r="H82" i="7"/>
  <c r="G62" i="7"/>
  <c r="G58" i="7"/>
  <c r="H54" i="7"/>
  <c r="G29" i="7"/>
  <c r="G26" i="7"/>
  <c r="H22" i="7"/>
  <c r="H411" i="7"/>
  <c r="H392" i="7"/>
  <c r="H382" i="7"/>
  <c r="H373" i="7"/>
  <c r="G336" i="7"/>
  <c r="G300" i="7"/>
  <c r="H296" i="7"/>
  <c r="G285" i="7"/>
  <c r="H281" i="7"/>
  <c r="G264" i="7"/>
  <c r="G260" i="7"/>
  <c r="I260" i="7"/>
  <c r="L260" i="7"/>
  <c r="G253" i="7"/>
  <c r="I253" i="7"/>
  <c r="L253" i="7"/>
  <c r="H252" i="7"/>
  <c r="H249" i="7"/>
  <c r="H241" i="7"/>
  <c r="G227" i="7"/>
  <c r="G213" i="7"/>
  <c r="G212" i="7"/>
  <c r="G197" i="7"/>
  <c r="H185" i="7"/>
  <c r="H169" i="7"/>
  <c r="G165" i="7"/>
  <c r="H153" i="7"/>
  <c r="G148" i="7"/>
  <c r="H139" i="7"/>
  <c r="H138" i="7"/>
  <c r="G125" i="7"/>
  <c r="H123" i="7"/>
  <c r="H111" i="7"/>
  <c r="I111" i="7"/>
  <c r="L111" i="7"/>
  <c r="H110" i="7"/>
  <c r="H106" i="7"/>
  <c r="G85" i="7"/>
  <c r="H79" i="7"/>
  <c r="H78" i="7"/>
  <c r="H74" i="7"/>
  <c r="H415" i="7"/>
  <c r="G412" i="7"/>
  <c r="H397" i="7"/>
  <c r="G380" i="7"/>
  <c r="G379" i="7"/>
  <c r="G351" i="7"/>
  <c r="H350" i="7"/>
  <c r="G328" i="7"/>
  <c r="H326" i="7"/>
  <c r="I326" i="7"/>
  <c r="L326" i="7"/>
  <c r="G325" i="7"/>
  <c r="H320" i="7"/>
  <c r="H316" i="7"/>
  <c r="H312" i="7"/>
  <c r="H308" i="7"/>
  <c r="G296" i="7"/>
  <c r="I296" i="7"/>
  <c r="L296" i="7"/>
  <c r="H292" i="7"/>
  <c r="G288" i="7"/>
  <c r="G284" i="7"/>
  <c r="G281" i="7"/>
  <c r="I281" i="7"/>
  <c r="L281" i="7"/>
  <c r="H280" i="7"/>
  <c r="G277" i="7"/>
  <c r="H276" i="7"/>
  <c r="G273" i="7"/>
  <c r="H269" i="7"/>
  <c r="G256" i="7"/>
  <c r="G252" i="7"/>
  <c r="I252" i="7"/>
  <c r="L252" i="7"/>
  <c r="G249" i="7"/>
  <c r="I249" i="7"/>
  <c r="L249" i="7"/>
  <c r="H248" i="7"/>
  <c r="G245" i="7"/>
  <c r="H244" i="7"/>
  <c r="G241" i="7"/>
  <c r="I241" i="7"/>
  <c r="H237" i="7"/>
  <c r="H232" i="7"/>
  <c r="H221" i="7"/>
  <c r="G217" i="7"/>
  <c r="G216" i="7"/>
  <c r="G201" i="7"/>
  <c r="H189" i="7"/>
  <c r="G152" i="7"/>
  <c r="G137" i="7"/>
  <c r="H133" i="7"/>
  <c r="G120" i="7"/>
  <c r="G110" i="7"/>
  <c r="I110" i="7"/>
  <c r="L110" i="7"/>
  <c r="G77" i="7"/>
  <c r="G50" i="7"/>
  <c r="H47" i="7"/>
  <c r="G46" i="7"/>
  <c r="G45" i="7"/>
  <c r="G22" i="7"/>
  <c r="I22" i="7"/>
  <c r="L22" i="7"/>
  <c r="H11" i="7"/>
  <c r="G10" i="7"/>
  <c r="G9" i="7"/>
  <c r="H205" i="7"/>
  <c r="G168" i="7"/>
  <c r="G153" i="7"/>
  <c r="H134" i="7"/>
  <c r="G121" i="7"/>
  <c r="H117" i="7"/>
  <c r="G105" i="7"/>
  <c r="H102" i="7"/>
  <c r="H98" i="7"/>
  <c r="G78" i="7"/>
  <c r="G53" i="7"/>
  <c r="I53" i="7"/>
  <c r="H42" i="7"/>
  <c r="H39" i="7"/>
  <c r="G17" i="7"/>
  <c r="H14" i="7"/>
  <c r="G184" i="7"/>
  <c r="G169" i="7"/>
  <c r="H157" i="7"/>
  <c r="H135" i="7"/>
  <c r="I135" i="7"/>
  <c r="H118" i="7"/>
  <c r="G106" i="7"/>
  <c r="I106" i="7"/>
  <c r="L106" i="7"/>
  <c r="H103" i="7"/>
  <c r="H99" i="7"/>
  <c r="G73" i="7"/>
  <c r="H70" i="7"/>
  <c r="H66" i="7"/>
  <c r="G54" i="7"/>
  <c r="I54" i="7"/>
  <c r="L54" i="7"/>
  <c r="H43" i="7"/>
  <c r="G42" i="7"/>
  <c r="G41" i="7"/>
  <c r="G18" i="7"/>
  <c r="H15" i="7"/>
  <c r="G14" i="7"/>
  <c r="G13" i="7"/>
  <c r="G200" i="7"/>
  <c r="G185" i="7"/>
  <c r="H173" i="7"/>
  <c r="G136" i="7"/>
  <c r="H119" i="7"/>
  <c r="G109" i="7"/>
  <c r="G74" i="7"/>
  <c r="I74" i="7"/>
  <c r="L74" i="7"/>
  <c r="H71" i="7"/>
  <c r="H67" i="7"/>
  <c r="G49" i="7"/>
  <c r="H46" i="7"/>
  <c r="H35" i="7"/>
  <c r="H34" i="7"/>
  <c r="G21" i="7"/>
  <c r="H10" i="7"/>
  <c r="G31" i="7"/>
  <c r="G59" i="7"/>
  <c r="H113" i="7"/>
  <c r="G166" i="7"/>
  <c r="H261" i="7"/>
  <c r="H31" i="7"/>
  <c r="H59" i="7"/>
  <c r="G142" i="7"/>
  <c r="H177" i="7"/>
  <c r="H265" i="7"/>
  <c r="H37" i="7"/>
  <c r="H127" i="7"/>
  <c r="H181" i="7"/>
  <c r="G19" i="7"/>
  <c r="G55" i="7"/>
  <c r="H112" i="7"/>
  <c r="H176" i="7"/>
  <c r="H240" i="7"/>
  <c r="H356" i="7"/>
  <c r="H26" i="7"/>
  <c r="H62" i="7"/>
  <c r="H87" i="7"/>
  <c r="H160" i="7"/>
  <c r="H224" i="7"/>
  <c r="H289" i="7"/>
  <c r="G346" i="7"/>
  <c r="H364" i="7"/>
  <c r="H407" i="7"/>
  <c r="H65" i="7"/>
  <c r="H97" i="7"/>
  <c r="H116" i="7"/>
  <c r="G146" i="7"/>
  <c r="G178" i="7"/>
  <c r="G210" i="7"/>
  <c r="I210" i="7"/>
  <c r="L210" i="7"/>
  <c r="H293" i="7"/>
  <c r="G330" i="7"/>
  <c r="H343" i="7"/>
  <c r="G390" i="7"/>
  <c r="H13" i="7"/>
  <c r="H45" i="7"/>
  <c r="H77" i="7"/>
  <c r="H109" i="7"/>
  <c r="G134" i="7"/>
  <c r="G158" i="7"/>
  <c r="G190" i="7"/>
  <c r="G222" i="7"/>
  <c r="H297" i="7"/>
  <c r="H366" i="7"/>
  <c r="H383" i="7"/>
  <c r="G11" i="7"/>
  <c r="G43" i="7"/>
  <c r="H63" i="7"/>
  <c r="H85" i="7"/>
  <c r="G111" i="7"/>
  <c r="G123" i="7"/>
  <c r="G138" i="7"/>
  <c r="G154" i="7"/>
  <c r="I154" i="7"/>
  <c r="L154" i="7"/>
  <c r="G186" i="7"/>
  <c r="G218" i="7"/>
  <c r="H301" i="7"/>
  <c r="H344" i="7"/>
  <c r="H372" i="7"/>
  <c r="H387" i="7"/>
  <c r="H428" i="7"/>
  <c r="G350" i="7"/>
  <c r="G373" i="7"/>
  <c r="G397" i="7"/>
  <c r="I397" i="7"/>
  <c r="L397" i="7"/>
  <c r="G416" i="7"/>
  <c r="G341" i="7"/>
  <c r="G357" i="7"/>
  <c r="H385" i="7"/>
  <c r="H420" i="7"/>
  <c r="G23" i="7"/>
  <c r="G51" i="7"/>
  <c r="H89" i="7"/>
  <c r="H142" i="7"/>
  <c r="H208" i="7"/>
  <c r="H285" i="7"/>
  <c r="H58" i="7"/>
  <c r="H129" i="7"/>
  <c r="H192" i="7"/>
  <c r="H19" i="7"/>
  <c r="H55" i="7"/>
  <c r="G143" i="7"/>
  <c r="G198" i="7"/>
  <c r="H268" i="7"/>
  <c r="H360" i="7"/>
  <c r="H29" i="7"/>
  <c r="G83" i="7"/>
  <c r="G126" i="7"/>
  <c r="G182" i="7"/>
  <c r="I182" i="7"/>
  <c r="G225" i="7"/>
  <c r="I225" i="7"/>
  <c r="L225" i="7"/>
  <c r="H305" i="7"/>
  <c r="H346" i="7"/>
  <c r="G365" i="7"/>
  <c r="H424" i="7"/>
  <c r="H69" i="7"/>
  <c r="H101" i="7"/>
  <c r="G130" i="7"/>
  <c r="H156" i="7"/>
  <c r="H188" i="7"/>
  <c r="H220" i="7"/>
  <c r="H309" i="7"/>
  <c r="H330" i="7"/>
  <c r="H355" i="7"/>
  <c r="H390" i="7"/>
  <c r="G35" i="7"/>
  <c r="G67" i="7"/>
  <c r="I67" i="7"/>
  <c r="L67" i="7"/>
  <c r="G99" i="7"/>
  <c r="G118" i="7"/>
  <c r="I118" i="7"/>
  <c r="G135" i="7"/>
  <c r="H168" i="7"/>
  <c r="H200" i="7"/>
  <c r="H229" i="7"/>
  <c r="I229" i="7"/>
  <c r="H329" i="7"/>
  <c r="H375" i="7"/>
  <c r="H408" i="7"/>
  <c r="G15" i="7"/>
  <c r="I15" i="7"/>
  <c r="L15" i="7"/>
  <c r="G47" i="7"/>
  <c r="G75" i="7"/>
  <c r="H91" i="7"/>
  <c r="H114" i="7"/>
  <c r="H124" i="7"/>
  <c r="G139" i="7"/>
  <c r="H164" i="7"/>
  <c r="H196" i="7"/>
  <c r="G226" i="7"/>
  <c r="H323" i="7"/>
  <c r="H347" i="7"/>
  <c r="G377" i="7"/>
  <c r="H391" i="7"/>
  <c r="G429" i="7"/>
  <c r="H325" i="7"/>
  <c r="H363" i="7"/>
  <c r="H379" i="7"/>
  <c r="G400" i="7"/>
  <c r="H418" i="7"/>
  <c r="G349" i="7"/>
  <c r="H371" i="7"/>
  <c r="H386" i="7"/>
  <c r="G421" i="7"/>
  <c r="H94" i="7"/>
  <c r="G127" i="7"/>
  <c r="I127" i="7"/>
  <c r="L127" i="7"/>
  <c r="H93" i="7"/>
  <c r="H236" i="7"/>
  <c r="H57" i="7"/>
  <c r="H128" i="7"/>
  <c r="G230" i="7"/>
  <c r="H362" i="7"/>
  <c r="G63" i="7"/>
  <c r="G115" i="7"/>
  <c r="H172" i="7"/>
  <c r="G234" i="7"/>
  <c r="H339" i="7"/>
  <c r="H41" i="7"/>
  <c r="H105" i="7"/>
  <c r="H152" i="7"/>
  <c r="H216" i="7"/>
  <c r="G366" i="7"/>
  <c r="I366" i="7"/>
  <c r="L366" i="7"/>
  <c r="H21" i="7"/>
  <c r="H81" i="7"/>
  <c r="G122" i="7"/>
  <c r="H148" i="7"/>
  <c r="H212" i="7"/>
  <c r="I212" i="7"/>
  <c r="L212" i="7"/>
  <c r="H342" i="7"/>
  <c r="H403" i="7"/>
  <c r="G386" i="7"/>
  <c r="G370" i="7"/>
  <c r="H410" i="7"/>
  <c r="G354" i="7"/>
  <c r="H406" i="7"/>
  <c r="G20" i="7"/>
  <c r="I20" i="7"/>
  <c r="L20" i="7"/>
  <c r="G36" i="7"/>
  <c r="G52" i="7"/>
  <c r="G68" i="7"/>
  <c r="G84" i="7"/>
  <c r="G100" i="7"/>
  <c r="G24" i="7"/>
  <c r="G40" i="7"/>
  <c r="G56" i="7"/>
  <c r="I56" i="7"/>
  <c r="L56" i="7"/>
  <c r="G72" i="7"/>
  <c r="G88" i="7"/>
  <c r="G104" i="7"/>
  <c r="H151" i="7"/>
  <c r="H159" i="7"/>
  <c r="H167" i="7"/>
  <c r="H175" i="7"/>
  <c r="H183" i="7"/>
  <c r="H191" i="7"/>
  <c r="H199" i="7"/>
  <c r="H207" i="7"/>
  <c r="H215" i="7"/>
  <c r="H223" i="7"/>
  <c r="G266" i="7"/>
  <c r="G314" i="7"/>
  <c r="H242" i="7"/>
  <c r="H274" i="7"/>
  <c r="H298" i="7"/>
  <c r="H310" i="7"/>
  <c r="G239" i="7"/>
  <c r="G271" i="7"/>
  <c r="H311" i="7"/>
  <c r="G322" i="7"/>
  <c r="H353" i="7"/>
  <c r="H233" i="7"/>
  <c r="G247" i="7"/>
  <c r="G263" i="7"/>
  <c r="G279" i="7"/>
  <c r="G295" i="7"/>
  <c r="G334" i="7"/>
  <c r="H394" i="7"/>
  <c r="I394" i="7"/>
  <c r="H235" i="7"/>
  <c r="H243" i="7"/>
  <c r="H251" i="7"/>
  <c r="H259" i="7"/>
  <c r="H267" i="7"/>
  <c r="H275" i="7"/>
  <c r="H283" i="7"/>
  <c r="H291" i="7"/>
  <c r="H299" i="7"/>
  <c r="I299" i="7"/>
  <c r="L299" i="7"/>
  <c r="H318" i="7"/>
  <c r="G338" i="7"/>
  <c r="G306" i="7"/>
  <c r="G319" i="7"/>
  <c r="H405" i="7"/>
  <c r="H417" i="7"/>
  <c r="H144" i="7"/>
  <c r="H25" i="7"/>
  <c r="G150" i="7"/>
  <c r="G27" i="7"/>
  <c r="H143" i="7"/>
  <c r="H272" i="7"/>
  <c r="H83" i="7"/>
  <c r="H193" i="7"/>
  <c r="G333" i="7"/>
  <c r="H376" i="7"/>
  <c r="G91" i="7"/>
  <c r="G131" i="7"/>
  <c r="G194" i="7"/>
  <c r="H313" i="7"/>
  <c r="H367" i="7"/>
  <c r="G71" i="7"/>
  <c r="I71" i="7"/>
  <c r="L71" i="7"/>
  <c r="G119" i="7"/>
  <c r="G174" i="7"/>
  <c r="H230" i="7"/>
  <c r="G378" i="7"/>
  <c r="H49" i="7"/>
  <c r="H95" i="7"/>
  <c r="H130" i="7"/>
  <c r="G170" i="7"/>
  <c r="I170" i="7"/>
  <c r="H227" i="7"/>
  <c r="G358" i="7"/>
  <c r="H404" i="7"/>
  <c r="G326" i="7"/>
  <c r="G393" i="7"/>
  <c r="G374" i="7"/>
  <c r="H422" i="7"/>
  <c r="H12" i="7"/>
  <c r="H28" i="7"/>
  <c r="H44" i="7"/>
  <c r="H60" i="7"/>
  <c r="H76" i="7"/>
  <c r="H92" i="7"/>
  <c r="H108" i="7"/>
  <c r="H16" i="7"/>
  <c r="H32" i="7"/>
  <c r="H48" i="7"/>
  <c r="H64" i="7"/>
  <c r="H80" i="7"/>
  <c r="H96" i="7"/>
  <c r="G151" i="7"/>
  <c r="G159" i="7"/>
  <c r="G167" i="7"/>
  <c r="G175" i="7"/>
  <c r="G183" i="7"/>
  <c r="G191" i="7"/>
  <c r="G199" i="7"/>
  <c r="G207" i="7"/>
  <c r="G215" i="7"/>
  <c r="G223" i="7"/>
  <c r="I223" i="7"/>
  <c r="H266" i="7"/>
  <c r="H314" i="7"/>
  <c r="G258" i="7"/>
  <c r="G290" i="7"/>
  <c r="H307" i="7"/>
  <c r="H255" i="7"/>
  <c r="H287" i="7"/>
  <c r="G311" i="7"/>
  <c r="I311" i="7"/>
  <c r="H322" i="7"/>
  <c r="H150" i="7"/>
  <c r="H158" i="7"/>
  <c r="I158" i="7"/>
  <c r="L158" i="7"/>
  <c r="H166" i="7"/>
  <c r="I166" i="7"/>
  <c r="L166" i="7"/>
  <c r="H174" i="7"/>
  <c r="H182" i="7"/>
  <c r="H190" i="7"/>
  <c r="H198" i="7"/>
  <c r="H206" i="7"/>
  <c r="H214" i="7"/>
  <c r="H222" i="7"/>
  <c r="H334" i="7"/>
  <c r="G394" i="7"/>
  <c r="G235" i="7"/>
  <c r="G243" i="7"/>
  <c r="G251" i="7"/>
  <c r="G259" i="7"/>
  <c r="I259" i="7"/>
  <c r="L259" i="7"/>
  <c r="G267" i="7"/>
  <c r="I267" i="7"/>
  <c r="L267" i="7"/>
  <c r="G275" i="7"/>
  <c r="G283" i="7"/>
  <c r="G291" i="7"/>
  <c r="G299" i="7"/>
  <c r="H315" i="7"/>
  <c r="H338" i="7"/>
  <c r="H306" i="7"/>
  <c r="H321" i="7"/>
  <c r="G413" i="7"/>
  <c r="H402" i="7"/>
  <c r="H426" i="7"/>
  <c r="G401" i="7"/>
  <c r="H349" i="7"/>
  <c r="H398" i="7"/>
  <c r="H23" i="7"/>
  <c r="H257" i="7"/>
  <c r="H30" i="7"/>
  <c r="H161" i="7"/>
  <c r="H27" i="7"/>
  <c r="H145" i="7"/>
  <c r="H340" i="7"/>
  <c r="G87" i="7"/>
  <c r="H213" i="7"/>
  <c r="H333" i="7"/>
  <c r="H384" i="7"/>
  <c r="G95" i="7"/>
  <c r="I95" i="7"/>
  <c r="L95" i="7"/>
  <c r="H132" i="7"/>
  <c r="H204" i="7"/>
  <c r="H317" i="7"/>
  <c r="G381" i="7"/>
  <c r="H9" i="7"/>
  <c r="H73" i="7"/>
  <c r="H120" i="7"/>
  <c r="H184" i="7"/>
  <c r="G233" i="7"/>
  <c r="H378" i="7"/>
  <c r="I378" i="7"/>
  <c r="L378" i="7"/>
  <c r="H53" i="7"/>
  <c r="G107" i="7"/>
  <c r="H131" i="7"/>
  <c r="H180" i="7"/>
  <c r="H234" i="7"/>
  <c r="H358" i="7"/>
  <c r="G425" i="7"/>
  <c r="H327" i="7"/>
  <c r="H396" i="7"/>
  <c r="G382" i="7"/>
  <c r="H425" i="7"/>
  <c r="G12" i="7"/>
  <c r="I12" i="7"/>
  <c r="L12" i="7"/>
  <c r="G28" i="7"/>
  <c r="I28" i="7"/>
  <c r="L28" i="7"/>
  <c r="G44" i="7"/>
  <c r="G60" i="7"/>
  <c r="I60" i="7"/>
  <c r="L60" i="7"/>
  <c r="G76" i="7"/>
  <c r="I76" i="7"/>
  <c r="L76" i="7"/>
  <c r="G92" i="7"/>
  <c r="I92" i="7"/>
  <c r="L92" i="7"/>
  <c r="G108" i="7"/>
  <c r="G16" i="7"/>
  <c r="I16" i="7"/>
  <c r="L16" i="7"/>
  <c r="G32" i="7"/>
  <c r="I32" i="7"/>
  <c r="L32" i="7"/>
  <c r="G48" i="7"/>
  <c r="I48" i="7"/>
  <c r="L48" i="7"/>
  <c r="G64" i="7"/>
  <c r="I64" i="7"/>
  <c r="G80" i="7"/>
  <c r="I80" i="7"/>
  <c r="L80" i="7"/>
  <c r="G96" i="7"/>
  <c r="I96" i="7"/>
  <c r="L96" i="7"/>
  <c r="H147" i="7"/>
  <c r="H155" i="7"/>
  <c r="H163" i="7"/>
  <c r="H171" i="7"/>
  <c r="H179" i="7"/>
  <c r="H187" i="7"/>
  <c r="H195" i="7"/>
  <c r="H203" i="7"/>
  <c r="H211" i="7"/>
  <c r="H219" i="7"/>
  <c r="G250" i="7"/>
  <c r="G282" i="7"/>
  <c r="H258" i="7"/>
  <c r="H290" i="7"/>
  <c r="G307" i="7"/>
  <c r="I307" i="7"/>
  <c r="L307" i="7"/>
  <c r="H335" i="7"/>
  <c r="G255" i="7"/>
  <c r="G287" i="7"/>
  <c r="H225" i="7"/>
  <c r="H337" i="7"/>
  <c r="G238" i="7"/>
  <c r="G246" i="7"/>
  <c r="G254" i="7"/>
  <c r="G262" i="7"/>
  <c r="G270" i="7"/>
  <c r="G278" i="7"/>
  <c r="G286" i="7"/>
  <c r="G294" i="7"/>
  <c r="G302" i="7"/>
  <c r="G315" i="7"/>
  <c r="H331" i="7"/>
  <c r="G345" i="7"/>
  <c r="H303" i="7"/>
  <c r="G321" i="7"/>
  <c r="H413" i="7"/>
  <c r="G361" i="7"/>
  <c r="G402" i="7"/>
  <c r="I402" i="7"/>
  <c r="L402" i="7"/>
  <c r="G426" i="7"/>
  <c r="H401" i="7"/>
  <c r="H414" i="7"/>
  <c r="H365" i="7"/>
  <c r="G404" i="7"/>
  <c r="H429" i="7"/>
  <c r="G398" i="7"/>
  <c r="I398" i="7"/>
  <c r="L398" i="7"/>
  <c r="H38" i="7"/>
  <c r="H51" i="7"/>
  <c r="H61" i="7"/>
  <c r="G214" i="7"/>
  <c r="H90" i="7"/>
  <c r="H209" i="7"/>
  <c r="H368" i="7"/>
  <c r="H33" i="7"/>
  <c r="H126" i="7"/>
  <c r="G229" i="7"/>
  <c r="G362" i="7"/>
  <c r="H427" i="7"/>
  <c r="G114" i="7"/>
  <c r="G162" i="7"/>
  <c r="H231" i="7"/>
  <c r="H332" i="7"/>
  <c r="G39" i="7"/>
  <c r="I39" i="7"/>
  <c r="L39" i="7"/>
  <c r="G103" i="7"/>
  <c r="H136" i="7"/>
  <c r="G206" i="7"/>
  <c r="H359" i="7"/>
  <c r="H17" i="7"/>
  <c r="G79" i="7"/>
  <c r="I79" i="7"/>
  <c r="L79" i="7"/>
  <c r="H115" i="7"/>
  <c r="H140" i="7"/>
  <c r="G202" i="7"/>
  <c r="G342" i="7"/>
  <c r="H377" i="7"/>
  <c r="G385" i="7"/>
  <c r="G369" i="7"/>
  <c r="I369" i="7"/>
  <c r="L369" i="7"/>
  <c r="G409" i="7"/>
  <c r="I409" i="7"/>
  <c r="L409" i="7"/>
  <c r="H351" i="7"/>
  <c r="G389" i="7"/>
  <c r="H20" i="7"/>
  <c r="H36" i="7"/>
  <c r="H52" i="7"/>
  <c r="H68" i="7"/>
  <c r="H84" i="7"/>
  <c r="H100" i="7"/>
  <c r="H24" i="7"/>
  <c r="H40" i="7"/>
  <c r="H56" i="7"/>
  <c r="H72" i="7"/>
  <c r="H88" i="7"/>
  <c r="H104" i="7"/>
  <c r="G147" i="7"/>
  <c r="I147" i="7"/>
  <c r="L147" i="7"/>
  <c r="G155" i="7"/>
  <c r="G163" i="7"/>
  <c r="G171" i="7"/>
  <c r="G179" i="7"/>
  <c r="G187" i="7"/>
  <c r="G195" i="7"/>
  <c r="G203" i="7"/>
  <c r="G211" i="7"/>
  <c r="G219" i="7"/>
  <c r="I219" i="7"/>
  <c r="L219" i="7"/>
  <c r="H250" i="7"/>
  <c r="H282" i="7"/>
  <c r="G242" i="7"/>
  <c r="G274" i="7"/>
  <c r="G298" i="7"/>
  <c r="G310" i="7"/>
  <c r="I310" i="7"/>
  <c r="L310" i="7"/>
  <c r="G335" i="7"/>
  <c r="H239" i="7"/>
  <c r="H271" i="7"/>
  <c r="G353" i="7"/>
  <c r="H146" i="7"/>
  <c r="I146" i="7"/>
  <c r="L146" i="7"/>
  <c r="H154" i="7"/>
  <c r="H162" i="7"/>
  <c r="H170" i="7"/>
  <c r="H178" i="7"/>
  <c r="I178" i="7"/>
  <c r="L178" i="7"/>
  <c r="H186" i="7"/>
  <c r="H194" i="7"/>
  <c r="H202" i="7"/>
  <c r="H210" i="7"/>
  <c r="H218" i="7"/>
  <c r="H247" i="7"/>
  <c r="H263" i="7"/>
  <c r="H279" i="7"/>
  <c r="I279" i="7"/>
  <c r="L279" i="7"/>
  <c r="H295" i="7"/>
  <c r="G337" i="7"/>
  <c r="I337" i="7"/>
  <c r="L337" i="7"/>
  <c r="H238" i="7"/>
  <c r="H246" i="7"/>
  <c r="H254" i="7"/>
  <c r="H262" i="7"/>
  <c r="I262" i="7"/>
  <c r="H270" i="7"/>
  <c r="H278" i="7"/>
  <c r="H286" i="7"/>
  <c r="H294" i="7"/>
  <c r="H302" i="7"/>
  <c r="G318" i="7"/>
  <c r="G331" i="7"/>
  <c r="I331" i="7"/>
  <c r="L331" i="7"/>
  <c r="H345" i="7"/>
  <c r="G303" i="7"/>
  <c r="I303" i="7"/>
  <c r="L303" i="7"/>
  <c r="H319" i="7"/>
  <c r="H361" i="7"/>
  <c r="G405" i="7"/>
  <c r="G414" i="7"/>
  <c r="H381" i="7"/>
  <c r="G410" i="7"/>
  <c r="G417" i="7"/>
  <c r="I417" i="7"/>
  <c r="L417" i="7"/>
  <c r="G427" i="2"/>
  <c r="G424" i="2"/>
  <c r="G420" i="2"/>
  <c r="G396" i="2"/>
  <c r="G387" i="2"/>
  <c r="G380" i="2"/>
  <c r="G379" i="2"/>
  <c r="G372" i="2"/>
  <c r="G360" i="2"/>
  <c r="G359" i="2"/>
  <c r="G348" i="2"/>
  <c r="G347" i="2"/>
  <c r="G340" i="2"/>
  <c r="G423" i="2"/>
  <c r="G422" i="2"/>
  <c r="G419" i="2"/>
  <c r="G408" i="2"/>
  <c r="H407" i="2"/>
  <c r="H399" i="2"/>
  <c r="G395" i="2"/>
  <c r="G394" i="2"/>
  <c r="H392" i="2"/>
  <c r="G384" i="2"/>
  <c r="H425" i="2"/>
  <c r="H415" i="2"/>
  <c r="H411" i="2"/>
  <c r="G407" i="2"/>
  <c r="H403" i="2"/>
  <c r="G392" i="2"/>
  <c r="G364" i="2"/>
  <c r="G363" i="2"/>
  <c r="G337" i="2"/>
  <c r="G336" i="2"/>
  <c r="H332" i="2"/>
  <c r="G321" i="2"/>
  <c r="G320" i="2"/>
  <c r="H316" i="2"/>
  <c r="G312" i="2"/>
  <c r="G308" i="2"/>
  <c r="G305" i="2"/>
  <c r="G301" i="2"/>
  <c r="G280" i="2"/>
  <c r="G276" i="2"/>
  <c r="G273" i="2"/>
  <c r="G269" i="2"/>
  <c r="G248" i="2"/>
  <c r="G244" i="2"/>
  <c r="G237" i="2"/>
  <c r="G233" i="2"/>
  <c r="G214" i="2"/>
  <c r="G211" i="2"/>
  <c r="G194" i="2"/>
  <c r="G193" i="2"/>
  <c r="G190" i="2"/>
  <c r="G189" i="2"/>
  <c r="G178" i="2"/>
  <c r="G177" i="2"/>
  <c r="G174" i="2"/>
  <c r="G162" i="2"/>
  <c r="G161" i="2"/>
  <c r="G146" i="2"/>
  <c r="G145" i="2"/>
  <c r="G142" i="2"/>
  <c r="G141" i="2"/>
  <c r="G118" i="2"/>
  <c r="G117" i="2"/>
  <c r="G114" i="2"/>
  <c r="G113" i="2"/>
  <c r="G110" i="2"/>
  <c r="H429" i="2"/>
  <c r="G428" i="2"/>
  <c r="G415" i="2"/>
  <c r="H412" i="2"/>
  <c r="G411" i="2"/>
  <c r="I411" i="2"/>
  <c r="L411" i="2"/>
  <c r="G410" i="2"/>
  <c r="H409" i="2"/>
  <c r="G404" i="2"/>
  <c r="G403" i="2"/>
  <c r="H388" i="2"/>
  <c r="G383" i="2"/>
  <c r="H382" i="2"/>
  <c r="H381" i="2"/>
  <c r="H380" i="2"/>
  <c r="H368" i="2"/>
  <c r="G343" i="2"/>
  <c r="G333" i="2"/>
  <c r="G332" i="2"/>
  <c r="H328" i="2"/>
  <c r="G317" i="2"/>
  <c r="G316" i="2"/>
  <c r="G304" i="2"/>
  <c r="G300" i="2"/>
  <c r="G297" i="2"/>
  <c r="H296" i="2"/>
  <c r="G293" i="2"/>
  <c r="H292" i="2"/>
  <c r="H289" i="2"/>
  <c r="H285" i="2"/>
  <c r="G272" i="2"/>
  <c r="G268" i="2"/>
  <c r="G265" i="2"/>
  <c r="H264" i="2"/>
  <c r="G261" i="2"/>
  <c r="H260" i="2"/>
  <c r="G257" i="2"/>
  <c r="H253" i="2"/>
  <c r="H249" i="2"/>
  <c r="G240" i="2"/>
  <c r="G236" i="2"/>
  <c r="H232" i="2"/>
  <c r="G229" i="2"/>
  <c r="H228" i="2"/>
  <c r="G225" i="2"/>
  <c r="G223" i="2"/>
  <c r="H222" i="2"/>
  <c r="G218" i="2"/>
  <c r="G210" i="2"/>
  <c r="G209" i="2"/>
  <c r="H208" i="2"/>
  <c r="G206" i="2"/>
  <c r="G205" i="2"/>
  <c r="H203" i="2"/>
  <c r="H202" i="2"/>
  <c r="H200" i="2"/>
  <c r="H199" i="2"/>
  <c r="H182" i="2"/>
  <c r="H170" i="2"/>
  <c r="H166" i="2"/>
  <c r="G159" i="2"/>
  <c r="H158" i="2"/>
  <c r="G154" i="2"/>
  <c r="G138" i="2"/>
  <c r="G135" i="2"/>
  <c r="H134" i="2"/>
  <c r="H132" i="2"/>
  <c r="H131" i="2"/>
  <c r="H122" i="2"/>
  <c r="H103" i="2"/>
  <c r="H99" i="2"/>
  <c r="H95" i="2"/>
  <c r="H91" i="2"/>
  <c r="H87" i="2"/>
  <c r="H83" i="2"/>
  <c r="H79" i="2"/>
  <c r="H75" i="2"/>
  <c r="H71" i="2"/>
  <c r="H405" i="2"/>
  <c r="G388" i="2"/>
  <c r="H376" i="2"/>
  <c r="G368" i="2"/>
  <c r="G367" i="2"/>
  <c r="H366" i="2"/>
  <c r="G356" i="2"/>
  <c r="G355" i="2"/>
  <c r="G344" i="2"/>
  <c r="H342" i="2"/>
  <c r="H340" i="2"/>
  <c r="G339" i="2"/>
  <c r="G329" i="2"/>
  <c r="G328" i="2"/>
  <c r="H324" i="2"/>
  <c r="H313" i="2"/>
  <c r="H309" i="2"/>
  <c r="G296" i="2"/>
  <c r="G292" i="2"/>
  <c r="G289" i="2"/>
  <c r="H288" i="2"/>
  <c r="G285" i="2"/>
  <c r="H284" i="2"/>
  <c r="H281" i="2"/>
  <c r="G264" i="2"/>
  <c r="G260" i="2"/>
  <c r="H256" i="2"/>
  <c r="G253" i="2"/>
  <c r="H252" i="2"/>
  <c r="G249" i="2"/>
  <c r="H245" i="2"/>
  <c r="H241" i="2"/>
  <c r="G232" i="2"/>
  <c r="G228" i="2"/>
  <c r="G222" i="2"/>
  <c r="G202" i="2"/>
  <c r="G199" i="2"/>
  <c r="H198" i="2"/>
  <c r="H196" i="2"/>
  <c r="H195" i="2"/>
  <c r="H186" i="2"/>
  <c r="H184" i="2"/>
  <c r="G182" i="2"/>
  <c r="G181" i="2"/>
  <c r="H180" i="2"/>
  <c r="H179" i="2"/>
  <c r="G170" i="2"/>
  <c r="G166" i="2"/>
  <c r="G165" i="2"/>
  <c r="H164" i="2"/>
  <c r="H163" i="2"/>
  <c r="G158" i="2"/>
  <c r="H148" i="2"/>
  <c r="G134" i="2"/>
  <c r="G131" i="2"/>
  <c r="H124" i="2"/>
  <c r="G122" i="2"/>
  <c r="G121" i="2"/>
  <c r="H120" i="2"/>
  <c r="G103" i="2"/>
  <c r="G99" i="2"/>
  <c r="G95" i="2"/>
  <c r="G91" i="2"/>
  <c r="G87" i="2"/>
  <c r="G83" i="2"/>
  <c r="G79" i="2"/>
  <c r="G75" i="2"/>
  <c r="G71" i="2"/>
  <c r="G67" i="2"/>
  <c r="G63" i="2"/>
  <c r="G59" i="2"/>
  <c r="G55" i="2"/>
  <c r="G51" i="2"/>
  <c r="G47" i="2"/>
  <c r="G43" i="2"/>
  <c r="G39" i="2"/>
  <c r="G35" i="2"/>
  <c r="G31" i="2"/>
  <c r="G27" i="2"/>
  <c r="H26" i="2"/>
  <c r="G23" i="2"/>
  <c r="H22" i="2"/>
  <c r="G19" i="2"/>
  <c r="H18" i="2"/>
  <c r="G15" i="2"/>
  <c r="H14" i="2"/>
  <c r="G11" i="2"/>
  <c r="H10" i="2"/>
  <c r="G406" i="2"/>
  <c r="G399" i="2"/>
  <c r="G391" i="2"/>
  <c r="H390" i="2"/>
  <c r="G376" i="2"/>
  <c r="G375" i="2"/>
  <c r="G371" i="2"/>
  <c r="H370" i="2"/>
  <c r="H365" i="2"/>
  <c r="H354" i="2"/>
  <c r="G352" i="2"/>
  <c r="G351" i="2"/>
  <c r="H336" i="2"/>
  <c r="G325" i="2"/>
  <c r="G324" i="2"/>
  <c r="H320" i="2"/>
  <c r="G313" i="2"/>
  <c r="H312" i="2"/>
  <c r="G309" i="2"/>
  <c r="H308" i="2"/>
  <c r="H305" i="2"/>
  <c r="H301" i="2"/>
  <c r="G288" i="2"/>
  <c r="G284" i="2"/>
  <c r="G281" i="2"/>
  <c r="H280" i="2"/>
  <c r="G277" i="2"/>
  <c r="H276" i="2"/>
  <c r="H273" i="2"/>
  <c r="H269" i="2"/>
  <c r="G256" i="2"/>
  <c r="G252" i="2"/>
  <c r="G245" i="2"/>
  <c r="G241" i="2"/>
  <c r="G215" i="2"/>
  <c r="G198" i="2"/>
  <c r="G195" i="2"/>
  <c r="G186" i="2"/>
  <c r="G179" i="2"/>
  <c r="G175" i="2"/>
  <c r="G163" i="2"/>
  <c r="G150" i="2"/>
  <c r="G147" i="2"/>
  <c r="H146" i="2"/>
  <c r="H142" i="2"/>
  <c r="G130" i="2"/>
  <c r="G129" i="2"/>
  <c r="G126" i="2"/>
  <c r="G119" i="2"/>
  <c r="H118" i="2"/>
  <c r="H114" i="2"/>
  <c r="H110" i="2"/>
  <c r="G106" i="2"/>
  <c r="G102" i="2"/>
  <c r="G98" i="2"/>
  <c r="G94" i="2"/>
  <c r="G90" i="2"/>
  <c r="G86" i="2"/>
  <c r="G82" i="2"/>
  <c r="G78" i="2"/>
  <c r="G74" i="2"/>
  <c r="G70" i="2"/>
  <c r="G66" i="2"/>
  <c r="G62" i="2"/>
  <c r="G58" i="2"/>
  <c r="G54" i="2"/>
  <c r="G50" i="2"/>
  <c r="G46" i="2"/>
  <c r="G42" i="2"/>
  <c r="G38" i="2"/>
  <c r="G34" i="2"/>
  <c r="G30" i="2"/>
  <c r="G26" i="2"/>
  <c r="G22" i="2"/>
  <c r="G18" i="2"/>
  <c r="G14" i="2"/>
  <c r="G10" i="2"/>
  <c r="H70" i="2"/>
  <c r="H128" i="2"/>
  <c r="H162" i="2"/>
  <c r="H206" i="2"/>
  <c r="H218" i="2"/>
  <c r="H248" i="2"/>
  <c r="H304" i="2"/>
  <c r="H424" i="2"/>
  <c r="H30" i="2"/>
  <c r="H54" i="2"/>
  <c r="H78" i="2"/>
  <c r="H102" i="2"/>
  <c r="H15" i="2"/>
  <c r="H31" i="2"/>
  <c r="H47" i="2"/>
  <c r="H63" i="2"/>
  <c r="H135" i="2"/>
  <c r="H229" i="2"/>
  <c r="H261" i="2"/>
  <c r="H297" i="2"/>
  <c r="G24" i="2"/>
  <c r="G40" i="2"/>
  <c r="G56" i="2"/>
  <c r="G72" i="2"/>
  <c r="G88" i="2"/>
  <c r="G104" i="2"/>
  <c r="H157" i="2"/>
  <c r="G171" i="2"/>
  <c r="H205" i="2"/>
  <c r="H317" i="2"/>
  <c r="G362" i="2"/>
  <c r="H393" i="2"/>
  <c r="H422" i="2"/>
  <c r="H113" i="2"/>
  <c r="G139" i="2"/>
  <c r="G155" i="2"/>
  <c r="H189" i="2"/>
  <c r="G220" i="2"/>
  <c r="G349" i="2"/>
  <c r="H364" i="2"/>
  <c r="G400" i="2"/>
  <c r="G112" i="2"/>
  <c r="H143" i="2"/>
  <c r="H173" i="2"/>
  <c r="G212" i="2"/>
  <c r="H347" i="2"/>
  <c r="G354" i="2"/>
  <c r="H371" i="2"/>
  <c r="H394" i="2"/>
  <c r="H17" i="2"/>
  <c r="H33" i="2"/>
  <c r="H49" i="2"/>
  <c r="H65" i="2"/>
  <c r="H81" i="2"/>
  <c r="H97" i="2"/>
  <c r="H116" i="2"/>
  <c r="H125" i="2"/>
  <c r="H144" i="2"/>
  <c r="H155" i="2"/>
  <c r="G180" i="2"/>
  <c r="H192" i="2"/>
  <c r="H329" i="2"/>
  <c r="G346" i="2"/>
  <c r="H356" i="2"/>
  <c r="H384" i="2"/>
  <c r="H420" i="2"/>
  <c r="G382" i="2"/>
  <c r="G425" i="2"/>
  <c r="H363" i="2"/>
  <c r="H375" i="2"/>
  <c r="H404" i="2"/>
  <c r="G429" i="2"/>
  <c r="H38" i="2"/>
  <c r="H82" i="2"/>
  <c r="H138" i="2"/>
  <c r="H174" i="2"/>
  <c r="H210" i="2"/>
  <c r="H236" i="2"/>
  <c r="H268" i="2"/>
  <c r="H348" i="2"/>
  <c r="H34" i="2"/>
  <c r="H62" i="2"/>
  <c r="H86" i="2"/>
  <c r="H106" i="2"/>
  <c r="H19" i="2"/>
  <c r="H35" i="2"/>
  <c r="H51" i="2"/>
  <c r="H67" i="2"/>
  <c r="H147" i="2"/>
  <c r="H233" i="2"/>
  <c r="H265" i="2"/>
  <c r="H427" i="2"/>
  <c r="G12" i="2"/>
  <c r="G28" i="2"/>
  <c r="G44" i="2"/>
  <c r="G60" i="2"/>
  <c r="G76" i="2"/>
  <c r="G92" i="2"/>
  <c r="H123" i="2"/>
  <c r="H159" i="2"/>
  <c r="H183" i="2"/>
  <c r="G208" i="2"/>
  <c r="H333" i="2"/>
  <c r="G386" i="2"/>
  <c r="H395" i="2"/>
  <c r="G116" i="2"/>
  <c r="H141" i="2"/>
  <c r="G160" i="2"/>
  <c r="G192" i="2"/>
  <c r="I192" i="2"/>
  <c r="L192" i="2"/>
  <c r="G224" i="2"/>
  <c r="G350" i="2"/>
  <c r="G374" i="2"/>
  <c r="H400" i="2"/>
  <c r="G108" i="2"/>
  <c r="H115" i="2"/>
  <c r="G152" i="2"/>
  <c r="H175" i="2"/>
  <c r="H215" i="2"/>
  <c r="H352" i="2"/>
  <c r="H361" i="2"/>
  <c r="G378" i="2"/>
  <c r="H423" i="2"/>
  <c r="H21" i="2"/>
  <c r="H37" i="2"/>
  <c r="H53" i="2"/>
  <c r="H69" i="2"/>
  <c r="H85" i="2"/>
  <c r="H101" i="2"/>
  <c r="G120" i="2"/>
  <c r="H127" i="2"/>
  <c r="G148" i="2"/>
  <c r="H160" i="2"/>
  <c r="H181" i="2"/>
  <c r="G196" i="2"/>
  <c r="I196" i="2"/>
  <c r="L196" i="2"/>
  <c r="H339" i="2"/>
  <c r="H346" i="2"/>
  <c r="H358" i="2"/>
  <c r="H387" i="2"/>
  <c r="G390" i="2"/>
  <c r="I390" i="2"/>
  <c r="L390" i="2"/>
  <c r="H428" i="2"/>
  <c r="G366" i="2"/>
  <c r="H383" i="2"/>
  <c r="G405" i="2"/>
  <c r="H50" i="2"/>
  <c r="H94" i="2"/>
  <c r="H150" i="2"/>
  <c r="H178" i="2"/>
  <c r="H212" i="2"/>
  <c r="H240" i="2"/>
  <c r="H272" i="2"/>
  <c r="H360" i="2"/>
  <c r="H42" i="2"/>
  <c r="H66" i="2"/>
  <c r="H90" i="2"/>
  <c r="H130" i="2"/>
  <c r="H23" i="2"/>
  <c r="H39" i="2"/>
  <c r="H55" i="2"/>
  <c r="H111" i="2"/>
  <c r="H211" i="2"/>
  <c r="H237" i="2"/>
  <c r="H277" i="2"/>
  <c r="H126" i="2"/>
  <c r="G16" i="2"/>
  <c r="G32" i="2"/>
  <c r="G48" i="2"/>
  <c r="G64" i="2"/>
  <c r="G80" i="2"/>
  <c r="G96" i="2"/>
  <c r="G132" i="2"/>
  <c r="G167" i="2"/>
  <c r="G200" i="2"/>
  <c r="H209" i="2"/>
  <c r="H343" i="2"/>
  <c r="H386" i="2"/>
  <c r="H408" i="2"/>
  <c r="H117" i="2"/>
  <c r="G144" i="2"/>
  <c r="I144" i="2"/>
  <c r="L144" i="2"/>
  <c r="H161" i="2"/>
  <c r="H193" i="2"/>
  <c r="H321" i="2"/>
  <c r="G358" i="2"/>
  <c r="H374" i="2"/>
  <c r="H109" i="2"/>
  <c r="G128" i="2"/>
  <c r="H167" i="2"/>
  <c r="G176" i="2"/>
  <c r="G216" i="2"/>
  <c r="G353" i="2"/>
  <c r="H362" i="2"/>
  <c r="H378" i="2"/>
  <c r="H9" i="2"/>
  <c r="H25" i="2"/>
  <c r="H41" i="2"/>
  <c r="H57" i="2"/>
  <c r="H73" i="2"/>
  <c r="H89" i="2"/>
  <c r="H105" i="2"/>
  <c r="H121" i="2"/>
  <c r="H136" i="2"/>
  <c r="H149" i="2"/>
  <c r="G164" i="2"/>
  <c r="G184" i="2"/>
  <c r="H197" i="2"/>
  <c r="G342" i="2"/>
  <c r="I342" i="2"/>
  <c r="L342" i="2"/>
  <c r="H349" i="2"/>
  <c r="G377" i="2"/>
  <c r="H396" i="2"/>
  <c r="G409" i="2"/>
  <c r="H351" i="2"/>
  <c r="H367" i="2"/>
  <c r="H391" i="2"/>
  <c r="H406" i="2"/>
  <c r="H154" i="2"/>
  <c r="H300" i="2"/>
  <c r="H98" i="2"/>
  <c r="H59" i="2"/>
  <c r="H293" i="2"/>
  <c r="G68" i="2"/>
  <c r="G168" i="2"/>
  <c r="G393" i="2"/>
  <c r="G219" i="2"/>
  <c r="H129" i="2"/>
  <c r="H353" i="2"/>
  <c r="H45" i="2"/>
  <c r="H107" i="2"/>
  <c r="H165" i="2"/>
  <c r="H350" i="2"/>
  <c r="G370" i="2"/>
  <c r="H190" i="2"/>
  <c r="H372" i="2"/>
  <c r="H194" i="2"/>
  <c r="H11" i="2"/>
  <c r="H119" i="2"/>
  <c r="G20" i="2"/>
  <c r="G84" i="2"/>
  <c r="G203" i="2"/>
  <c r="I203" i="2"/>
  <c r="L203" i="2"/>
  <c r="H419" i="2"/>
  <c r="G136" i="2"/>
  <c r="H337" i="2"/>
  <c r="H168" i="2"/>
  <c r="G365" i="2"/>
  <c r="H61" i="2"/>
  <c r="G124" i="2"/>
  <c r="G187" i="2"/>
  <c r="H377" i="2"/>
  <c r="G381" i="2"/>
  <c r="H402" i="2"/>
  <c r="G107" i="2"/>
  <c r="H207" i="2"/>
  <c r="G137" i="2"/>
  <c r="G157" i="2"/>
  <c r="G183" i="2"/>
  <c r="I183" i="2"/>
  <c r="L183" i="2"/>
  <c r="G221" i="2"/>
  <c r="H247" i="2"/>
  <c r="G255" i="2"/>
  <c r="H156" i="2"/>
  <c r="G345" i="2"/>
  <c r="H271" i="2"/>
  <c r="H303" i="2"/>
  <c r="H287" i="2"/>
  <c r="H314" i="2"/>
  <c r="G426" i="2"/>
  <c r="H16" i="2"/>
  <c r="I16" i="2"/>
  <c r="L16" i="2"/>
  <c r="H24" i="2"/>
  <c r="I24" i="2"/>
  <c r="L24" i="2"/>
  <c r="H32" i="2"/>
  <c r="H40" i="2"/>
  <c r="H48" i="2"/>
  <c r="H56" i="2"/>
  <c r="H64" i="2"/>
  <c r="H72" i="2"/>
  <c r="H80" i="2"/>
  <c r="I80" i="2"/>
  <c r="L80" i="2"/>
  <c r="H88" i="2"/>
  <c r="I88" i="2"/>
  <c r="L88" i="2"/>
  <c r="H96" i="2"/>
  <c r="H104" i="2"/>
  <c r="G153" i="2"/>
  <c r="G173" i="2"/>
  <c r="G191" i="2"/>
  <c r="H224" i="2"/>
  <c r="G290" i="2"/>
  <c r="G204" i="2"/>
  <c r="G274" i="2"/>
  <c r="G311" i="2"/>
  <c r="G226" i="2"/>
  <c r="H234" i="2"/>
  <c r="G258" i="2"/>
  <c r="H369" i="2"/>
  <c r="H389" i="2"/>
  <c r="H414" i="2"/>
  <c r="H322" i="2"/>
  <c r="H330" i="2"/>
  <c r="H338" i="2"/>
  <c r="G416" i="2"/>
  <c r="H227" i="2"/>
  <c r="H235" i="2"/>
  <c r="H243" i="2"/>
  <c r="H251" i="2"/>
  <c r="H259" i="2"/>
  <c r="H267" i="2"/>
  <c r="H275" i="2"/>
  <c r="H283" i="2"/>
  <c r="H291" i="2"/>
  <c r="H299" i="2"/>
  <c r="H307" i="2"/>
  <c r="H315" i="2"/>
  <c r="H323" i="2"/>
  <c r="H331" i="2"/>
  <c r="G341" i="2"/>
  <c r="G402" i="2"/>
  <c r="G398" i="2"/>
  <c r="H58" i="2"/>
  <c r="H214" i="2"/>
  <c r="H46" i="2"/>
  <c r="H27" i="2"/>
  <c r="H225" i="2"/>
  <c r="G36" i="2"/>
  <c r="G100" i="2"/>
  <c r="H223" i="2"/>
  <c r="H145" i="2"/>
  <c r="H359" i="2"/>
  <c r="H191" i="2"/>
  <c r="G385" i="2"/>
  <c r="H13" i="2"/>
  <c r="H77" i="2"/>
  <c r="H139" i="2"/>
  <c r="H219" i="2"/>
  <c r="G413" i="2"/>
  <c r="H410" i="2"/>
  <c r="G412" i="2"/>
  <c r="I412" i="2"/>
  <c r="L412" i="2"/>
  <c r="H108" i="2"/>
  <c r="H244" i="2"/>
  <c r="H74" i="2"/>
  <c r="H43" i="2"/>
  <c r="H257" i="2"/>
  <c r="G52" i="2"/>
  <c r="H133" i="2"/>
  <c r="G361" i="2"/>
  <c r="H177" i="2"/>
  <c r="H379" i="2"/>
  <c r="G111" i="2"/>
  <c r="H325" i="2"/>
  <c r="H29" i="2"/>
  <c r="H93" i="2"/>
  <c r="H151" i="2"/>
  <c r="H344" i="2"/>
  <c r="H355" i="2"/>
  <c r="G188" i="2"/>
  <c r="G123" i="2"/>
  <c r="G149" i="2"/>
  <c r="I149" i="2"/>
  <c r="L149" i="2"/>
  <c r="G169" i="2"/>
  <c r="H213" i="2"/>
  <c r="H231" i="2"/>
  <c r="G201" i="2"/>
  <c r="G271" i="2"/>
  <c r="H282" i="2"/>
  <c r="H12" i="2"/>
  <c r="G21" i="2"/>
  <c r="I21" i="2"/>
  <c r="L21" i="2"/>
  <c r="G33" i="2"/>
  <c r="H44" i="2"/>
  <c r="G53" i="2"/>
  <c r="G65" i="2"/>
  <c r="I65" i="2"/>
  <c r="L65" i="2"/>
  <c r="H76" i="2"/>
  <c r="G85" i="2"/>
  <c r="G97" i="2"/>
  <c r="G109" i="2"/>
  <c r="G133" i="2"/>
  <c r="H171" i="2"/>
  <c r="H263" i="2"/>
  <c r="H295" i="2"/>
  <c r="G279" i="2"/>
  <c r="H220" i="2"/>
  <c r="H250" i="2"/>
  <c r="G357" i="2"/>
  <c r="H401" i="2"/>
  <c r="H421" i="2"/>
  <c r="H327" i="2"/>
  <c r="G335" i="2"/>
  <c r="G235" i="2"/>
  <c r="G246" i="2"/>
  <c r="H254" i="2"/>
  <c r="G267" i="2"/>
  <c r="G278" i="2"/>
  <c r="H286" i="2"/>
  <c r="G299" i="2"/>
  <c r="G310" i="2"/>
  <c r="H318" i="2"/>
  <c r="G331" i="2"/>
  <c r="I331" i="2"/>
  <c r="L331" i="2"/>
  <c r="G418" i="2"/>
  <c r="G417" i="2"/>
  <c r="G143" i="2"/>
  <c r="H188" i="2"/>
  <c r="H187" i="2"/>
  <c r="G213" i="2"/>
  <c r="G231" i="2"/>
  <c r="G247" i="2"/>
  <c r="G298" i="2"/>
  <c r="G287" i="2"/>
  <c r="G13" i="2"/>
  <c r="G25" i="2"/>
  <c r="H36" i="2"/>
  <c r="G45" i="2"/>
  <c r="G57" i="2"/>
  <c r="H68" i="2"/>
  <c r="G77" i="2"/>
  <c r="G89" i="2"/>
  <c r="H100" i="2"/>
  <c r="H112" i="2"/>
  <c r="I112" i="2"/>
  <c r="L112" i="2"/>
  <c r="G172" i="2"/>
  <c r="H216" i="2"/>
  <c r="G263" i="2"/>
  <c r="G295" i="2"/>
  <c r="H185" i="2"/>
  <c r="G306" i="2"/>
  <c r="H226" i="2"/>
  <c r="G242" i="2"/>
  <c r="G397" i="2"/>
  <c r="H357" i="2"/>
  <c r="H319" i="2"/>
  <c r="G327" i="2"/>
  <c r="G338" i="2"/>
  <c r="H416" i="2"/>
  <c r="G227" i="2"/>
  <c r="G238" i="2"/>
  <c r="H246" i="2"/>
  <c r="G259" i="2"/>
  <c r="G270" i="2"/>
  <c r="H278" i="2"/>
  <c r="G291" i="2"/>
  <c r="G302" i="2"/>
  <c r="H310" i="2"/>
  <c r="G323" i="2"/>
  <c r="G334" i="2"/>
  <c r="H385" i="2"/>
  <c r="H417" i="2"/>
  <c r="G151" i="2"/>
  <c r="H137" i="2"/>
  <c r="H221" i="2"/>
  <c r="H239" i="2"/>
  <c r="G156" i="2"/>
  <c r="H345" i="2"/>
  <c r="G266" i="2"/>
  <c r="H298" i="2"/>
  <c r="H426" i="2"/>
  <c r="G17" i="2"/>
  <c r="H28" i="2"/>
  <c r="G37" i="2"/>
  <c r="G49" i="2"/>
  <c r="H60" i="2"/>
  <c r="I60" i="2"/>
  <c r="L60" i="2"/>
  <c r="G69" i="2"/>
  <c r="G81" i="2"/>
  <c r="I81" i="2"/>
  <c r="L81" i="2"/>
  <c r="H92" i="2"/>
  <c r="G101" i="2"/>
  <c r="I101" i="2"/>
  <c r="L101" i="2"/>
  <c r="G125" i="2"/>
  <c r="I125" i="2"/>
  <c r="L125" i="2"/>
  <c r="H152" i="2"/>
  <c r="H172" i="2"/>
  <c r="G197" i="2"/>
  <c r="I197" i="2"/>
  <c r="L197" i="2"/>
  <c r="H217" i="2"/>
  <c r="G140" i="2"/>
  <c r="G185" i="2"/>
  <c r="H274" i="2"/>
  <c r="H306" i="2"/>
  <c r="H242" i="2"/>
  <c r="H258" i="2"/>
  <c r="H397" i="2"/>
  <c r="G369" i="2"/>
  <c r="G389" i="2"/>
  <c r="G414" i="2"/>
  <c r="G319" i="2"/>
  <c r="G330" i="2"/>
  <c r="G373" i="2"/>
  <c r="G230" i="2"/>
  <c r="H238" i="2"/>
  <c r="G251" i="2"/>
  <c r="G262" i="2"/>
  <c r="H270" i="2"/>
  <c r="G283" i="2"/>
  <c r="G294" i="2"/>
  <c r="H302" i="2"/>
  <c r="G315" i="2"/>
  <c r="G326" i="2"/>
  <c r="H334" i="2"/>
  <c r="H413" i="2"/>
  <c r="G207" i="2"/>
  <c r="G115" i="2"/>
  <c r="H169" i="2"/>
  <c r="G239" i="2"/>
  <c r="H255" i="2"/>
  <c r="H201" i="2"/>
  <c r="H266" i="2"/>
  <c r="G303" i="2"/>
  <c r="G282" i="2"/>
  <c r="I282" i="2"/>
  <c r="G314" i="2"/>
  <c r="I314" i="2"/>
  <c r="L314" i="2"/>
  <c r="G9" i="2"/>
  <c r="H20" i="2"/>
  <c r="G29" i="2"/>
  <c r="G41" i="2"/>
  <c r="I41" i="2"/>
  <c r="L41" i="2"/>
  <c r="H52" i="2"/>
  <c r="G61" i="2"/>
  <c r="G73" i="2"/>
  <c r="H84" i="2"/>
  <c r="I84" i="2"/>
  <c r="L84" i="2"/>
  <c r="G93" i="2"/>
  <c r="G105" i="2"/>
  <c r="G127" i="2"/>
  <c r="H153" i="2"/>
  <c r="H176" i="2"/>
  <c r="I176" i="2"/>
  <c r="L176" i="2"/>
  <c r="G217" i="2"/>
  <c r="H290" i="2"/>
  <c r="H140" i="2"/>
  <c r="H204" i="2"/>
  <c r="H279" i="2"/>
  <c r="H311" i="2"/>
  <c r="G234" i="2"/>
  <c r="G250" i="2"/>
  <c r="G401" i="2"/>
  <c r="G421" i="2"/>
  <c r="G322" i="2"/>
  <c r="H335" i="2"/>
  <c r="H373" i="2"/>
  <c r="H230" i="2"/>
  <c r="G243" i="2"/>
  <c r="I243" i="2"/>
  <c r="L243" i="2"/>
  <c r="G254" i="2"/>
  <c r="H262" i="2"/>
  <c r="G275" i="2"/>
  <c r="G286" i="2"/>
  <c r="H294" i="2"/>
  <c r="G307" i="2"/>
  <c r="G318" i="2"/>
  <c r="H326" i="2"/>
  <c r="H341" i="2"/>
  <c r="H418" i="2"/>
  <c r="H398" i="2"/>
  <c r="G417" i="4"/>
  <c r="G412" i="4"/>
  <c r="G409" i="4"/>
  <c r="G408" i="4"/>
  <c r="G405" i="4"/>
  <c r="G402" i="4"/>
  <c r="G394" i="4"/>
  <c r="H429" i="4"/>
  <c r="G401" i="4"/>
  <c r="G398" i="4"/>
  <c r="G393" i="4"/>
  <c r="G391" i="4"/>
  <c r="G387" i="4"/>
  <c r="G384" i="4"/>
  <c r="H383" i="4"/>
  <c r="G380" i="4"/>
  <c r="H379" i="4"/>
  <c r="G363" i="4"/>
  <c r="H423" i="4"/>
  <c r="H415" i="4"/>
  <c r="G379" i="4"/>
  <c r="G378" i="4"/>
  <c r="H377" i="4"/>
  <c r="H367" i="4"/>
  <c r="G356" i="4"/>
  <c r="G353" i="4"/>
  <c r="G349" i="4"/>
  <c r="G332" i="4"/>
  <c r="G325" i="4"/>
  <c r="G298" i="4"/>
  <c r="G291" i="4"/>
  <c r="G266" i="4"/>
  <c r="G259" i="4"/>
  <c r="G249" i="4"/>
  <c r="G246" i="4"/>
  <c r="G226" i="4"/>
  <c r="G223" i="4"/>
  <c r="G222" i="4"/>
  <c r="G219" i="4"/>
  <c r="G216" i="4"/>
  <c r="G210" i="4"/>
  <c r="G207" i="4"/>
  <c r="G203" i="4"/>
  <c r="G200" i="4"/>
  <c r="G183" i="4"/>
  <c r="G182" i="4"/>
  <c r="G179" i="4"/>
  <c r="G172" i="4"/>
  <c r="G155" i="4"/>
  <c r="G152" i="4"/>
  <c r="G146" i="4"/>
  <c r="G143" i="4"/>
  <c r="G138" i="4"/>
  <c r="G134" i="4"/>
  <c r="G130" i="4"/>
  <c r="G127" i="4"/>
  <c r="G122" i="4"/>
  <c r="G119" i="4"/>
  <c r="G115" i="4"/>
  <c r="G106" i="4"/>
  <c r="G103" i="4"/>
  <c r="G102" i="4"/>
  <c r="G99" i="4"/>
  <c r="G91" i="4"/>
  <c r="G90" i="4"/>
  <c r="G87" i="4"/>
  <c r="G83" i="4"/>
  <c r="G76" i="4"/>
  <c r="G59" i="4"/>
  <c r="G58" i="4"/>
  <c r="G55" i="4"/>
  <c r="G54" i="4"/>
  <c r="G51" i="4"/>
  <c r="G44" i="4"/>
  <c r="G27" i="4"/>
  <c r="G26" i="4"/>
  <c r="G23" i="4"/>
  <c r="G22" i="4"/>
  <c r="G19" i="4"/>
  <c r="G12" i="4"/>
  <c r="H425" i="4"/>
  <c r="H419" i="4"/>
  <c r="G418" i="4"/>
  <c r="H403" i="4"/>
  <c r="H373" i="4"/>
  <c r="G368" i="4"/>
  <c r="G367" i="4"/>
  <c r="G366" i="4"/>
  <c r="H365" i="4"/>
  <c r="H364" i="4"/>
  <c r="G352" i="4"/>
  <c r="G348" i="4"/>
  <c r="H344" i="4"/>
  <c r="H340" i="4"/>
  <c r="G331" i="4"/>
  <c r="G328" i="4"/>
  <c r="G324" i="4"/>
  <c r="G321" i="4"/>
  <c r="H320" i="4"/>
  <c r="G315" i="4"/>
  <c r="G313" i="4"/>
  <c r="H312" i="4"/>
  <c r="G297" i="4"/>
  <c r="G294" i="4"/>
  <c r="G290" i="4"/>
  <c r="G287" i="4"/>
  <c r="H286" i="4"/>
  <c r="G282" i="4"/>
  <c r="H278" i="4"/>
  <c r="H274" i="4"/>
  <c r="G265" i="4"/>
  <c r="G262" i="4"/>
  <c r="G258" i="4"/>
  <c r="G255" i="4"/>
  <c r="H254" i="4"/>
  <c r="G239" i="4"/>
  <c r="G215" i="4"/>
  <c r="G214" i="4"/>
  <c r="G199" i="4"/>
  <c r="G198" i="4"/>
  <c r="G195" i="4"/>
  <c r="G178" i="4"/>
  <c r="G175" i="4"/>
  <c r="G171" i="4"/>
  <c r="G168" i="4"/>
  <c r="H167" i="4"/>
  <c r="H163" i="4"/>
  <c r="G151" i="4"/>
  <c r="G150" i="4"/>
  <c r="G142" i="4"/>
  <c r="G126" i="4"/>
  <c r="G111" i="4"/>
  <c r="G110" i="4"/>
  <c r="G108" i="4"/>
  <c r="G95" i="4"/>
  <c r="G79" i="4"/>
  <c r="H75" i="4"/>
  <c r="H71" i="4"/>
  <c r="H67" i="4"/>
  <c r="G64" i="4"/>
  <c r="G47" i="4"/>
  <c r="H43" i="4"/>
  <c r="H39" i="4"/>
  <c r="H35" i="4"/>
  <c r="G32" i="4"/>
  <c r="G15" i="4"/>
  <c r="G11" i="4"/>
  <c r="G425" i="4"/>
  <c r="H421" i="4"/>
  <c r="H413" i="4"/>
  <c r="H405" i="4"/>
  <c r="G397" i="4"/>
  <c r="G396" i="4"/>
  <c r="H395" i="4"/>
  <c r="H394" i="4"/>
  <c r="H375" i="4"/>
  <c r="G371" i="4"/>
  <c r="H363" i="4"/>
  <c r="G362" i="4"/>
  <c r="H361" i="4"/>
  <c r="H360" i="4"/>
  <c r="H359" i="4"/>
  <c r="G347" i="4"/>
  <c r="H346" i="4"/>
  <c r="G344" i="4"/>
  <c r="I344" i="4"/>
  <c r="L344" i="4"/>
  <c r="G343" i="4"/>
  <c r="H342" i="4"/>
  <c r="G340" i="4"/>
  <c r="G337" i="4"/>
  <c r="H336" i="4"/>
  <c r="G320" i="4"/>
  <c r="I320" i="4"/>
  <c r="L320" i="4"/>
  <c r="G312" i="4"/>
  <c r="H308" i="4"/>
  <c r="H304" i="4"/>
  <c r="G303" i="4"/>
  <c r="H302" i="4"/>
  <c r="G286" i="4"/>
  <c r="G281" i="4"/>
  <c r="H280" i="4"/>
  <c r="G278" i="4"/>
  <c r="G277" i="4"/>
  <c r="H276" i="4"/>
  <c r="G274" i="4"/>
  <c r="G271" i="4"/>
  <c r="H270" i="4"/>
  <c r="G254" i="4"/>
  <c r="G253" i="4"/>
  <c r="H252" i="4"/>
  <c r="G251" i="4"/>
  <c r="H250" i="4"/>
  <c r="H242" i="4"/>
  <c r="G238" i="4"/>
  <c r="G237" i="4"/>
  <c r="G235" i="4"/>
  <c r="G232" i="4"/>
  <c r="H231" i="4"/>
  <c r="H229" i="4"/>
  <c r="G228" i="4"/>
  <c r="H227" i="4"/>
  <c r="H213" i="4"/>
  <c r="G212" i="4"/>
  <c r="H211" i="4"/>
  <c r="G194" i="4"/>
  <c r="H193" i="4"/>
  <c r="G191" i="4"/>
  <c r="G190" i="4"/>
  <c r="H187" i="4"/>
  <c r="H185" i="4"/>
  <c r="G167" i="4"/>
  <c r="G166" i="4"/>
  <c r="H165" i="4"/>
  <c r="G163" i="4"/>
  <c r="H159" i="4"/>
  <c r="H149" i="4"/>
  <c r="H148" i="4"/>
  <c r="H147" i="4"/>
  <c r="H145" i="4"/>
  <c r="H144" i="4"/>
  <c r="H141" i="4"/>
  <c r="H140" i="4"/>
  <c r="H139" i="4"/>
  <c r="H137" i="4"/>
  <c r="H136" i="4"/>
  <c r="H135" i="4"/>
  <c r="H131" i="4"/>
  <c r="H129" i="4"/>
  <c r="H128" i="4"/>
  <c r="H125" i="4"/>
  <c r="H124" i="4"/>
  <c r="H123" i="4"/>
  <c r="H107" i="4"/>
  <c r="G75" i="4"/>
  <c r="G74" i="4"/>
  <c r="H73" i="4"/>
  <c r="G71" i="4"/>
  <c r="G70" i="4"/>
  <c r="H69" i="4"/>
  <c r="G67" i="4"/>
  <c r="H63" i="4"/>
  <c r="H61" i="4"/>
  <c r="G60" i="4"/>
  <c r="G43" i="4"/>
  <c r="G42" i="4"/>
  <c r="H41" i="4"/>
  <c r="G39" i="4"/>
  <c r="G38" i="4"/>
  <c r="H37" i="4"/>
  <c r="G35" i="4"/>
  <c r="H31" i="4"/>
  <c r="H29" i="4"/>
  <c r="G28" i="4"/>
  <c r="G429" i="4"/>
  <c r="I429" i="4"/>
  <c r="L429" i="4"/>
  <c r="G428" i="4"/>
  <c r="H427" i="4"/>
  <c r="G422" i="4"/>
  <c r="G421" i="4"/>
  <c r="G413" i="4"/>
  <c r="G383" i="4"/>
  <c r="G375" i="4"/>
  <c r="G359" i="4"/>
  <c r="H358" i="4"/>
  <c r="G357" i="4"/>
  <c r="H354" i="4"/>
  <c r="G336" i="4"/>
  <c r="H334" i="4"/>
  <c r="G333" i="4"/>
  <c r="G311" i="4"/>
  <c r="H310" i="4"/>
  <c r="G307" i="4"/>
  <c r="H306" i="4"/>
  <c r="G302" i="4"/>
  <c r="H300" i="4"/>
  <c r="G299" i="4"/>
  <c r="H298" i="4"/>
  <c r="G270" i="4"/>
  <c r="G269" i="4"/>
  <c r="H266" i="4"/>
  <c r="G250" i="4"/>
  <c r="I250" i="4"/>
  <c r="L250" i="4"/>
  <c r="H246" i="4"/>
  <c r="H244" i="4"/>
  <c r="G242" i="4"/>
  <c r="G231" i="4"/>
  <c r="I231" i="4"/>
  <c r="L231" i="4"/>
  <c r="G227" i="4"/>
  <c r="I227" i="4"/>
  <c r="L227" i="4"/>
  <c r="H223" i="4"/>
  <c r="H219" i="4"/>
  <c r="H217" i="4"/>
  <c r="G211" i="4"/>
  <c r="H207" i="4"/>
  <c r="H205" i="4"/>
  <c r="G204" i="4"/>
  <c r="H203" i="4"/>
  <c r="H201" i="4"/>
  <c r="H189" i="4"/>
  <c r="G187" i="4"/>
  <c r="G184" i="4"/>
  <c r="H183" i="4"/>
  <c r="H179" i="4"/>
  <c r="G162" i="4"/>
  <c r="H161" i="4"/>
  <c r="G159" i="4"/>
  <c r="G158" i="4"/>
  <c r="H155" i="4"/>
  <c r="H153" i="4"/>
  <c r="G147" i="4"/>
  <c r="I147" i="4"/>
  <c r="L147" i="4"/>
  <c r="H143" i="4"/>
  <c r="G139" i="4"/>
  <c r="G135" i="4"/>
  <c r="G131" i="4"/>
  <c r="H127" i="4"/>
  <c r="G123" i="4"/>
  <c r="I123" i="4"/>
  <c r="L123" i="4"/>
  <c r="H119" i="4"/>
  <c r="H117" i="4"/>
  <c r="G116" i="4"/>
  <c r="H115" i="4"/>
  <c r="H113" i="4"/>
  <c r="G112" i="4"/>
  <c r="G107" i="4"/>
  <c r="H103" i="4"/>
  <c r="H99" i="4"/>
  <c r="H97" i="4"/>
  <c r="G96" i="4"/>
  <c r="H91" i="4"/>
  <c r="H87" i="4"/>
  <c r="H85" i="4"/>
  <c r="G84" i="4"/>
  <c r="H83" i="4"/>
  <c r="H81" i="4"/>
  <c r="G80" i="4"/>
  <c r="G63" i="4"/>
  <c r="H49" i="4"/>
  <c r="G48" i="4"/>
  <c r="G31" i="4"/>
  <c r="H17" i="4"/>
  <c r="G16" i="4"/>
  <c r="H12" i="4"/>
  <c r="H282" i="4"/>
  <c r="H328" i="4"/>
  <c r="H356" i="4"/>
  <c r="H11" i="4"/>
  <c r="H27" i="4"/>
  <c r="H59" i="4"/>
  <c r="H151" i="4"/>
  <c r="H195" i="4"/>
  <c r="H417" i="4"/>
  <c r="H32" i="4"/>
  <c r="H40" i="4"/>
  <c r="H68" i="4"/>
  <c r="H110" i="4"/>
  <c r="H142" i="4"/>
  <c r="G177" i="4"/>
  <c r="H198" i="4"/>
  <c r="G236" i="4"/>
  <c r="H265" i="4"/>
  <c r="H279" i="4"/>
  <c r="H297" i="4"/>
  <c r="G316" i="4"/>
  <c r="H331" i="4"/>
  <c r="H345" i="4"/>
  <c r="H385" i="4"/>
  <c r="H399" i="4"/>
  <c r="H14" i="4"/>
  <c r="H26" i="4"/>
  <c r="G53" i="4"/>
  <c r="H76" i="4"/>
  <c r="H90" i="4"/>
  <c r="H102" i="4"/>
  <c r="H122" i="4"/>
  <c r="H146" i="4"/>
  <c r="H170" i="4"/>
  <c r="G181" i="4"/>
  <c r="G209" i="4"/>
  <c r="H222" i="4"/>
  <c r="H249" i="4"/>
  <c r="G260" i="4"/>
  <c r="G288" i="4"/>
  <c r="H293" i="4"/>
  <c r="H323" i="4"/>
  <c r="H329" i="4"/>
  <c r="H370" i="4"/>
  <c r="H408" i="4"/>
  <c r="G17" i="4"/>
  <c r="I17" i="4"/>
  <c r="L17" i="4"/>
  <c r="H33" i="4"/>
  <c r="H52" i="4"/>
  <c r="G81" i="4"/>
  <c r="H92" i="4"/>
  <c r="H109" i="4"/>
  <c r="G117" i="4"/>
  <c r="G153" i="4"/>
  <c r="H162" i="4"/>
  <c r="G189" i="4"/>
  <c r="H204" i="4"/>
  <c r="H218" i="4"/>
  <c r="H245" i="4"/>
  <c r="H272" i="4"/>
  <c r="G300" i="4"/>
  <c r="H311" i="4"/>
  <c r="H330" i="4"/>
  <c r="G354" i="4"/>
  <c r="H372" i="4"/>
  <c r="H389" i="4"/>
  <c r="H407" i="4"/>
  <c r="H21" i="4"/>
  <c r="H30" i="4"/>
  <c r="H42" i="4"/>
  <c r="H60" i="4"/>
  <c r="H70" i="4"/>
  <c r="H89" i="4"/>
  <c r="H121" i="4"/>
  <c r="G129" i="4"/>
  <c r="G141" i="4"/>
  <c r="G149" i="4"/>
  <c r="H166" i="4"/>
  <c r="G185" i="4"/>
  <c r="I185" i="4"/>
  <c r="L185" i="4"/>
  <c r="H194" i="4"/>
  <c r="H221" i="4"/>
  <c r="H232" i="4"/>
  <c r="H248" i="4"/>
  <c r="H256" i="4"/>
  <c r="G276" i="4"/>
  <c r="H288" i="4"/>
  <c r="H305" i="4"/>
  <c r="H326" i="4"/>
  <c r="H343" i="4"/>
  <c r="H362" i="4"/>
  <c r="H386" i="4"/>
  <c r="G411" i="4"/>
  <c r="G361" i="4"/>
  <c r="I361" i="4"/>
  <c r="L361" i="4"/>
  <c r="G377" i="4"/>
  <c r="G403" i="4"/>
  <c r="G415" i="4"/>
  <c r="I415" i="4"/>
  <c r="L415" i="4"/>
  <c r="H428" i="4"/>
  <c r="H368" i="4"/>
  <c r="H414" i="4"/>
  <c r="G423" i="4"/>
  <c r="H238" i="4"/>
  <c r="H290" i="4"/>
  <c r="H332" i="4"/>
  <c r="H15" i="4"/>
  <c r="H47" i="4"/>
  <c r="H79" i="4"/>
  <c r="H171" i="4"/>
  <c r="H199" i="4"/>
  <c r="G33" i="4"/>
  <c r="H64" i="4"/>
  <c r="H72" i="4"/>
  <c r="H126" i="4"/>
  <c r="H150" i="4"/>
  <c r="H178" i="4"/>
  <c r="H214" i="4"/>
  <c r="H239" i="4"/>
  <c r="G272" i="4"/>
  <c r="G284" i="4"/>
  <c r="H313" i="4"/>
  <c r="G318" i="4"/>
  <c r="G338" i="4"/>
  <c r="H380" i="4"/>
  <c r="H388" i="4"/>
  <c r="H402" i="4"/>
  <c r="G21" i="4"/>
  <c r="H44" i="4"/>
  <c r="H54" i="4"/>
  <c r="G77" i="4"/>
  <c r="G93" i="4"/>
  <c r="G105" i="4"/>
  <c r="H130" i="4"/>
  <c r="H152" i="4"/>
  <c r="H172" i="4"/>
  <c r="H182" i="4"/>
  <c r="H210" i="4"/>
  <c r="G225" i="4"/>
  <c r="G256" i="4"/>
  <c r="H261" i="4"/>
  <c r="H289" i="4"/>
  <c r="H295" i="4"/>
  <c r="H325" i="4"/>
  <c r="H349" i="4"/>
  <c r="H384" i="4"/>
  <c r="G9" i="4"/>
  <c r="H18" i="4"/>
  <c r="H48" i="4"/>
  <c r="H56" i="4"/>
  <c r="H84" i="4"/>
  <c r="H96" i="4"/>
  <c r="H112" i="4"/>
  <c r="H118" i="4"/>
  <c r="H154" i="4"/>
  <c r="H177" i="4"/>
  <c r="H197" i="4"/>
  <c r="G205" i="4"/>
  <c r="I205" i="4"/>
  <c r="L205" i="4"/>
  <c r="H224" i="4"/>
  <c r="H247" i="4"/>
  <c r="H284" i="4"/>
  <c r="G306" i="4"/>
  <c r="H314" i="4"/>
  <c r="H333" i="4"/>
  <c r="H355" i="4"/>
  <c r="G381" i="4"/>
  <c r="H392" i="4"/>
  <c r="H412" i="4"/>
  <c r="H25" i="4"/>
  <c r="G37" i="4"/>
  <c r="H45" i="4"/>
  <c r="G61" i="4"/>
  <c r="I61" i="4"/>
  <c r="L61" i="4"/>
  <c r="G73" i="4"/>
  <c r="H93" i="4"/>
  <c r="G124" i="4"/>
  <c r="I124" i="4"/>
  <c r="L124" i="4"/>
  <c r="G136" i="4"/>
  <c r="G144" i="4"/>
  <c r="H157" i="4"/>
  <c r="H169" i="4"/>
  <c r="H186" i="4"/>
  <c r="H209" i="4"/>
  <c r="H225" i="4"/>
  <c r="H235" i="4"/>
  <c r="H251" i="4"/>
  <c r="H260" i="4"/>
  <c r="H277" i="4"/>
  <c r="H292" i="4"/>
  <c r="G308" i="4"/>
  <c r="H335" i="4"/>
  <c r="G346" i="4"/>
  <c r="I346" i="4"/>
  <c r="L346" i="4"/>
  <c r="G369" i="4"/>
  <c r="H391" i="4"/>
  <c r="H411" i="4"/>
  <c r="G364" i="4"/>
  <c r="H378" i="4"/>
  <c r="H404" i="4"/>
  <c r="H416" i="4"/>
  <c r="G373" i="4"/>
  <c r="I373" i="4"/>
  <c r="L373" i="4"/>
  <c r="G419" i="4"/>
  <c r="I419" i="4"/>
  <c r="L419" i="4"/>
  <c r="H424" i="4"/>
  <c r="H258" i="4"/>
  <c r="H294" i="4"/>
  <c r="H348" i="4"/>
  <c r="H19" i="4"/>
  <c r="H51" i="4"/>
  <c r="H95" i="4"/>
  <c r="H175" i="4"/>
  <c r="H215" i="4"/>
  <c r="H34" i="4"/>
  <c r="G65" i="4"/>
  <c r="H108" i="4"/>
  <c r="G132" i="4"/>
  <c r="H164" i="4"/>
  <c r="H192" i="4"/>
  <c r="G233" i="4"/>
  <c r="H255" i="4"/>
  <c r="H273" i="4"/>
  <c r="H287" i="4"/>
  <c r="G314" i="4"/>
  <c r="I314" i="4"/>
  <c r="L314" i="4"/>
  <c r="H321" i="4"/>
  <c r="H339" i="4"/>
  <c r="H382" i="4"/>
  <c r="H393" i="4"/>
  <c r="H22" i="4"/>
  <c r="G45" i="4"/>
  <c r="G57" i="4"/>
  <c r="H78" i="4"/>
  <c r="H94" i="4"/>
  <c r="H106" i="4"/>
  <c r="H134" i="4"/>
  <c r="G157" i="4"/>
  <c r="G173" i="4"/>
  <c r="H196" i="4"/>
  <c r="H216" i="4"/>
  <c r="H226" i="4"/>
  <c r="H257" i="4"/>
  <c r="H263" i="4"/>
  <c r="H291" i="4"/>
  <c r="H317" i="4"/>
  <c r="G326" i="4"/>
  <c r="G350" i="4"/>
  <c r="H387" i="4"/>
  <c r="G13" i="4"/>
  <c r="H20" i="4"/>
  <c r="G49" i="4"/>
  <c r="H65" i="4"/>
  <c r="G85" i="4"/>
  <c r="I85" i="4"/>
  <c r="L85" i="4"/>
  <c r="G97" i="4"/>
  <c r="I97" i="4"/>
  <c r="L97" i="4"/>
  <c r="G113" i="4"/>
  <c r="H132" i="4"/>
  <c r="H158" i="4"/>
  <c r="H180" i="4"/>
  <c r="G201" i="4"/>
  <c r="I201" i="4"/>
  <c r="L201" i="4"/>
  <c r="H208" i="4"/>
  <c r="H233" i="4"/>
  <c r="H264" i="4"/>
  <c r="H296" i="4"/>
  <c r="H307" i="4"/>
  <c r="H316" i="4"/>
  <c r="G334" i="4"/>
  <c r="H357" i="4"/>
  <c r="H381" i="4"/>
  <c r="H398" i="4"/>
  <c r="H28" i="4"/>
  <c r="H38" i="4"/>
  <c r="H53" i="4"/>
  <c r="H62" i="4"/>
  <c r="H74" i="4"/>
  <c r="H101" i="4"/>
  <c r="G125" i="4"/>
  <c r="I125" i="4"/>
  <c r="L125" i="4"/>
  <c r="G137" i="4"/>
  <c r="I137" i="4"/>
  <c r="L137" i="4"/>
  <c r="G145" i="4"/>
  <c r="H160" i="4"/>
  <c r="H173" i="4"/>
  <c r="H190" i="4"/>
  <c r="H212" i="4"/>
  <c r="H228" i="4"/>
  <c r="H237" i="4"/>
  <c r="G252" i="4"/>
  <c r="I252" i="4"/>
  <c r="L252" i="4"/>
  <c r="H268" i="4"/>
  <c r="G280" i="4"/>
  <c r="H303" i="4"/>
  <c r="H309" i="4"/>
  <c r="H337" i="4"/>
  <c r="H347" i="4"/>
  <c r="H369" i="4"/>
  <c r="H397" i="4"/>
  <c r="G365" i="4"/>
  <c r="G395" i="4"/>
  <c r="H406" i="4"/>
  <c r="H418" i="4"/>
  <c r="H374" i="4"/>
  <c r="H420" i="4"/>
  <c r="H426" i="4"/>
  <c r="H324" i="4"/>
  <c r="H55" i="4"/>
  <c r="H36" i="4"/>
  <c r="H168" i="4"/>
  <c r="H275" i="4"/>
  <c r="H341" i="4"/>
  <c r="H10" i="4"/>
  <c r="G89" i="4"/>
  <c r="G169" i="4"/>
  <c r="I169" i="4"/>
  <c r="L169" i="4"/>
  <c r="G248" i="4"/>
  <c r="G322" i="4"/>
  <c r="H50" i="4"/>
  <c r="H116" i="4"/>
  <c r="H202" i="4"/>
  <c r="H299" i="4"/>
  <c r="G358" i="4"/>
  <c r="I358" i="4"/>
  <c r="L358" i="4"/>
  <c r="G29" i="4"/>
  <c r="I29" i="4"/>
  <c r="L29" i="4"/>
  <c r="H77" i="4"/>
  <c r="G148" i="4"/>
  <c r="G213" i="4"/>
  <c r="I213" i="4"/>
  <c r="L213" i="4"/>
  <c r="H271" i="4"/>
  <c r="G342" i="4"/>
  <c r="H396" i="4"/>
  <c r="H376" i="4"/>
  <c r="H352" i="4"/>
  <c r="H111" i="4"/>
  <c r="H66" i="4"/>
  <c r="G197" i="4"/>
  <c r="G296" i="4"/>
  <c r="G385" i="4"/>
  <c r="G25" i="4"/>
  <c r="I25" i="4"/>
  <c r="L25" i="4"/>
  <c r="G101" i="4"/>
  <c r="H176" i="4"/>
  <c r="H259" i="4"/>
  <c r="H327" i="4"/>
  <c r="H80" i="4"/>
  <c r="H133" i="4"/>
  <c r="G217" i="4"/>
  <c r="G310" i="4"/>
  <c r="I310" i="4"/>
  <c r="L310" i="4"/>
  <c r="G389" i="4"/>
  <c r="I389" i="4"/>
  <c r="L389" i="4"/>
  <c r="G41" i="4"/>
  <c r="I41" i="4"/>
  <c r="L41" i="4"/>
  <c r="H105" i="4"/>
  <c r="G165" i="4"/>
  <c r="G229" i="4"/>
  <c r="I229" i="4"/>
  <c r="L229" i="4"/>
  <c r="H281" i="4"/>
  <c r="H350" i="4"/>
  <c r="H410" i="4"/>
  <c r="H422" i="4"/>
  <c r="G82" i="4"/>
  <c r="G206" i="4"/>
  <c r="H285" i="4"/>
  <c r="G14" i="4"/>
  <c r="I14" i="4"/>
  <c r="L14" i="4"/>
  <c r="G36" i="4"/>
  <c r="G78" i="4"/>
  <c r="G100" i="4"/>
  <c r="G120" i="4"/>
  <c r="G180" i="4"/>
  <c r="G196" i="4"/>
  <c r="G241" i="4"/>
  <c r="G301" i="4"/>
  <c r="G18" i="4"/>
  <c r="G40" i="4"/>
  <c r="H156" i="4"/>
  <c r="G319" i="4"/>
  <c r="H351" i="4"/>
  <c r="G160" i="4"/>
  <c r="G176" i="4"/>
  <c r="G192" i="4"/>
  <c r="G208" i="4"/>
  <c r="G224" i="4"/>
  <c r="G243" i="4"/>
  <c r="G374" i="4"/>
  <c r="G392" i="4"/>
  <c r="I392" i="4"/>
  <c r="L392" i="4"/>
  <c r="G410" i="4"/>
  <c r="G426" i="4"/>
  <c r="H191" i="4"/>
  <c r="G109" i="4"/>
  <c r="I109" i="4"/>
  <c r="L109" i="4"/>
  <c r="H234" i="4"/>
  <c r="H315" i="4"/>
  <c r="G399" i="4"/>
  <c r="I399" i="4"/>
  <c r="L399" i="4"/>
  <c r="H46" i="4"/>
  <c r="G121" i="4"/>
  <c r="I121" i="4"/>
  <c r="L121" i="4"/>
  <c r="H200" i="4"/>
  <c r="G268" i="4"/>
  <c r="H353" i="4"/>
  <c r="H16" i="4"/>
  <c r="H86" i="4"/>
  <c r="G161" i="4"/>
  <c r="G244" i="4"/>
  <c r="I244" i="4"/>
  <c r="L244" i="4"/>
  <c r="H318" i="4"/>
  <c r="G407" i="4"/>
  <c r="H57" i="4"/>
  <c r="G128" i="4"/>
  <c r="H181" i="4"/>
  <c r="H243" i="4"/>
  <c r="G304" i="4"/>
  <c r="H371" i="4"/>
  <c r="G360" i="4"/>
  <c r="G427" i="4"/>
  <c r="H262" i="4"/>
  <c r="H23" i="4"/>
  <c r="H409" i="4"/>
  <c r="G133" i="4"/>
  <c r="G264" i="4"/>
  <c r="G330" i="4"/>
  <c r="I330" i="4"/>
  <c r="L330" i="4"/>
  <c r="H58" i="4"/>
  <c r="H138" i="4"/>
  <c r="G221" i="4"/>
  <c r="G292" i="4"/>
  <c r="I292" i="4"/>
  <c r="L292" i="4"/>
  <c r="H401" i="4"/>
  <c r="H24" i="4"/>
  <c r="H100" i="4"/>
  <c r="H184" i="4"/>
  <c r="H269" i="4"/>
  <c r="H338" i="4"/>
  <c r="G69" i="4"/>
  <c r="I69" i="4"/>
  <c r="L69" i="4"/>
  <c r="G140" i="4"/>
  <c r="I140" i="4"/>
  <c r="L140" i="4"/>
  <c r="G193" i="4"/>
  <c r="I193" i="4"/>
  <c r="L193" i="4"/>
  <c r="H253" i="4"/>
  <c r="H322" i="4"/>
  <c r="H400" i="4"/>
  <c r="H366" i="4"/>
  <c r="H104" i="4"/>
  <c r="G230" i="4"/>
  <c r="G174" i="4"/>
  <c r="G220" i="4"/>
  <c r="G285" i="4"/>
  <c r="G10" i="4"/>
  <c r="G30" i="4"/>
  <c r="G62" i="4"/>
  <c r="H88" i="4"/>
  <c r="G98" i="4"/>
  <c r="H188" i="4"/>
  <c r="H241" i="4"/>
  <c r="G56" i="4"/>
  <c r="G72" i="4"/>
  <c r="I72" i="4"/>
  <c r="L72" i="4"/>
  <c r="G94" i="4"/>
  <c r="G164" i="4"/>
  <c r="I164" i="4"/>
  <c r="L164" i="4"/>
  <c r="H283" i="4"/>
  <c r="G186" i="4"/>
  <c r="G245" i="4"/>
  <c r="I245" i="4"/>
  <c r="L245" i="4"/>
  <c r="G335" i="4"/>
  <c r="I335" i="4"/>
  <c r="L335" i="4"/>
  <c r="G257" i="4"/>
  <c r="G279" i="4"/>
  <c r="G323" i="4"/>
  <c r="I323" i="4"/>
  <c r="L323" i="4"/>
  <c r="G345" i="4"/>
  <c r="G370" i="4"/>
  <c r="G104" i="4"/>
  <c r="H13" i="4"/>
  <c r="G68" i="4"/>
  <c r="I68" i="4"/>
  <c r="L68" i="4"/>
  <c r="G88" i="4"/>
  <c r="I88" i="4"/>
  <c r="G188" i="4"/>
  <c r="G24" i="4"/>
  <c r="I24" i="4"/>
  <c r="L24" i="4"/>
  <c r="G240" i="4"/>
  <c r="G283" i="4"/>
  <c r="I283" i="4"/>
  <c r="L283" i="4"/>
  <c r="G170" i="4"/>
  <c r="I170" i="4"/>
  <c r="L170" i="4"/>
  <c r="G234" i="4"/>
  <c r="G293" i="4"/>
  <c r="I293" i="4"/>
  <c r="L293" i="4"/>
  <c r="G263" i="4"/>
  <c r="G388" i="4"/>
  <c r="I388" i="4"/>
  <c r="L388" i="4"/>
  <c r="G305" i="4"/>
  <c r="I305" i="4"/>
  <c r="L305" i="4"/>
  <c r="G329" i="4"/>
  <c r="G382" i="4"/>
  <c r="G406" i="4"/>
  <c r="I406" i="4"/>
  <c r="L406" i="4"/>
  <c r="G420" i="4"/>
  <c r="H114" i="4"/>
  <c r="H206" i="4"/>
  <c r="H390" i="4"/>
  <c r="H267" i="4"/>
  <c r="G20" i="4"/>
  <c r="I20" i="4"/>
  <c r="L20" i="4"/>
  <c r="G46" i="4"/>
  <c r="G92" i="4"/>
  <c r="I92" i="4"/>
  <c r="L92" i="4"/>
  <c r="G34" i="4"/>
  <c r="I34" i="4"/>
  <c r="L34" i="4"/>
  <c r="G50" i="4"/>
  <c r="G66" i="4"/>
  <c r="G86" i="4"/>
  <c r="G118" i="4"/>
  <c r="H240" i="4"/>
  <c r="G154" i="4"/>
  <c r="G218" i="4"/>
  <c r="I218" i="4"/>
  <c r="L218" i="4"/>
  <c r="H236" i="4"/>
  <c r="I236" i="4"/>
  <c r="L236" i="4"/>
  <c r="G261" i="4"/>
  <c r="I261" i="4"/>
  <c r="L261" i="4"/>
  <c r="G247" i="4"/>
  <c r="G289" i="4"/>
  <c r="I289" i="4"/>
  <c r="L289" i="4"/>
  <c r="G327" i="4"/>
  <c r="G414" i="4"/>
  <c r="G309" i="4"/>
  <c r="G355" i="4"/>
  <c r="I355" i="4"/>
  <c r="L355" i="4"/>
  <c r="G376" i="4"/>
  <c r="I376" i="4"/>
  <c r="L376" i="4"/>
  <c r="G404" i="4"/>
  <c r="I404" i="4"/>
  <c r="L404" i="4"/>
  <c r="H82" i="4"/>
  <c r="G114" i="4"/>
  <c r="H230" i="4"/>
  <c r="G390" i="4"/>
  <c r="H174" i="4"/>
  <c r="H220" i="4"/>
  <c r="G267" i="4"/>
  <c r="I267" i="4"/>
  <c r="L267" i="4"/>
  <c r="H9" i="4"/>
  <c r="G52" i="4"/>
  <c r="H98" i="4"/>
  <c r="H120" i="4"/>
  <c r="H301" i="4"/>
  <c r="G156" i="4"/>
  <c r="H319" i="4"/>
  <c r="G351" i="4"/>
  <c r="G202" i="4"/>
  <c r="I202" i="4"/>
  <c r="L202" i="4"/>
  <c r="G275" i="4"/>
  <c r="G317" i="4"/>
  <c r="G372" i="4"/>
  <c r="G273" i="4"/>
  <c r="I273" i="4"/>
  <c r="L273" i="4"/>
  <c r="G295" i="4"/>
  <c r="G341" i="4"/>
  <c r="G416" i="4"/>
  <c r="I416" i="4"/>
  <c r="L416" i="4"/>
  <c r="G339" i="4"/>
  <c r="I339" i="4"/>
  <c r="L339" i="4"/>
  <c r="G400" i="4"/>
  <c r="G386" i="4"/>
  <c r="I386" i="4"/>
  <c r="L386" i="4"/>
  <c r="G424" i="4"/>
  <c r="G375" i="8"/>
  <c r="G309" i="8"/>
  <c r="G247" i="8"/>
  <c r="G383" i="8"/>
  <c r="H353" i="8"/>
  <c r="G382" i="8"/>
  <c r="I382" i="8"/>
  <c r="L382" i="8"/>
  <c r="G318" i="8"/>
  <c r="G270" i="8"/>
  <c r="H376" i="8"/>
  <c r="G190" i="8"/>
  <c r="G118" i="8"/>
  <c r="G102" i="8"/>
  <c r="G86" i="8"/>
  <c r="G70" i="8"/>
  <c r="G18" i="8"/>
  <c r="H364" i="8"/>
  <c r="G228" i="8"/>
  <c r="G162" i="8"/>
  <c r="G62" i="8"/>
  <c r="G13" i="8"/>
  <c r="H334" i="8"/>
  <c r="H300" i="8"/>
  <c r="G226" i="8"/>
  <c r="G58" i="8"/>
  <c r="G26" i="8"/>
  <c r="H99" i="8"/>
  <c r="G326" i="8"/>
  <c r="G238" i="8"/>
  <c r="G151" i="8"/>
  <c r="G135" i="8"/>
  <c r="G54" i="8"/>
  <c r="H51" i="8"/>
  <c r="G37" i="8"/>
  <c r="H34" i="8"/>
  <c r="H375" i="8"/>
  <c r="H362" i="8"/>
  <c r="G342" i="8"/>
  <c r="G322" i="8"/>
  <c r="G317" i="8"/>
  <c r="I317" i="8"/>
  <c r="L317" i="8"/>
  <c r="H302" i="8"/>
  <c r="H263" i="8"/>
  <c r="G258" i="8"/>
  <c r="G239" i="8"/>
  <c r="G194" i="8"/>
  <c r="G178" i="8"/>
  <c r="I178" i="8"/>
  <c r="L178" i="8"/>
  <c r="G38" i="8"/>
  <c r="G21" i="8"/>
  <c r="H18" i="8"/>
  <c r="G415" i="8"/>
  <c r="G349" i="8"/>
  <c r="H318" i="8"/>
  <c r="G290" i="8"/>
  <c r="H247" i="8"/>
  <c r="G242" i="8"/>
  <c r="G222" i="8"/>
  <c r="I222" i="8"/>
  <c r="L222" i="8"/>
  <c r="H207" i="8"/>
  <c r="H191" i="8"/>
  <c r="H175" i="8"/>
  <c r="G159" i="8"/>
  <c r="G143" i="8"/>
  <c r="H130" i="8"/>
  <c r="H126" i="8"/>
  <c r="H122" i="8"/>
  <c r="H118" i="8"/>
  <c r="I118" i="8"/>
  <c r="L118" i="8"/>
  <c r="H114" i="8"/>
  <c r="H110" i="8"/>
  <c r="H106" i="8"/>
  <c r="H102" i="8"/>
  <c r="H98" i="8"/>
  <c r="H94" i="8"/>
  <c r="H90" i="8"/>
  <c r="H86" i="8"/>
  <c r="H82" i="8"/>
  <c r="H78" i="8"/>
  <c r="H74" i="8"/>
  <c r="H70" i="8"/>
  <c r="H66" i="8"/>
  <c r="G22" i="8"/>
  <c r="H42" i="8"/>
  <c r="H170" i="8"/>
  <c r="G265" i="8"/>
  <c r="H150" i="8"/>
  <c r="G184" i="8"/>
  <c r="I184" i="8"/>
  <c r="L184" i="8"/>
  <c r="G200" i="8"/>
  <c r="H212" i="8"/>
  <c r="H245" i="8"/>
  <c r="H14" i="8"/>
  <c r="H142" i="8"/>
  <c r="H181" i="8"/>
  <c r="I181" i="8"/>
  <c r="L181" i="8"/>
  <c r="H197" i="8"/>
  <c r="H256" i="8"/>
  <c r="G31" i="8"/>
  <c r="G63" i="8"/>
  <c r="H77" i="8"/>
  <c r="H93" i="8"/>
  <c r="H109" i="8"/>
  <c r="H125" i="8"/>
  <c r="H141" i="8"/>
  <c r="H157" i="8"/>
  <c r="H173" i="8"/>
  <c r="H214" i="8"/>
  <c r="H230" i="8"/>
  <c r="G248" i="8"/>
  <c r="H267" i="8"/>
  <c r="G292" i="8"/>
  <c r="G388" i="8"/>
  <c r="H404" i="8"/>
  <c r="H423" i="8"/>
  <c r="G99" i="8"/>
  <c r="G140" i="8"/>
  <c r="G148" i="8"/>
  <c r="G156" i="8"/>
  <c r="G164" i="8"/>
  <c r="G172" i="8"/>
  <c r="H192" i="8"/>
  <c r="H222" i="8"/>
  <c r="H279" i="8"/>
  <c r="H322" i="8"/>
  <c r="H354" i="8"/>
  <c r="H9" i="8"/>
  <c r="H31" i="8"/>
  <c r="I31" i="8"/>
  <c r="L31" i="8"/>
  <c r="G55" i="8"/>
  <c r="H210" i="8"/>
  <c r="G225" i="8"/>
  <c r="H240" i="8"/>
  <c r="G257" i="8"/>
  <c r="G295" i="8"/>
  <c r="H329" i="8"/>
  <c r="H361" i="8"/>
  <c r="H389" i="8"/>
  <c r="G303" i="8"/>
  <c r="G380" i="8"/>
  <c r="G401" i="8"/>
  <c r="G417" i="8"/>
  <c r="H386" i="8"/>
  <c r="H402" i="8"/>
  <c r="H426" i="8"/>
  <c r="H278" i="8"/>
  <c r="H289" i="8"/>
  <c r="H308" i="8"/>
  <c r="H382" i="8"/>
  <c r="G409" i="8"/>
  <c r="H422" i="8"/>
  <c r="H61" i="8"/>
  <c r="H272" i="8"/>
  <c r="H46" i="8"/>
  <c r="H166" i="8"/>
  <c r="H184" i="8"/>
  <c r="H200" i="8"/>
  <c r="H62" i="8"/>
  <c r="H215" i="8"/>
  <c r="H293" i="8"/>
  <c r="H45" i="8"/>
  <c r="H158" i="8"/>
  <c r="H183" i="8"/>
  <c r="H199" i="8"/>
  <c r="G261" i="8"/>
  <c r="H410" i="8"/>
  <c r="H33" i="8"/>
  <c r="H65" i="8"/>
  <c r="H81" i="8"/>
  <c r="H97" i="8"/>
  <c r="H113" i="8"/>
  <c r="H129" i="8"/>
  <c r="H145" i="8"/>
  <c r="H161" i="8"/>
  <c r="H190" i="8"/>
  <c r="I190" i="8"/>
  <c r="L190" i="8"/>
  <c r="G216" i="8"/>
  <c r="G232" i="8"/>
  <c r="H276" i="8"/>
  <c r="H298" i="8"/>
  <c r="H388" i="8"/>
  <c r="H407" i="8"/>
  <c r="H37" i="8"/>
  <c r="G71" i="8"/>
  <c r="G87" i="8"/>
  <c r="G103" i="8"/>
  <c r="G119" i="8"/>
  <c r="H135" i="8"/>
  <c r="I135" i="8"/>
  <c r="H143" i="8"/>
  <c r="H151" i="8"/>
  <c r="H159" i="8"/>
  <c r="I159" i="8"/>
  <c r="L159" i="8"/>
  <c r="H167" i="8"/>
  <c r="H176" i="8"/>
  <c r="G193" i="8"/>
  <c r="H238" i="8"/>
  <c r="H280" i="8"/>
  <c r="G296" i="8"/>
  <c r="H326" i="8"/>
  <c r="H372" i="8"/>
  <c r="H415" i="8"/>
  <c r="H15" i="8"/>
  <c r="G39" i="8"/>
  <c r="H57" i="8"/>
  <c r="H213" i="8"/>
  <c r="H226" i="8"/>
  <c r="G241" i="8"/>
  <c r="H262" i="8"/>
  <c r="G300" i="8"/>
  <c r="H333" i="8"/>
  <c r="H368" i="8"/>
  <c r="G405" i="8"/>
  <c r="G273" i="8"/>
  <c r="G304" i="8"/>
  <c r="G381" i="8"/>
  <c r="H406" i="8"/>
  <c r="H418" i="8"/>
  <c r="H394" i="8"/>
  <c r="H414" i="8"/>
  <c r="H254" i="8"/>
  <c r="G280" i="8"/>
  <c r="I280" i="8"/>
  <c r="L280" i="8"/>
  <c r="H301" i="8"/>
  <c r="G377" i="8"/>
  <c r="H393" i="8"/>
  <c r="H412" i="8"/>
  <c r="G429" i="8"/>
  <c r="H154" i="8"/>
  <c r="H182" i="8"/>
  <c r="H385" i="8"/>
  <c r="G245" i="8"/>
  <c r="I245" i="8"/>
  <c r="L245" i="8"/>
  <c r="G181" i="8"/>
  <c r="G249" i="8"/>
  <c r="H17" i="8"/>
  <c r="H73" i="8"/>
  <c r="H105" i="8"/>
  <c r="H137" i="8"/>
  <c r="H169" i="8"/>
  <c r="G229" i="8"/>
  <c r="I229" i="8"/>
  <c r="L229" i="8"/>
  <c r="G264" i="8"/>
  <c r="H345" i="8"/>
  <c r="H416" i="8"/>
  <c r="H53" i="8"/>
  <c r="G95" i="8"/>
  <c r="G127" i="8"/>
  <c r="H163" i="8"/>
  <c r="H178" i="8"/>
  <c r="H258" i="8"/>
  <c r="H317" i="8"/>
  <c r="H25" i="8"/>
  <c r="G209" i="8"/>
  <c r="H232" i="8"/>
  <c r="H292" i="8"/>
  <c r="H358" i="8"/>
  <c r="H309" i="8"/>
  <c r="G413" i="8"/>
  <c r="H398" i="8"/>
  <c r="G277" i="8"/>
  <c r="H304" i="8"/>
  <c r="H401" i="8"/>
  <c r="H12" i="8"/>
  <c r="I12" i="8"/>
  <c r="L12" i="8"/>
  <c r="H20" i="8"/>
  <c r="H28" i="8"/>
  <c r="H32" i="8"/>
  <c r="G36" i="8"/>
  <c r="H48" i="8"/>
  <c r="G52" i="8"/>
  <c r="H64" i="8"/>
  <c r="H237" i="8"/>
  <c r="H266" i="8"/>
  <c r="H72" i="8"/>
  <c r="H88" i="8"/>
  <c r="H104" i="8"/>
  <c r="H120" i="8"/>
  <c r="G189" i="8"/>
  <c r="H252" i="8"/>
  <c r="G282" i="8"/>
  <c r="I282" i="8"/>
  <c r="L282" i="8"/>
  <c r="G205" i="8"/>
  <c r="G268" i="8"/>
  <c r="G76" i="8"/>
  <c r="G92" i="8"/>
  <c r="G108" i="8"/>
  <c r="G124" i="8"/>
  <c r="H220" i="8"/>
  <c r="G250" i="8"/>
  <c r="I250" i="8"/>
  <c r="L250" i="8"/>
  <c r="G285" i="8"/>
  <c r="H324" i="8"/>
  <c r="H373" i="8"/>
  <c r="G428" i="8"/>
  <c r="H340" i="8"/>
  <c r="H356" i="8"/>
  <c r="G133" i="8"/>
  <c r="G141" i="8"/>
  <c r="I141" i="8"/>
  <c r="L141" i="8"/>
  <c r="G149" i="8"/>
  <c r="G157" i="8"/>
  <c r="G165" i="8"/>
  <c r="G173" i="8"/>
  <c r="I173" i="8"/>
  <c r="L173" i="8"/>
  <c r="G214" i="8"/>
  <c r="H233" i="8"/>
  <c r="G278" i="8"/>
  <c r="I278" i="8"/>
  <c r="L278" i="8"/>
  <c r="H316" i="8"/>
  <c r="H327" i="8"/>
  <c r="G343" i="8"/>
  <c r="H365" i="8"/>
  <c r="G366" i="8"/>
  <c r="G424" i="8"/>
  <c r="G315" i="8"/>
  <c r="I315" i="8"/>
  <c r="L315" i="8"/>
  <c r="H384" i="8"/>
  <c r="H11" i="8"/>
  <c r="H228" i="8"/>
  <c r="H58" i="8"/>
  <c r="H196" i="8"/>
  <c r="H146" i="8"/>
  <c r="H367" i="8"/>
  <c r="G185" i="8"/>
  <c r="H261" i="8"/>
  <c r="I261" i="8"/>
  <c r="L261" i="8"/>
  <c r="G47" i="8"/>
  <c r="H85" i="8"/>
  <c r="H117" i="8"/>
  <c r="H149" i="8"/>
  <c r="I149" i="8"/>
  <c r="L149" i="8"/>
  <c r="H206" i="8"/>
  <c r="G233" i="8"/>
  <c r="H277" i="8"/>
  <c r="H390" i="8"/>
  <c r="G136" i="8"/>
  <c r="G152" i="8"/>
  <c r="G168" i="8"/>
  <c r="H194" i="8"/>
  <c r="H286" i="8"/>
  <c r="H342" i="8"/>
  <c r="G425" i="8"/>
  <c r="H41" i="8"/>
  <c r="H216" i="8"/>
  <c r="I216" i="8"/>
  <c r="L216" i="8"/>
  <c r="H246" i="8"/>
  <c r="H306" i="8"/>
  <c r="H383" i="8"/>
  <c r="H274" i="8"/>
  <c r="G393" i="8"/>
  <c r="G420" i="8"/>
  <c r="G281" i="8"/>
  <c r="H380" i="8"/>
  <c r="I380" i="8"/>
  <c r="L380" i="8"/>
  <c r="H413" i="8"/>
  <c r="G12" i="8"/>
  <c r="G20" i="8"/>
  <c r="G28" i="8"/>
  <c r="I28" i="8"/>
  <c r="L28" i="8"/>
  <c r="G32" i="8"/>
  <c r="H44" i="8"/>
  <c r="G48" i="8"/>
  <c r="H60" i="8"/>
  <c r="G64" i="8"/>
  <c r="H236" i="8"/>
  <c r="G266" i="8"/>
  <c r="G396" i="8"/>
  <c r="I396" i="8"/>
  <c r="L396" i="8"/>
  <c r="G72" i="8"/>
  <c r="G88" i="8"/>
  <c r="G104" i="8"/>
  <c r="G120" i="8"/>
  <c r="H189" i="8"/>
  <c r="H218" i="8"/>
  <c r="G252" i="8"/>
  <c r="H205" i="8"/>
  <c r="I205" i="8"/>
  <c r="L205" i="8"/>
  <c r="H234" i="8"/>
  <c r="G269" i="8"/>
  <c r="H68" i="8"/>
  <c r="H84" i="8"/>
  <c r="H100" i="8"/>
  <c r="H116" i="8"/>
  <c r="H132" i="8"/>
  <c r="H186" i="8"/>
  <c r="I186" i="8"/>
  <c r="L186" i="8"/>
  <c r="G220" i="8"/>
  <c r="H285" i="8"/>
  <c r="G324" i="8"/>
  <c r="H370" i="8"/>
  <c r="H374" i="8"/>
  <c r="H428" i="8"/>
  <c r="G319" i="8"/>
  <c r="G340" i="8"/>
  <c r="I340" i="8"/>
  <c r="L340" i="8"/>
  <c r="G356" i="8"/>
  <c r="H136" i="8"/>
  <c r="H144" i="8"/>
  <c r="H152" i="8"/>
  <c r="H160" i="8"/>
  <c r="H168" i="8"/>
  <c r="G198" i="8"/>
  <c r="H217" i="8"/>
  <c r="G262" i="8"/>
  <c r="H281" i="8"/>
  <c r="G316" i="8"/>
  <c r="H332" i="8"/>
  <c r="H343" i="8"/>
  <c r="G359" i="8"/>
  <c r="H424" i="8"/>
  <c r="I424" i="8"/>
  <c r="L424" i="8"/>
  <c r="H315" i="8"/>
  <c r="H30" i="8"/>
  <c r="H231" i="8"/>
  <c r="H134" i="8"/>
  <c r="H198" i="8"/>
  <c r="H162" i="8"/>
  <c r="G197" i="8"/>
  <c r="H305" i="8"/>
  <c r="H49" i="8"/>
  <c r="H89" i="8"/>
  <c r="H121" i="8"/>
  <c r="H153" i="8"/>
  <c r="G213" i="8"/>
  <c r="G287" i="8"/>
  <c r="G404" i="8"/>
  <c r="I404" i="8"/>
  <c r="L404" i="8"/>
  <c r="H21" i="8"/>
  <c r="G79" i="8"/>
  <c r="G111" i="8"/>
  <c r="H208" i="8"/>
  <c r="H290" i="8"/>
  <c r="I290" i="8"/>
  <c r="L290" i="8"/>
  <c r="H349" i="8"/>
  <c r="H425" i="8"/>
  <c r="I425" i="8"/>
  <c r="L425" i="8"/>
  <c r="H47" i="8"/>
  <c r="H224" i="8"/>
  <c r="H248" i="8"/>
  <c r="G389" i="8"/>
  <c r="H297" i="8"/>
  <c r="G400" i="8"/>
  <c r="G376" i="8"/>
  <c r="I376" i="8"/>
  <c r="L376" i="8"/>
  <c r="G421" i="8"/>
  <c r="G288" i="8"/>
  <c r="H381" i="8"/>
  <c r="H417" i="8"/>
  <c r="H16" i="8"/>
  <c r="H24" i="8"/>
  <c r="H40" i="8"/>
  <c r="G44" i="8"/>
  <c r="I44" i="8"/>
  <c r="L44" i="8"/>
  <c r="H56" i="8"/>
  <c r="G60" i="8"/>
  <c r="I60" i="8"/>
  <c r="L60" i="8"/>
  <c r="H202" i="8"/>
  <c r="G236" i="8"/>
  <c r="H396" i="8"/>
  <c r="H80" i="8"/>
  <c r="H96" i="8"/>
  <c r="H112" i="8"/>
  <c r="H128" i="8"/>
  <c r="H188" i="8"/>
  <c r="G218" i="8"/>
  <c r="G253" i="8"/>
  <c r="H204" i="8"/>
  <c r="G234" i="8"/>
  <c r="I234" i="8"/>
  <c r="L234" i="8"/>
  <c r="H269" i="8"/>
  <c r="G68" i="8"/>
  <c r="G84" i="8"/>
  <c r="I84" i="8"/>
  <c r="L84" i="8"/>
  <c r="G100" i="8"/>
  <c r="I100" i="8"/>
  <c r="L100" i="8"/>
  <c r="G116" i="8"/>
  <c r="G132" i="8"/>
  <c r="G186" i="8"/>
  <c r="G221" i="8"/>
  <c r="H284" i="8"/>
  <c r="I284" i="8"/>
  <c r="L284" i="8"/>
  <c r="G335" i="8"/>
  <c r="G370" i="8"/>
  <c r="G374" i="8"/>
  <c r="I374" i="8"/>
  <c r="L374" i="8"/>
  <c r="H319" i="8"/>
  <c r="G351" i="8"/>
  <c r="G369" i="8"/>
  <c r="I369" i="8"/>
  <c r="L369" i="8"/>
  <c r="G137" i="8"/>
  <c r="I137" i="8"/>
  <c r="L137" i="8"/>
  <c r="G145" i="8"/>
  <c r="G153" i="8"/>
  <c r="G161" i="8"/>
  <c r="G169" i="8"/>
  <c r="G182" i="8"/>
  <c r="I182" i="8"/>
  <c r="L182" i="8"/>
  <c r="H201" i="8"/>
  <c r="I201" i="8"/>
  <c r="L201" i="8"/>
  <c r="G246" i="8"/>
  <c r="H265" i="8"/>
  <c r="I265" i="8"/>
  <c r="L265" i="8"/>
  <c r="H287" i="8"/>
  <c r="G311" i="8"/>
  <c r="G332" i="8"/>
  <c r="I332" i="8"/>
  <c r="L332" i="8"/>
  <c r="H348" i="8"/>
  <c r="H359" i="8"/>
  <c r="I359" i="8"/>
  <c r="L359" i="8"/>
  <c r="H312" i="8"/>
  <c r="H320" i="8"/>
  <c r="H328" i="8"/>
  <c r="H336" i="8"/>
  <c r="H344" i="8"/>
  <c r="H352" i="8"/>
  <c r="H360" i="8"/>
  <c r="G408" i="8"/>
  <c r="I408" i="8"/>
  <c r="L408" i="8"/>
  <c r="G392" i="8"/>
  <c r="H138" i="8"/>
  <c r="H13" i="8"/>
  <c r="H180" i="8"/>
  <c r="G385" i="8"/>
  <c r="I385" i="8"/>
  <c r="L385" i="8"/>
  <c r="H29" i="8"/>
  <c r="H235" i="8"/>
  <c r="H174" i="8"/>
  <c r="G201" i="8"/>
  <c r="G15" i="8"/>
  <c r="H69" i="8"/>
  <c r="H101" i="8"/>
  <c r="H133" i="8"/>
  <c r="I133" i="8"/>
  <c r="L133" i="8"/>
  <c r="H165" i="8"/>
  <c r="G217" i="8"/>
  <c r="I217" i="8"/>
  <c r="L217" i="8"/>
  <c r="H310" i="8"/>
  <c r="G416" i="8"/>
  <c r="G123" i="8"/>
  <c r="G144" i="8"/>
  <c r="G160" i="8"/>
  <c r="G177" i="8"/>
  <c r="H242" i="8"/>
  <c r="H313" i="8"/>
  <c r="H378" i="8"/>
  <c r="G23" i="8"/>
  <c r="H63" i="8"/>
  <c r="I63" i="8"/>
  <c r="L63" i="8"/>
  <c r="H229" i="8"/>
  <c r="H264" i="8"/>
  <c r="H338" i="8"/>
  <c r="H405" i="8"/>
  <c r="G308" i="8"/>
  <c r="G412" i="8"/>
  <c r="G397" i="8"/>
  <c r="H270" i="8"/>
  <c r="H303" i="8"/>
  <c r="H400" i="8"/>
  <c r="G16" i="8"/>
  <c r="I16" i="8"/>
  <c r="L16" i="8"/>
  <c r="G24" i="8"/>
  <c r="H36" i="8"/>
  <c r="G40" i="8"/>
  <c r="I40" i="8"/>
  <c r="L40" i="8"/>
  <c r="H52" i="8"/>
  <c r="G56" i="8"/>
  <c r="I56" i="8"/>
  <c r="L56" i="8"/>
  <c r="G202" i="8"/>
  <c r="G237" i="8"/>
  <c r="G80" i="8"/>
  <c r="G96" i="8"/>
  <c r="I96" i="8"/>
  <c r="L96" i="8"/>
  <c r="G112" i="8"/>
  <c r="G128" i="8"/>
  <c r="I128" i="8"/>
  <c r="L128" i="8"/>
  <c r="G188" i="8"/>
  <c r="H253" i="8"/>
  <c r="H282" i="8"/>
  <c r="G204" i="8"/>
  <c r="H268" i="8"/>
  <c r="H76" i="8"/>
  <c r="I76" i="8"/>
  <c r="L76" i="8"/>
  <c r="H92" i="8"/>
  <c r="H108" i="8"/>
  <c r="H124" i="8"/>
  <c r="H221" i="8"/>
  <c r="H250" i="8"/>
  <c r="G284" i="8"/>
  <c r="H335" i="8"/>
  <c r="G373" i="8"/>
  <c r="H351" i="8"/>
  <c r="H369" i="8"/>
  <c r="H140" i="8"/>
  <c r="H148" i="8"/>
  <c r="H156" i="8"/>
  <c r="H164" i="8"/>
  <c r="I164" i="8"/>
  <c r="L164" i="8"/>
  <c r="H172" i="8"/>
  <c r="H185" i="8"/>
  <c r="G230" i="8"/>
  <c r="H249" i="8"/>
  <c r="I249" i="8"/>
  <c r="L249" i="8"/>
  <c r="H311" i="8"/>
  <c r="G327" i="8"/>
  <c r="G348" i="8"/>
  <c r="G365" i="8"/>
  <c r="H366" i="8"/>
  <c r="G312" i="8"/>
  <c r="G320" i="8"/>
  <c r="G328" i="8"/>
  <c r="G336" i="8"/>
  <c r="I336" i="8"/>
  <c r="L336" i="8"/>
  <c r="G344" i="8"/>
  <c r="G352" i="8"/>
  <c r="G360" i="8"/>
  <c r="H408" i="8"/>
  <c r="G384" i="8"/>
  <c r="H392" i="8"/>
  <c r="G427" i="6"/>
  <c r="G426" i="6"/>
  <c r="G415" i="6"/>
  <c r="G411" i="6"/>
  <c r="G410" i="6"/>
  <c r="G403" i="6"/>
  <c r="G402" i="6"/>
  <c r="G387" i="6"/>
  <c r="G380" i="6"/>
  <c r="G424" i="6"/>
  <c r="H423" i="6"/>
  <c r="G420" i="6"/>
  <c r="H419" i="6"/>
  <c r="G408" i="6"/>
  <c r="H407" i="6"/>
  <c r="G395" i="6"/>
  <c r="G394" i="6"/>
  <c r="H392" i="6"/>
  <c r="G384" i="6"/>
  <c r="G383" i="6"/>
  <c r="G379" i="6"/>
  <c r="G376" i="6"/>
  <c r="G375" i="6"/>
  <c r="H372" i="6"/>
  <c r="H429" i="6"/>
  <c r="G428" i="6"/>
  <c r="G423" i="6"/>
  <c r="I423" i="6"/>
  <c r="L423" i="6"/>
  <c r="H413" i="6"/>
  <c r="H412" i="6"/>
  <c r="G407" i="6"/>
  <c r="G392" i="6"/>
  <c r="G368" i="6"/>
  <c r="G367" i="6"/>
  <c r="G363" i="6"/>
  <c r="G348" i="6"/>
  <c r="G324" i="6"/>
  <c r="G320" i="6"/>
  <c r="G317" i="6"/>
  <c r="G313" i="6"/>
  <c r="G215" i="6"/>
  <c r="G202" i="6"/>
  <c r="G201" i="6"/>
  <c r="G198" i="6"/>
  <c r="G197" i="6"/>
  <c r="G190" i="6"/>
  <c r="H172" i="6"/>
  <c r="G170" i="6"/>
  <c r="G169" i="6"/>
  <c r="H168" i="6"/>
  <c r="G158" i="6"/>
  <c r="G157" i="6"/>
  <c r="G138" i="6"/>
  <c r="G130" i="6"/>
  <c r="G118" i="6"/>
  <c r="G113" i="6"/>
  <c r="G102" i="6"/>
  <c r="G97" i="6"/>
  <c r="G78" i="6"/>
  <c r="G71" i="6"/>
  <c r="G67" i="6"/>
  <c r="G63" i="6"/>
  <c r="G46" i="6"/>
  <c r="G39" i="6"/>
  <c r="G35" i="6"/>
  <c r="G31" i="6"/>
  <c r="G14" i="6"/>
  <c r="H388" i="6"/>
  <c r="G360" i="6"/>
  <c r="G359" i="6"/>
  <c r="H356" i="6"/>
  <c r="G352" i="6"/>
  <c r="G351" i="6"/>
  <c r="G347" i="6"/>
  <c r="G340" i="6"/>
  <c r="H337" i="6"/>
  <c r="H333" i="6"/>
  <c r="H329" i="6"/>
  <c r="G316" i="6"/>
  <c r="G312" i="6"/>
  <c r="G309" i="6"/>
  <c r="H308" i="6"/>
  <c r="G305" i="6"/>
  <c r="H304" i="6"/>
  <c r="H301" i="6"/>
  <c r="H297" i="6"/>
  <c r="H293" i="6"/>
  <c r="H289" i="6"/>
  <c r="H285" i="6"/>
  <c r="H281" i="6"/>
  <c r="H277" i="6"/>
  <c r="H273" i="6"/>
  <c r="H269" i="6"/>
  <c r="G218" i="6"/>
  <c r="G217" i="6"/>
  <c r="G214" i="6"/>
  <c r="G213" i="6"/>
  <c r="G211" i="6"/>
  <c r="G206" i="6"/>
  <c r="G178" i="6"/>
  <c r="G177" i="6"/>
  <c r="G166" i="6"/>
  <c r="G154" i="6"/>
  <c r="H150" i="6"/>
  <c r="G146" i="6"/>
  <c r="G137" i="6"/>
  <c r="G134" i="6"/>
  <c r="G133" i="6"/>
  <c r="G129" i="6"/>
  <c r="G122" i="6"/>
  <c r="G117" i="6"/>
  <c r="H110" i="6"/>
  <c r="G106" i="6"/>
  <c r="G101" i="6"/>
  <c r="G90" i="6"/>
  <c r="G74" i="6"/>
  <c r="G70" i="6"/>
  <c r="G66" i="6"/>
  <c r="G59" i="6"/>
  <c r="G42" i="6"/>
  <c r="G38" i="6"/>
  <c r="G34" i="6"/>
  <c r="G27" i="6"/>
  <c r="G10" i="6"/>
  <c r="G419" i="6"/>
  <c r="H405" i="6"/>
  <c r="G404" i="6"/>
  <c r="H403" i="6"/>
  <c r="H399" i="6"/>
  <c r="G388" i="6"/>
  <c r="H374" i="6"/>
  <c r="H365" i="6"/>
  <c r="H364" i="6"/>
  <c r="H358" i="6"/>
  <c r="G356" i="6"/>
  <c r="H350" i="6"/>
  <c r="H346" i="6"/>
  <c r="H345" i="6"/>
  <c r="G339" i="6"/>
  <c r="G337" i="6"/>
  <c r="I337" i="6"/>
  <c r="L337" i="6"/>
  <c r="H336" i="6"/>
  <c r="G333" i="6"/>
  <c r="H332" i="6"/>
  <c r="G329" i="6"/>
  <c r="H328" i="6"/>
  <c r="H325" i="6"/>
  <c r="H321" i="6"/>
  <c r="G308" i="6"/>
  <c r="G304" i="6"/>
  <c r="G301" i="6"/>
  <c r="G297" i="6"/>
  <c r="G293" i="6"/>
  <c r="G289" i="6"/>
  <c r="H288" i="6"/>
  <c r="G285" i="6"/>
  <c r="H284" i="6"/>
  <c r="G281" i="6"/>
  <c r="H280" i="6"/>
  <c r="G277" i="6"/>
  <c r="H276" i="6"/>
  <c r="G273" i="6"/>
  <c r="H272" i="6"/>
  <c r="G269" i="6"/>
  <c r="H268" i="6"/>
  <c r="G265" i="6"/>
  <c r="H264" i="6"/>
  <c r="G261" i="6"/>
  <c r="H260" i="6"/>
  <c r="G257" i="6"/>
  <c r="H256" i="6"/>
  <c r="G253" i="6"/>
  <c r="H252" i="6"/>
  <c r="G249" i="6"/>
  <c r="H248" i="6"/>
  <c r="G245" i="6"/>
  <c r="H244" i="6"/>
  <c r="G241" i="6"/>
  <c r="H240" i="6"/>
  <c r="G237" i="6"/>
  <c r="H236" i="6"/>
  <c r="G233" i="6"/>
  <c r="H232" i="6"/>
  <c r="G229" i="6"/>
  <c r="H228" i="6"/>
  <c r="G225" i="6"/>
  <c r="H224" i="6"/>
  <c r="G222" i="6"/>
  <c r="G210" i="6"/>
  <c r="H194" i="6"/>
  <c r="G186" i="6"/>
  <c r="G185" i="6"/>
  <c r="G183" i="6"/>
  <c r="H182" i="6"/>
  <c r="G174" i="6"/>
  <c r="G165" i="6"/>
  <c r="H162" i="6"/>
  <c r="G153" i="6"/>
  <c r="H152" i="6"/>
  <c r="G150" i="6"/>
  <c r="G149" i="6"/>
  <c r="G145" i="6"/>
  <c r="H144" i="6"/>
  <c r="H143" i="6"/>
  <c r="H142" i="6"/>
  <c r="H132" i="6"/>
  <c r="G126" i="6"/>
  <c r="G121" i="6"/>
  <c r="H116" i="6"/>
  <c r="H115" i="6"/>
  <c r="H114" i="6"/>
  <c r="G110" i="6"/>
  <c r="G105" i="6"/>
  <c r="H100" i="6"/>
  <c r="H99" i="6"/>
  <c r="H98" i="6"/>
  <c r="G94" i="6"/>
  <c r="G89" i="6"/>
  <c r="G87" i="6"/>
  <c r="H86" i="6"/>
  <c r="G83" i="6"/>
  <c r="H82" i="6"/>
  <c r="G79" i="6"/>
  <c r="H75" i="6"/>
  <c r="G62" i="6"/>
  <c r="H58" i="6"/>
  <c r="G55" i="6"/>
  <c r="H54" i="6"/>
  <c r="G51" i="6"/>
  <c r="H50" i="6"/>
  <c r="G47" i="6"/>
  <c r="H43" i="6"/>
  <c r="G30" i="6"/>
  <c r="H26" i="6"/>
  <c r="G23" i="6"/>
  <c r="H22" i="6"/>
  <c r="G19" i="6"/>
  <c r="H18" i="6"/>
  <c r="G15" i="6"/>
  <c r="H11" i="6"/>
  <c r="G422" i="6"/>
  <c r="G406" i="6"/>
  <c r="G399" i="6"/>
  <c r="G391" i="6"/>
  <c r="H390" i="6"/>
  <c r="H382" i="6"/>
  <c r="H381" i="6"/>
  <c r="H380" i="6"/>
  <c r="G372" i="6"/>
  <c r="G371" i="6"/>
  <c r="H370" i="6"/>
  <c r="H369" i="6"/>
  <c r="H368" i="6"/>
  <c r="G364" i="6"/>
  <c r="I364" i="6"/>
  <c r="L364" i="6"/>
  <c r="G355" i="6"/>
  <c r="H349" i="6"/>
  <c r="H348" i="6"/>
  <c r="G344" i="6"/>
  <c r="G343" i="6"/>
  <c r="G336" i="6"/>
  <c r="G332" i="6"/>
  <c r="G328" i="6"/>
  <c r="I328" i="6"/>
  <c r="L328" i="6"/>
  <c r="G325" i="6"/>
  <c r="I325" i="6"/>
  <c r="L325" i="6"/>
  <c r="H324" i="6"/>
  <c r="G321" i="6"/>
  <c r="H320" i="6"/>
  <c r="H317" i="6"/>
  <c r="H313" i="6"/>
  <c r="G300" i="6"/>
  <c r="G296" i="6"/>
  <c r="G292" i="6"/>
  <c r="G288" i="6"/>
  <c r="G284" i="6"/>
  <c r="I284" i="6"/>
  <c r="L284" i="6"/>
  <c r="G280" i="6"/>
  <c r="G276" i="6"/>
  <c r="G272" i="6"/>
  <c r="G268" i="6"/>
  <c r="I268" i="6"/>
  <c r="L268" i="6"/>
  <c r="G264" i="6"/>
  <c r="G260" i="6"/>
  <c r="G256" i="6"/>
  <c r="G252" i="6"/>
  <c r="I252" i="6"/>
  <c r="L252" i="6"/>
  <c r="G248" i="6"/>
  <c r="G244" i="6"/>
  <c r="G240" i="6"/>
  <c r="G236" i="6"/>
  <c r="I236" i="6"/>
  <c r="L236" i="6"/>
  <c r="G232" i="6"/>
  <c r="G228" i="6"/>
  <c r="H202" i="6"/>
  <c r="G199" i="6"/>
  <c r="H198" i="6"/>
  <c r="G194" i="6"/>
  <c r="G193" i="6"/>
  <c r="H192" i="6"/>
  <c r="G191" i="6"/>
  <c r="H190" i="6"/>
  <c r="G182" i="6"/>
  <c r="G173" i="6"/>
  <c r="H170" i="6"/>
  <c r="H164" i="6"/>
  <c r="G162" i="6"/>
  <c r="G161" i="6"/>
  <c r="H160" i="6"/>
  <c r="H159" i="6"/>
  <c r="H158" i="6"/>
  <c r="H148" i="6"/>
  <c r="G142" i="6"/>
  <c r="G141" i="6"/>
  <c r="H138" i="6"/>
  <c r="H131" i="6"/>
  <c r="H130" i="6"/>
  <c r="G125" i="6"/>
  <c r="H120" i="6"/>
  <c r="H119" i="6"/>
  <c r="H118" i="6"/>
  <c r="G114" i="6"/>
  <c r="I114" i="6"/>
  <c r="L114" i="6"/>
  <c r="G109" i="6"/>
  <c r="H104" i="6"/>
  <c r="H103" i="6"/>
  <c r="H102" i="6"/>
  <c r="G98" i="6"/>
  <c r="I98" i="6"/>
  <c r="L98" i="6"/>
  <c r="G93" i="6"/>
  <c r="G86" i="6"/>
  <c r="G82" i="6"/>
  <c r="H78" i="6"/>
  <c r="G75" i="6"/>
  <c r="H71" i="6"/>
  <c r="H67" i="6"/>
  <c r="H63" i="6"/>
  <c r="G58" i="6"/>
  <c r="G54" i="6"/>
  <c r="G50" i="6"/>
  <c r="H46" i="6"/>
  <c r="G43" i="6"/>
  <c r="H39" i="6"/>
  <c r="H35" i="6"/>
  <c r="H31" i="6"/>
  <c r="G26" i="6"/>
  <c r="G22" i="6"/>
  <c r="G18" i="6"/>
  <c r="H14" i="6"/>
  <c r="G11" i="6"/>
  <c r="H42" i="6"/>
  <c r="H74" i="6"/>
  <c r="H122" i="6"/>
  <c r="H154" i="6"/>
  <c r="H184" i="6"/>
  <c r="H214" i="6"/>
  <c r="H296" i="6"/>
  <c r="H340" i="6"/>
  <c r="H47" i="6"/>
  <c r="H79" i="6"/>
  <c r="H229" i="6"/>
  <c r="H245" i="6"/>
  <c r="H261" i="6"/>
  <c r="H411" i="6"/>
  <c r="G24" i="6"/>
  <c r="G56" i="6"/>
  <c r="G88" i="6"/>
  <c r="G111" i="6"/>
  <c r="G128" i="6"/>
  <c r="H137" i="6"/>
  <c r="H177" i="6"/>
  <c r="H217" i="6"/>
  <c r="H351" i="6"/>
  <c r="H376" i="6"/>
  <c r="H393" i="6"/>
  <c r="G421" i="6"/>
  <c r="H30" i="6"/>
  <c r="H62" i="6"/>
  <c r="H90" i="6"/>
  <c r="H126" i="6"/>
  <c r="H166" i="6"/>
  <c r="H186" i="6"/>
  <c r="H218" i="6"/>
  <c r="H300" i="6"/>
  <c r="H344" i="6"/>
  <c r="H19" i="6"/>
  <c r="H51" i="6"/>
  <c r="H83" i="6"/>
  <c r="H233" i="6"/>
  <c r="H249" i="6"/>
  <c r="H265" i="6"/>
  <c r="H415" i="6"/>
  <c r="H10" i="6"/>
  <c r="H29" i="6"/>
  <c r="H61" i="6"/>
  <c r="G95" i="6"/>
  <c r="G112" i="6"/>
  <c r="H129" i="6"/>
  <c r="G151" i="6"/>
  <c r="G208" i="6"/>
  <c r="G220" i="6"/>
  <c r="G357" i="6"/>
  <c r="G386" i="6"/>
  <c r="H395" i="6"/>
  <c r="H424" i="6"/>
  <c r="H9" i="6"/>
  <c r="H41" i="6"/>
  <c r="H73" i="6"/>
  <c r="G107" i="6"/>
  <c r="G124" i="6"/>
  <c r="G155" i="6"/>
  <c r="G172" i="6"/>
  <c r="H215" i="6"/>
  <c r="G361" i="6"/>
  <c r="G373" i="6"/>
  <c r="G397" i="6"/>
  <c r="G36" i="6"/>
  <c r="G68" i="6"/>
  <c r="H95" i="6"/>
  <c r="H109" i="6"/>
  <c r="G120" i="6"/>
  <c r="I120" i="6"/>
  <c r="L120" i="6"/>
  <c r="G131" i="6"/>
  <c r="I131" i="6"/>
  <c r="L131" i="6"/>
  <c r="G148" i="6"/>
  <c r="H161" i="6"/>
  <c r="H191" i="6"/>
  <c r="H208" i="6"/>
  <c r="G349" i="6"/>
  <c r="H394" i="6"/>
  <c r="H21" i="6"/>
  <c r="H53" i="6"/>
  <c r="H85" i="6"/>
  <c r="G99" i="6"/>
  <c r="I99" i="6"/>
  <c r="L99" i="6"/>
  <c r="H108" i="6"/>
  <c r="H123" i="6"/>
  <c r="G143" i="6"/>
  <c r="H149" i="6"/>
  <c r="H183" i="6"/>
  <c r="G224" i="6"/>
  <c r="G345" i="6"/>
  <c r="H354" i="6"/>
  <c r="G365" i="6"/>
  <c r="G409" i="6"/>
  <c r="G381" i="6"/>
  <c r="G413" i="6"/>
  <c r="G382" i="6"/>
  <c r="H406" i="6"/>
  <c r="H34" i="6"/>
  <c r="H66" i="6"/>
  <c r="H94" i="6"/>
  <c r="H134" i="6"/>
  <c r="H174" i="6"/>
  <c r="H206" i="6"/>
  <c r="H222" i="6"/>
  <c r="H312" i="6"/>
  <c r="H352" i="6"/>
  <c r="H15" i="6"/>
  <c r="H23" i="6"/>
  <c r="H55" i="6"/>
  <c r="H87" i="6"/>
  <c r="H237" i="6"/>
  <c r="H253" i="6"/>
  <c r="H305" i="6"/>
  <c r="H427" i="6"/>
  <c r="G16" i="6"/>
  <c r="G48" i="6"/>
  <c r="G80" i="6"/>
  <c r="G96" i="6"/>
  <c r="H117" i="6"/>
  <c r="H133" i="6"/>
  <c r="G156" i="6"/>
  <c r="H211" i="6"/>
  <c r="G338" i="6"/>
  <c r="H359" i="6"/>
  <c r="H386" i="6"/>
  <c r="H402" i="6"/>
  <c r="G28" i="6"/>
  <c r="G60" i="6"/>
  <c r="G91" i="6"/>
  <c r="G108" i="6"/>
  <c r="G135" i="6"/>
  <c r="H157" i="6"/>
  <c r="H197" i="6"/>
  <c r="G342" i="6"/>
  <c r="G362" i="6"/>
  <c r="G378" i="6"/>
  <c r="H418" i="6"/>
  <c r="G40" i="6"/>
  <c r="G72" i="6"/>
  <c r="H96" i="6"/>
  <c r="H111" i="6"/>
  <c r="H125" i="6"/>
  <c r="H136" i="6"/>
  <c r="H156" i="6"/>
  <c r="G164" i="6"/>
  <c r="G192" i="6"/>
  <c r="H220" i="6"/>
  <c r="H355" i="6"/>
  <c r="H410" i="6"/>
  <c r="H25" i="6"/>
  <c r="H57" i="6"/>
  <c r="H89" i="6"/>
  <c r="G100" i="6"/>
  <c r="G115" i="6"/>
  <c r="I115" i="6"/>
  <c r="L115" i="6"/>
  <c r="H124" i="6"/>
  <c r="G144" i="6"/>
  <c r="G152" i="6"/>
  <c r="G184" i="6"/>
  <c r="I184" i="6"/>
  <c r="L184" i="6"/>
  <c r="H335" i="6"/>
  <c r="G346" i="6"/>
  <c r="G358" i="6"/>
  <c r="H379" i="6"/>
  <c r="H409" i="6"/>
  <c r="G369" i="6"/>
  <c r="I369" i="6"/>
  <c r="L369" i="6"/>
  <c r="G390" i="6"/>
  <c r="I390" i="6"/>
  <c r="L390" i="6"/>
  <c r="G416" i="6"/>
  <c r="G389" i="6"/>
  <c r="H422" i="6"/>
  <c r="H106" i="6"/>
  <c r="H292" i="6"/>
  <c r="H241" i="6"/>
  <c r="G84" i="6"/>
  <c r="G176" i="6"/>
  <c r="G393" i="6"/>
  <c r="I393" i="6"/>
  <c r="L393" i="6"/>
  <c r="H69" i="6"/>
  <c r="G123" i="6"/>
  <c r="H169" i="6"/>
  <c r="G354" i="6"/>
  <c r="H383" i="6"/>
  <c r="G32" i="6"/>
  <c r="H93" i="6"/>
  <c r="G119" i="6"/>
  <c r="H141" i="6"/>
  <c r="H176" i="6"/>
  <c r="H343" i="6"/>
  <c r="H426" i="6"/>
  <c r="H49" i="6"/>
  <c r="H92" i="6"/>
  <c r="H121" i="6"/>
  <c r="H147" i="6"/>
  <c r="H204" i="6"/>
  <c r="H353" i="6"/>
  <c r="H387" i="6"/>
  <c r="G412" i="6"/>
  <c r="G405" i="6"/>
  <c r="I405" i="6"/>
  <c r="L405" i="6"/>
  <c r="H196" i="6"/>
  <c r="G205" i="6"/>
  <c r="H163" i="6"/>
  <c r="H207" i="6"/>
  <c r="G219" i="6"/>
  <c r="H135" i="6"/>
  <c r="G167" i="6"/>
  <c r="H189" i="6"/>
  <c r="H209" i="6"/>
  <c r="G216" i="6"/>
  <c r="G9" i="6"/>
  <c r="G17" i="6"/>
  <c r="G25" i="6"/>
  <c r="G33" i="6"/>
  <c r="G41" i="6"/>
  <c r="I41" i="6"/>
  <c r="L41" i="6"/>
  <c r="G49" i="6"/>
  <c r="I49" i="6"/>
  <c r="L49" i="6"/>
  <c r="G57" i="6"/>
  <c r="G65" i="6"/>
  <c r="G73" i="6"/>
  <c r="G81" i="6"/>
  <c r="H179" i="6"/>
  <c r="G187" i="6"/>
  <c r="G223" i="6"/>
  <c r="G303" i="6"/>
  <c r="G319" i="6"/>
  <c r="H396" i="6"/>
  <c r="H377" i="6"/>
  <c r="H230" i="6"/>
  <c r="H238" i="6"/>
  <c r="H246" i="6"/>
  <c r="H254" i="6"/>
  <c r="H262" i="6"/>
  <c r="H270" i="6"/>
  <c r="H278" i="6"/>
  <c r="H286" i="6"/>
  <c r="H294" i="6"/>
  <c r="G307" i="6"/>
  <c r="G314" i="6"/>
  <c r="H330" i="6"/>
  <c r="G226" i="6"/>
  <c r="G234" i="6"/>
  <c r="G242" i="6"/>
  <c r="G250" i="6"/>
  <c r="G258" i="6"/>
  <c r="G266" i="6"/>
  <c r="G274" i="6"/>
  <c r="G282" i="6"/>
  <c r="G290" i="6"/>
  <c r="H306" i="6"/>
  <c r="G318" i="6"/>
  <c r="H385" i="6"/>
  <c r="G331" i="6"/>
  <c r="H338" i="6"/>
  <c r="H389" i="6"/>
  <c r="H416" i="6"/>
  <c r="H421" i="6"/>
  <c r="H146" i="6"/>
  <c r="H316" i="6"/>
  <c r="H27" i="6"/>
  <c r="H257" i="6"/>
  <c r="H101" i="6"/>
  <c r="H213" i="6"/>
  <c r="H408" i="6"/>
  <c r="H33" i="6"/>
  <c r="G92" i="6"/>
  <c r="G140" i="6"/>
  <c r="H201" i="6"/>
  <c r="H363" i="6"/>
  <c r="H45" i="6"/>
  <c r="G103" i="6"/>
  <c r="H127" i="6"/>
  <c r="G159" i="6"/>
  <c r="H193" i="6"/>
  <c r="H366" i="6"/>
  <c r="G12" i="6"/>
  <c r="G76" i="6"/>
  <c r="H105" i="6"/>
  <c r="G132" i="6"/>
  <c r="H153" i="6"/>
  <c r="H339" i="6"/>
  <c r="H361" i="6"/>
  <c r="G425" i="6"/>
  <c r="G370" i="6"/>
  <c r="H428" i="6"/>
  <c r="G429" i="6"/>
  <c r="G200" i="6"/>
  <c r="H139" i="6"/>
  <c r="G163" i="6"/>
  <c r="G188" i="6"/>
  <c r="G207" i="6"/>
  <c r="H151" i="6"/>
  <c r="G189" i="6"/>
  <c r="G209" i="6"/>
  <c r="H216" i="6"/>
  <c r="H12" i="6"/>
  <c r="I12" i="6"/>
  <c r="L12" i="6"/>
  <c r="H20" i="6"/>
  <c r="H28" i="6"/>
  <c r="H36" i="6"/>
  <c r="H44" i="6"/>
  <c r="H52" i="6"/>
  <c r="H60" i="6"/>
  <c r="H68" i="6"/>
  <c r="H76" i="6"/>
  <c r="H84" i="6"/>
  <c r="I84" i="6"/>
  <c r="L84" i="6"/>
  <c r="G179" i="6"/>
  <c r="H203" i="6"/>
  <c r="H414" i="6"/>
  <c r="H295" i="6"/>
  <c r="H311" i="6"/>
  <c r="H327" i="6"/>
  <c r="G396" i="6"/>
  <c r="H227" i="6"/>
  <c r="H235" i="6"/>
  <c r="H243" i="6"/>
  <c r="H251" i="6"/>
  <c r="H259" i="6"/>
  <c r="H267" i="6"/>
  <c r="H275" i="6"/>
  <c r="H283" i="6"/>
  <c r="H291" i="6"/>
  <c r="G298" i="6"/>
  <c r="H314" i="6"/>
  <c r="G326" i="6"/>
  <c r="H226" i="6"/>
  <c r="H234" i="6"/>
  <c r="H242" i="6"/>
  <c r="H250" i="6"/>
  <c r="H258" i="6"/>
  <c r="H266" i="6"/>
  <c r="H274" i="6"/>
  <c r="H282" i="6"/>
  <c r="H290" i="6"/>
  <c r="G302" i="6"/>
  <c r="H315" i="6"/>
  <c r="H318" i="6"/>
  <c r="G400" i="6"/>
  <c r="G334" i="6"/>
  <c r="H341" i="6"/>
  <c r="H397" i="6"/>
  <c r="G417" i="6"/>
  <c r="H38" i="6"/>
  <c r="H178" i="6"/>
  <c r="H360" i="6"/>
  <c r="H59" i="6"/>
  <c r="H309" i="6"/>
  <c r="G20" i="6"/>
  <c r="G127" i="6"/>
  <c r="H347" i="6"/>
  <c r="H37" i="6"/>
  <c r="H97" i="6"/>
  <c r="G147" i="6"/>
  <c r="G204" i="6"/>
  <c r="H367" i="6"/>
  <c r="G64" i="6"/>
  <c r="G104" i="6"/>
  <c r="H128" i="6"/>
  <c r="G160" i="6"/>
  <c r="H199" i="6"/>
  <c r="H375" i="6"/>
  <c r="H17" i="6"/>
  <c r="H81" i="6"/>
  <c r="H107" i="6"/>
  <c r="H140" i="6"/>
  <c r="H165" i="6"/>
  <c r="H342" i="6"/>
  <c r="H362" i="6"/>
  <c r="H425" i="6"/>
  <c r="H371" i="6"/>
  <c r="G374" i="6"/>
  <c r="H175" i="6"/>
  <c r="H200" i="6"/>
  <c r="G180" i="6"/>
  <c r="H188" i="6"/>
  <c r="H181" i="6"/>
  <c r="G212" i="6"/>
  <c r="H221" i="6"/>
  <c r="G13" i="6"/>
  <c r="G21" i="6"/>
  <c r="G29" i="6"/>
  <c r="G37" i="6"/>
  <c r="I37" i="6"/>
  <c r="L37" i="6"/>
  <c r="G45" i="6"/>
  <c r="G53" i="6"/>
  <c r="G61" i="6"/>
  <c r="I61" i="6"/>
  <c r="L61" i="6"/>
  <c r="G69" i="6"/>
  <c r="I69" i="6"/>
  <c r="L69" i="6"/>
  <c r="G77" i="6"/>
  <c r="G85" i="6"/>
  <c r="H171" i="6"/>
  <c r="H195" i="6"/>
  <c r="G203" i="6"/>
  <c r="G414" i="6"/>
  <c r="G295" i="6"/>
  <c r="G311" i="6"/>
  <c r="G327" i="6"/>
  <c r="G401" i="6"/>
  <c r="G227" i="6"/>
  <c r="G235" i="6"/>
  <c r="G243" i="6"/>
  <c r="G251" i="6"/>
  <c r="G259" i="6"/>
  <c r="G267" i="6"/>
  <c r="G275" i="6"/>
  <c r="G283" i="6"/>
  <c r="G291" i="6"/>
  <c r="H298" i="6"/>
  <c r="G310" i="6"/>
  <c r="H323" i="6"/>
  <c r="H326" i="6"/>
  <c r="H231" i="6"/>
  <c r="H239" i="6"/>
  <c r="H247" i="6"/>
  <c r="H255" i="6"/>
  <c r="H263" i="6"/>
  <c r="H271" i="6"/>
  <c r="H279" i="6"/>
  <c r="H287" i="6"/>
  <c r="H299" i="6"/>
  <c r="H302" i="6"/>
  <c r="G315" i="6"/>
  <c r="G322" i="6"/>
  <c r="H400" i="6"/>
  <c r="H334" i="6"/>
  <c r="H357" i="6"/>
  <c r="H398" i="6"/>
  <c r="H417" i="6"/>
  <c r="H70" i="6"/>
  <c r="H210" i="6"/>
  <c r="H225" i="6"/>
  <c r="G52" i="6"/>
  <c r="G136" i="6"/>
  <c r="G366" i="6"/>
  <c r="I366" i="6"/>
  <c r="L366" i="6"/>
  <c r="H65" i="6"/>
  <c r="H113" i="6"/>
  <c r="G168" i="6"/>
  <c r="G353" i="6"/>
  <c r="H378" i="6"/>
  <c r="H13" i="6"/>
  <c r="H77" i="6"/>
  <c r="H112" i="6"/>
  <c r="G139" i="6"/>
  <c r="H173" i="6"/>
  <c r="G341" i="6"/>
  <c r="H420" i="6"/>
  <c r="G44" i="6"/>
  <c r="H91" i="6"/>
  <c r="G116" i="6"/>
  <c r="H145" i="6"/>
  <c r="H185" i="6"/>
  <c r="G350" i="6"/>
  <c r="H384" i="6"/>
  <c r="H404" i="6"/>
  <c r="H391" i="6"/>
  <c r="G175" i="6"/>
  <c r="G196" i="6"/>
  <c r="H205" i="6"/>
  <c r="H155" i="6"/>
  <c r="H180" i="6"/>
  <c r="H219" i="6"/>
  <c r="H167" i="6"/>
  <c r="G181" i="6"/>
  <c r="H212" i="6"/>
  <c r="G221" i="6"/>
  <c r="H16" i="6"/>
  <c r="H24" i="6"/>
  <c r="H32" i="6"/>
  <c r="I32" i="6"/>
  <c r="L32" i="6"/>
  <c r="H40" i="6"/>
  <c r="H48" i="6"/>
  <c r="H56" i="6"/>
  <c r="H64" i="6"/>
  <c r="H72" i="6"/>
  <c r="H80" i="6"/>
  <c r="H88" i="6"/>
  <c r="G171" i="6"/>
  <c r="H187" i="6"/>
  <c r="G195" i="6"/>
  <c r="H401" i="6"/>
  <c r="G230" i="6"/>
  <c r="G262" i="6"/>
  <c r="G294" i="6"/>
  <c r="G330" i="6"/>
  <c r="G239" i="6"/>
  <c r="I239" i="6"/>
  <c r="L239" i="6"/>
  <c r="G271" i="6"/>
  <c r="G306" i="6"/>
  <c r="G385" i="6"/>
  <c r="H373" i="6"/>
  <c r="H223" i="6"/>
  <c r="H303" i="6"/>
  <c r="G377" i="6"/>
  <c r="G238" i="6"/>
  <c r="I238" i="6"/>
  <c r="L238" i="6"/>
  <c r="G270" i="6"/>
  <c r="H307" i="6"/>
  <c r="G247" i="6"/>
  <c r="G279" i="6"/>
  <c r="G398" i="6"/>
  <c r="H319" i="6"/>
  <c r="G246" i="6"/>
  <c r="G278" i="6"/>
  <c r="H310" i="6"/>
  <c r="G255" i="6"/>
  <c r="G287" i="6"/>
  <c r="H322" i="6"/>
  <c r="H331" i="6"/>
  <c r="G418" i="6"/>
  <c r="G254" i="6"/>
  <c r="G286" i="6"/>
  <c r="G323" i="6"/>
  <c r="G231" i="6"/>
  <c r="G263" i="6"/>
  <c r="G299" i="6"/>
  <c r="G335" i="6"/>
  <c r="G411" i="5"/>
  <c r="G410" i="5"/>
  <c r="G427" i="5"/>
  <c r="G426" i="5"/>
  <c r="H424" i="5"/>
  <c r="G415" i="5"/>
  <c r="G408" i="5"/>
  <c r="H407" i="5"/>
  <c r="H419" i="5"/>
  <c r="H412" i="5"/>
  <c r="G407" i="5"/>
  <c r="G396" i="5"/>
  <c r="G380" i="5"/>
  <c r="G379" i="5"/>
  <c r="G376" i="5"/>
  <c r="G375" i="5"/>
  <c r="G355" i="5"/>
  <c r="G351" i="5"/>
  <c r="G339" i="5"/>
  <c r="G320" i="5"/>
  <c r="G316" i="5"/>
  <c r="G313" i="5"/>
  <c r="G296" i="5"/>
  <c r="G292" i="5"/>
  <c r="G288" i="5"/>
  <c r="G264" i="5"/>
  <c r="G260" i="5"/>
  <c r="G257" i="5"/>
  <c r="G253" i="5"/>
  <c r="H252" i="5"/>
  <c r="H249" i="5"/>
  <c r="G240" i="5"/>
  <c r="G236" i="5"/>
  <c r="G233" i="5"/>
  <c r="G229" i="5"/>
  <c r="H225" i="5"/>
  <c r="H222" i="5"/>
  <c r="G170" i="5"/>
  <c r="G169" i="5"/>
  <c r="G165" i="5"/>
  <c r="G146" i="5"/>
  <c r="G145" i="5"/>
  <c r="G142" i="5"/>
  <c r="G141" i="5"/>
  <c r="G138" i="5"/>
  <c r="G137" i="5"/>
  <c r="G134" i="5"/>
  <c r="G133" i="5"/>
  <c r="G130" i="5"/>
  <c r="G129" i="5"/>
  <c r="G126" i="5"/>
  <c r="G125" i="5"/>
  <c r="G122" i="5"/>
  <c r="G119" i="5"/>
  <c r="G115" i="5"/>
  <c r="G114" i="5"/>
  <c r="H112" i="5"/>
  <c r="G103" i="5"/>
  <c r="G96" i="5"/>
  <c r="G83" i="5"/>
  <c r="G80" i="5"/>
  <c r="G76" i="5"/>
  <c r="G71" i="5"/>
  <c r="G63" i="5"/>
  <c r="G59" i="5"/>
  <c r="G55" i="5"/>
  <c r="G47" i="5"/>
  <c r="G43" i="5"/>
  <c r="G39" i="5"/>
  <c r="G35" i="5"/>
  <c r="G420" i="5"/>
  <c r="G419" i="5"/>
  <c r="G404" i="5"/>
  <c r="H403" i="5"/>
  <c r="H400" i="5"/>
  <c r="H399" i="5"/>
  <c r="G395" i="5"/>
  <c r="G392" i="5"/>
  <c r="G391" i="5"/>
  <c r="H388" i="5"/>
  <c r="G364" i="5"/>
  <c r="G363" i="5"/>
  <c r="G360" i="5"/>
  <c r="G359" i="5"/>
  <c r="G348" i="5"/>
  <c r="G347" i="5"/>
  <c r="G344" i="5"/>
  <c r="G343" i="5"/>
  <c r="G337" i="5"/>
  <c r="G333" i="5"/>
  <c r="G312" i="5"/>
  <c r="G309" i="5"/>
  <c r="G305" i="5"/>
  <c r="H304" i="5"/>
  <c r="G301" i="5"/>
  <c r="G284" i="5"/>
  <c r="G281" i="5"/>
  <c r="G256" i="5"/>
  <c r="G252" i="5"/>
  <c r="G249" i="5"/>
  <c r="G245" i="5"/>
  <c r="G232" i="5"/>
  <c r="G228" i="5"/>
  <c r="G225" i="5"/>
  <c r="I225" i="5"/>
  <c r="L225" i="5"/>
  <c r="G222" i="5"/>
  <c r="I222" i="5"/>
  <c r="L222" i="5"/>
  <c r="G214" i="5"/>
  <c r="H210" i="5"/>
  <c r="G206" i="5"/>
  <c r="H202" i="5"/>
  <c r="G198" i="5"/>
  <c r="H194" i="5"/>
  <c r="G190" i="5"/>
  <c r="H186" i="5"/>
  <c r="G182" i="5"/>
  <c r="H178" i="5"/>
  <c r="G174" i="5"/>
  <c r="G162" i="5"/>
  <c r="G161" i="5"/>
  <c r="H150" i="5"/>
  <c r="G112" i="5"/>
  <c r="H111" i="5"/>
  <c r="G95" i="5"/>
  <c r="G94" i="5"/>
  <c r="G91" i="5"/>
  <c r="G90" i="5"/>
  <c r="G87" i="5"/>
  <c r="G79" i="5"/>
  <c r="G75" i="5"/>
  <c r="H32" i="5"/>
  <c r="G28" i="5"/>
  <c r="G27" i="5"/>
  <c r="G16" i="5"/>
  <c r="G15" i="5"/>
  <c r="G12" i="5"/>
  <c r="G11" i="5"/>
  <c r="H423" i="5"/>
  <c r="H405" i="5"/>
  <c r="G403" i="5"/>
  <c r="I403" i="5"/>
  <c r="L403" i="5"/>
  <c r="G402" i="5"/>
  <c r="G399" i="5"/>
  <c r="I399" i="5"/>
  <c r="L399" i="5"/>
  <c r="H390" i="5"/>
  <c r="G388" i="5"/>
  <c r="G384" i="5"/>
  <c r="H374" i="5"/>
  <c r="G372" i="5"/>
  <c r="G368" i="5"/>
  <c r="H356" i="5"/>
  <c r="H353" i="5"/>
  <c r="H352" i="5"/>
  <c r="H340" i="5"/>
  <c r="G336" i="5"/>
  <c r="G332" i="5"/>
  <c r="G329" i="5"/>
  <c r="H328" i="5"/>
  <c r="G325" i="5"/>
  <c r="H324" i="5"/>
  <c r="H321" i="5"/>
  <c r="H317" i="5"/>
  <c r="G308" i="5"/>
  <c r="G304" i="5"/>
  <c r="H300" i="5"/>
  <c r="H297" i="5"/>
  <c r="H293" i="5"/>
  <c r="H289" i="5"/>
  <c r="H285" i="5"/>
  <c r="G280" i="5"/>
  <c r="G277" i="5"/>
  <c r="H276" i="5"/>
  <c r="G273" i="5"/>
  <c r="H272" i="5"/>
  <c r="G269" i="5"/>
  <c r="H268" i="5"/>
  <c r="H265" i="5"/>
  <c r="H261" i="5"/>
  <c r="G248" i="5"/>
  <c r="H244" i="5"/>
  <c r="H241" i="5"/>
  <c r="H237" i="5"/>
  <c r="G221" i="5"/>
  <c r="G218" i="5"/>
  <c r="G213" i="5"/>
  <c r="G210" i="5"/>
  <c r="G205" i="5"/>
  <c r="G202" i="5"/>
  <c r="G197" i="5"/>
  <c r="G194" i="5"/>
  <c r="G189" i="5"/>
  <c r="G186" i="5"/>
  <c r="G181" i="5"/>
  <c r="G178" i="5"/>
  <c r="G173" i="5"/>
  <c r="H167" i="5"/>
  <c r="H166" i="5"/>
  <c r="H160" i="5"/>
  <c r="G158" i="5"/>
  <c r="H154" i="5"/>
  <c r="G150" i="5"/>
  <c r="G111" i="5"/>
  <c r="G110" i="5"/>
  <c r="G108" i="5"/>
  <c r="H107" i="5"/>
  <c r="G424" i="5"/>
  <c r="G423" i="5"/>
  <c r="G422" i="5"/>
  <c r="G406" i="5"/>
  <c r="H396" i="5"/>
  <c r="G387" i="5"/>
  <c r="G383" i="5"/>
  <c r="H382" i="5"/>
  <c r="H381" i="5"/>
  <c r="G371" i="5"/>
  <c r="G367" i="5"/>
  <c r="H366" i="5"/>
  <c r="H365" i="5"/>
  <c r="H358" i="5"/>
  <c r="G356" i="5"/>
  <c r="G352" i="5"/>
  <c r="I352" i="5"/>
  <c r="L352" i="5"/>
  <c r="H342" i="5"/>
  <c r="G340" i="5"/>
  <c r="G328" i="5"/>
  <c r="G324" i="5"/>
  <c r="G321" i="5"/>
  <c r="G317" i="5"/>
  <c r="G300" i="5"/>
  <c r="G297" i="5"/>
  <c r="G293" i="5"/>
  <c r="G289" i="5"/>
  <c r="G285" i="5"/>
  <c r="G276" i="5"/>
  <c r="G272" i="5"/>
  <c r="I272" i="5"/>
  <c r="L272" i="5"/>
  <c r="G268" i="5"/>
  <c r="G265" i="5"/>
  <c r="G261" i="5"/>
  <c r="G244" i="5"/>
  <c r="G241" i="5"/>
  <c r="G237" i="5"/>
  <c r="G217" i="5"/>
  <c r="G209" i="5"/>
  <c r="G201" i="5"/>
  <c r="G193" i="5"/>
  <c r="G185" i="5"/>
  <c r="G177" i="5"/>
  <c r="G166" i="5"/>
  <c r="G157" i="5"/>
  <c r="H156" i="5"/>
  <c r="G154" i="5"/>
  <c r="G153" i="5"/>
  <c r="G149" i="5"/>
  <c r="H148" i="5"/>
  <c r="H147" i="5"/>
  <c r="G116" i="5"/>
  <c r="G107" i="5"/>
  <c r="G106" i="5"/>
  <c r="H104" i="5"/>
  <c r="H101" i="5"/>
  <c r="G99" i="5"/>
  <c r="G98" i="5"/>
  <c r="H97" i="5"/>
  <c r="H81" i="5"/>
  <c r="H78" i="5"/>
  <c r="H77" i="5"/>
  <c r="G72" i="5"/>
  <c r="G67" i="5"/>
  <c r="G64" i="5"/>
  <c r="G60" i="5"/>
  <c r="G56" i="5"/>
  <c r="G51" i="5"/>
  <c r="G48" i="5"/>
  <c r="G44" i="5"/>
  <c r="G40" i="5"/>
  <c r="G36" i="5"/>
  <c r="G31" i="5"/>
  <c r="H30" i="5"/>
  <c r="H29" i="5"/>
  <c r="G24" i="5"/>
  <c r="G23" i="5"/>
  <c r="H22" i="5"/>
  <c r="G20" i="5"/>
  <c r="H99" i="5"/>
  <c r="H74" i="5"/>
  <c r="G68" i="5"/>
  <c r="H61" i="5"/>
  <c r="H57" i="5"/>
  <c r="H48" i="5"/>
  <c r="H44" i="5"/>
  <c r="H40" i="5"/>
  <c r="G32" i="5"/>
  <c r="H25" i="5"/>
  <c r="H62" i="5"/>
  <c r="H58" i="5"/>
  <c r="G52" i="5"/>
  <c r="H45" i="5"/>
  <c r="H41" i="5"/>
  <c r="H26" i="5"/>
  <c r="H72" i="5"/>
  <c r="H46" i="5"/>
  <c r="H42" i="5"/>
  <c r="H36" i="5"/>
  <c r="H9" i="5"/>
  <c r="H73" i="5"/>
  <c r="H64" i="5"/>
  <c r="H60" i="5"/>
  <c r="H56" i="5"/>
  <c r="H24" i="5"/>
  <c r="H20" i="5"/>
  <c r="G19" i="5"/>
  <c r="H10" i="5"/>
  <c r="H16" i="5"/>
  <c r="H86" i="5"/>
  <c r="H103" i="5"/>
  <c r="H229" i="5"/>
  <c r="H257" i="5"/>
  <c r="H281" i="5"/>
  <c r="H313" i="5"/>
  <c r="H337" i="5"/>
  <c r="H68" i="5"/>
  <c r="H15" i="5"/>
  <c r="H34" i="5"/>
  <c r="H76" i="5"/>
  <c r="G89" i="5"/>
  <c r="H122" i="5"/>
  <c r="H138" i="5"/>
  <c r="H162" i="5"/>
  <c r="H190" i="5"/>
  <c r="H218" i="5"/>
  <c r="H240" i="5"/>
  <c r="H264" i="5"/>
  <c r="H292" i="5"/>
  <c r="H316" i="5"/>
  <c r="H344" i="5"/>
  <c r="H368" i="5"/>
  <c r="H384" i="5"/>
  <c r="H17" i="5"/>
  <c r="H27" i="5"/>
  <c r="G49" i="5"/>
  <c r="G65" i="5"/>
  <c r="H75" i="5"/>
  <c r="H94" i="5"/>
  <c r="G168" i="5"/>
  <c r="G354" i="5"/>
  <c r="G369" i="5"/>
  <c r="H408" i="5"/>
  <c r="G113" i="5"/>
  <c r="G128" i="5"/>
  <c r="G136" i="5"/>
  <c r="G144" i="5"/>
  <c r="G164" i="5"/>
  <c r="G175" i="5"/>
  <c r="G183" i="5"/>
  <c r="G191" i="5"/>
  <c r="G199" i="5"/>
  <c r="G207" i="5"/>
  <c r="G215" i="5"/>
  <c r="G223" i="5"/>
  <c r="G350" i="5"/>
  <c r="H375" i="5"/>
  <c r="G393" i="5"/>
  <c r="H427" i="5"/>
  <c r="G29" i="5"/>
  <c r="H37" i="5"/>
  <c r="H51" i="5"/>
  <c r="H66" i="5"/>
  <c r="G77" i="5"/>
  <c r="G97" i="5"/>
  <c r="G104" i="5"/>
  <c r="H118" i="5"/>
  <c r="H127" i="5"/>
  <c r="H143" i="5"/>
  <c r="H151" i="5"/>
  <c r="H168" i="5"/>
  <c r="H193" i="5"/>
  <c r="G342" i="5"/>
  <c r="H362" i="5"/>
  <c r="H369" i="5"/>
  <c r="H383" i="5"/>
  <c r="H415" i="5"/>
  <c r="G25" i="5"/>
  <c r="G45" i="5"/>
  <c r="G61" i="5"/>
  <c r="G105" i="5"/>
  <c r="H124" i="5"/>
  <c r="H140" i="5"/>
  <c r="G160" i="5"/>
  <c r="H172" i="5"/>
  <c r="H179" i="5"/>
  <c r="H184" i="5"/>
  <c r="H191" i="5"/>
  <c r="H197" i="5"/>
  <c r="H204" i="5"/>
  <c r="H211" i="5"/>
  <c r="H216" i="5"/>
  <c r="H223" i="5"/>
  <c r="H370" i="5"/>
  <c r="G390" i="5"/>
  <c r="H409" i="5"/>
  <c r="H35" i="5"/>
  <c r="G88" i="5"/>
  <c r="H115" i="5"/>
  <c r="H233" i="5"/>
  <c r="H269" i="5"/>
  <c r="H301" i="5"/>
  <c r="H325" i="5"/>
  <c r="H395" i="5"/>
  <c r="H80" i="5"/>
  <c r="G18" i="5"/>
  <c r="H39" i="5"/>
  <c r="G85" i="5"/>
  <c r="H91" i="5"/>
  <c r="H126" i="5"/>
  <c r="H142" i="5"/>
  <c r="H170" i="5"/>
  <c r="H198" i="5"/>
  <c r="H228" i="5"/>
  <c r="H248" i="5"/>
  <c r="H280" i="5"/>
  <c r="H296" i="5"/>
  <c r="H320" i="5"/>
  <c r="H348" i="5"/>
  <c r="H372" i="5"/>
  <c r="H392" i="5"/>
  <c r="H55" i="5"/>
  <c r="G33" i="5"/>
  <c r="G50" i="5"/>
  <c r="G66" i="5"/>
  <c r="H79" i="5"/>
  <c r="G151" i="5"/>
  <c r="H343" i="5"/>
  <c r="H359" i="5"/>
  <c r="G385" i="5"/>
  <c r="H114" i="5"/>
  <c r="H129" i="5"/>
  <c r="H137" i="5"/>
  <c r="H145" i="5"/>
  <c r="H165" i="5"/>
  <c r="G176" i="5"/>
  <c r="G184" i="5"/>
  <c r="G192" i="5"/>
  <c r="G200" i="5"/>
  <c r="G208" i="5"/>
  <c r="G216" i="5"/>
  <c r="G224" i="5"/>
  <c r="H351" i="5"/>
  <c r="G378" i="5"/>
  <c r="G397" i="5"/>
  <c r="H429" i="5"/>
  <c r="H19" i="5"/>
  <c r="G30" i="5"/>
  <c r="H38" i="5"/>
  <c r="H53" i="5"/>
  <c r="H67" i="5"/>
  <c r="G78" i="5"/>
  <c r="H98" i="5"/>
  <c r="H106" i="5"/>
  <c r="G120" i="5"/>
  <c r="H131" i="5"/>
  <c r="G147" i="5"/>
  <c r="H153" i="5"/>
  <c r="G171" i="5"/>
  <c r="H201" i="5"/>
  <c r="H346" i="5"/>
  <c r="G365" i="5"/>
  <c r="H371" i="5"/>
  <c r="H385" i="5"/>
  <c r="G9" i="5"/>
  <c r="G26" i="5"/>
  <c r="G46" i="5"/>
  <c r="G62" i="5"/>
  <c r="H108" i="5"/>
  <c r="H128" i="5"/>
  <c r="H144" i="5"/>
  <c r="H163" i="5"/>
  <c r="H173" i="5"/>
  <c r="H180" i="5"/>
  <c r="H187" i="5"/>
  <c r="H192" i="5"/>
  <c r="H199" i="5"/>
  <c r="H205" i="5"/>
  <c r="H212" i="5"/>
  <c r="H219" i="5"/>
  <c r="H349" i="5"/>
  <c r="G374" i="5"/>
  <c r="H393" i="5"/>
  <c r="H404" i="5"/>
  <c r="H420" i="5"/>
  <c r="H426" i="5"/>
  <c r="G14" i="5"/>
  <c r="H52" i="5"/>
  <c r="H88" i="5"/>
  <c r="H117" i="5"/>
  <c r="H245" i="5"/>
  <c r="H273" i="5"/>
  <c r="H305" i="5"/>
  <c r="H329" i="5"/>
  <c r="H411" i="5"/>
  <c r="H11" i="5"/>
  <c r="H83" i="5"/>
  <c r="H18" i="5"/>
  <c r="H43" i="5"/>
  <c r="H85" i="5"/>
  <c r="H95" i="5"/>
  <c r="H130" i="5"/>
  <c r="H146" i="5"/>
  <c r="H174" i="5"/>
  <c r="H206" i="5"/>
  <c r="H232" i="5"/>
  <c r="H256" i="5"/>
  <c r="H284" i="5"/>
  <c r="H308" i="5"/>
  <c r="H332" i="5"/>
  <c r="H360" i="5"/>
  <c r="H376" i="5"/>
  <c r="H12" i="5"/>
  <c r="H59" i="5"/>
  <c r="G37" i="5"/>
  <c r="G53" i="5"/>
  <c r="G69" i="5"/>
  <c r="H90" i="5"/>
  <c r="G159" i="5"/>
  <c r="G346" i="5"/>
  <c r="G362" i="5"/>
  <c r="G389" i="5"/>
  <c r="G124" i="5"/>
  <c r="G132" i="5"/>
  <c r="G140" i="5"/>
  <c r="G152" i="5"/>
  <c r="H169" i="5"/>
  <c r="G179" i="5"/>
  <c r="G187" i="5"/>
  <c r="G195" i="5"/>
  <c r="G203" i="5"/>
  <c r="G211" i="5"/>
  <c r="G219" i="5"/>
  <c r="H339" i="5"/>
  <c r="H355" i="5"/>
  <c r="H379" i="5"/>
  <c r="G416" i="5"/>
  <c r="G22" i="5"/>
  <c r="I22" i="5"/>
  <c r="L22" i="5"/>
  <c r="H31" i="5"/>
  <c r="H49" i="5"/>
  <c r="H54" i="5"/>
  <c r="H69" i="5"/>
  <c r="G81" i="5"/>
  <c r="G101" i="5"/>
  <c r="I101" i="5"/>
  <c r="L101" i="5"/>
  <c r="H116" i="5"/>
  <c r="G121" i="5"/>
  <c r="H135" i="5"/>
  <c r="G148" i="5"/>
  <c r="G156" i="5"/>
  <c r="H177" i="5"/>
  <c r="H209" i="5"/>
  <c r="H354" i="5"/>
  <c r="G366" i="5"/>
  <c r="G381" i="5"/>
  <c r="H387" i="5"/>
  <c r="G10" i="5"/>
  <c r="I10" i="5"/>
  <c r="L10" i="5"/>
  <c r="G41" i="5"/>
  <c r="G57" i="5"/>
  <c r="G73" i="5"/>
  <c r="H110" i="5"/>
  <c r="H132" i="5"/>
  <c r="H152" i="5"/>
  <c r="H164" i="5"/>
  <c r="H175" i="5"/>
  <c r="H181" i="5"/>
  <c r="H188" i="5"/>
  <c r="H195" i="5"/>
  <c r="H200" i="5"/>
  <c r="H207" i="5"/>
  <c r="H213" i="5"/>
  <c r="H220" i="5"/>
  <c r="H350" i="5"/>
  <c r="I350" i="5"/>
  <c r="L350" i="5"/>
  <c r="H378" i="5"/>
  <c r="H402" i="5"/>
  <c r="G405" i="5"/>
  <c r="G421" i="5"/>
  <c r="G429" i="5"/>
  <c r="H71" i="5"/>
  <c r="H277" i="5"/>
  <c r="H28" i="5"/>
  <c r="G34" i="5"/>
  <c r="H134" i="5"/>
  <c r="H236" i="5"/>
  <c r="H336" i="5"/>
  <c r="G17" i="5"/>
  <c r="G70" i="5"/>
  <c r="H363" i="5"/>
  <c r="H133" i="5"/>
  <c r="G180" i="5"/>
  <c r="G212" i="5"/>
  <c r="G386" i="5"/>
  <c r="H33" i="5"/>
  <c r="H93" i="5"/>
  <c r="H139" i="5"/>
  <c r="H217" i="5"/>
  <c r="H410" i="5"/>
  <c r="G42" i="5"/>
  <c r="H136" i="5"/>
  <c r="H183" i="5"/>
  <c r="H208" i="5"/>
  <c r="H386" i="5"/>
  <c r="H422" i="5"/>
  <c r="G400" i="5"/>
  <c r="G425" i="5"/>
  <c r="H275" i="5"/>
  <c r="H279" i="5"/>
  <c r="G318" i="5"/>
  <c r="H230" i="5"/>
  <c r="H283" i="5"/>
  <c r="G310" i="5"/>
  <c r="H413" i="5"/>
  <c r="G135" i="5"/>
  <c r="H171" i="5"/>
  <c r="H235" i="5"/>
  <c r="H238" i="5"/>
  <c r="H314" i="5"/>
  <c r="G323" i="5"/>
  <c r="H96" i="5"/>
  <c r="H309" i="5"/>
  <c r="H47" i="5"/>
  <c r="H158" i="5"/>
  <c r="H260" i="5"/>
  <c r="H364" i="5"/>
  <c r="H63" i="5"/>
  <c r="G93" i="5"/>
  <c r="H391" i="5"/>
  <c r="H141" i="5"/>
  <c r="G188" i="5"/>
  <c r="G220" i="5"/>
  <c r="H425" i="5"/>
  <c r="H50" i="5"/>
  <c r="H102" i="5"/>
  <c r="H149" i="5"/>
  <c r="G358" i="5"/>
  <c r="G58" i="5"/>
  <c r="G155" i="5"/>
  <c r="H189" i="5"/>
  <c r="H215" i="5"/>
  <c r="G409" i="5"/>
  <c r="H406" i="5"/>
  <c r="G275" i="5"/>
  <c r="G279" i="5"/>
  <c r="I279" i="5"/>
  <c r="L279" i="5"/>
  <c r="H318" i="5"/>
  <c r="H159" i="5"/>
  <c r="H227" i="5"/>
  <c r="G283" i="5"/>
  <c r="H310" i="5"/>
  <c r="G123" i="5"/>
  <c r="G139" i="5"/>
  <c r="G235" i="5"/>
  <c r="G254" i="5"/>
  <c r="H315" i="5"/>
  <c r="H428" i="5"/>
  <c r="G246" i="5"/>
  <c r="G226" i="5"/>
  <c r="H262" i="5"/>
  <c r="H270" i="5"/>
  <c r="G298" i="5"/>
  <c r="H334" i="5"/>
  <c r="G357" i="5"/>
  <c r="G231" i="5"/>
  <c r="H247" i="5"/>
  <c r="H250" i="5"/>
  <c r="H266" i="5"/>
  <c r="G294" i="5"/>
  <c r="G302" i="5"/>
  <c r="H255" i="5"/>
  <c r="H258" i="5"/>
  <c r="G274" i="5"/>
  <c r="G303" i="5"/>
  <c r="H319" i="5"/>
  <c r="H322" i="5"/>
  <c r="G338" i="5"/>
  <c r="H394" i="5"/>
  <c r="H327" i="5"/>
  <c r="H330" i="5"/>
  <c r="H397" i="5"/>
  <c r="G417" i="5"/>
  <c r="G92" i="5"/>
  <c r="H109" i="5"/>
  <c r="G84" i="5"/>
  <c r="H82" i="5"/>
  <c r="G102" i="5"/>
  <c r="H121" i="5"/>
  <c r="H119" i="5"/>
  <c r="H333" i="5"/>
  <c r="H87" i="5"/>
  <c r="H182" i="5"/>
  <c r="H288" i="5"/>
  <c r="H380" i="5"/>
  <c r="G38" i="5"/>
  <c r="H161" i="5"/>
  <c r="G163" i="5"/>
  <c r="G196" i="5"/>
  <c r="G349" i="5"/>
  <c r="H65" i="5"/>
  <c r="G117" i="5"/>
  <c r="H157" i="5"/>
  <c r="H367" i="5"/>
  <c r="G74" i="5"/>
  <c r="G167" i="5"/>
  <c r="H196" i="5"/>
  <c r="H221" i="5"/>
  <c r="H418" i="5"/>
  <c r="H251" i="5"/>
  <c r="G278" i="5"/>
  <c r="G286" i="5"/>
  <c r="G341" i="5"/>
  <c r="G227" i="5"/>
  <c r="G282" i="5"/>
  <c r="H307" i="5"/>
  <c r="H311" i="5"/>
  <c r="G127" i="5"/>
  <c r="G143" i="5"/>
  <c r="I143" i="5"/>
  <c r="L143" i="5"/>
  <c r="H254" i="5"/>
  <c r="G315" i="5"/>
  <c r="I315" i="5"/>
  <c r="L315" i="5"/>
  <c r="G326" i="5"/>
  <c r="G428" i="5"/>
  <c r="H246" i="5"/>
  <c r="H226" i="5"/>
  <c r="G242" i="5"/>
  <c r="H263" i="5"/>
  <c r="H298" i="5"/>
  <c r="H331" i="5"/>
  <c r="H357" i="5"/>
  <c r="G247" i="5"/>
  <c r="H259" i="5"/>
  <c r="H267" i="5"/>
  <c r="H294" i="5"/>
  <c r="H302" i="5"/>
  <c r="G255" i="5"/>
  <c r="H271" i="5"/>
  <c r="H274" i="5"/>
  <c r="G290" i="5"/>
  <c r="G319" i="5"/>
  <c r="H335" i="5"/>
  <c r="H338" i="5"/>
  <c r="G377" i="5"/>
  <c r="G394" i="5"/>
  <c r="G327" i="5"/>
  <c r="G361" i="5"/>
  <c r="G401" i="5"/>
  <c r="H398" i="5"/>
  <c r="H417" i="5"/>
  <c r="H100" i="5"/>
  <c r="H14" i="5"/>
  <c r="H253" i="5"/>
  <c r="G13" i="5"/>
  <c r="H120" i="5"/>
  <c r="H214" i="5"/>
  <c r="H312" i="5"/>
  <c r="G54" i="5"/>
  <c r="H347" i="5"/>
  <c r="H125" i="5"/>
  <c r="G172" i="5"/>
  <c r="G204" i="5"/>
  <c r="I204" i="5"/>
  <c r="L204" i="5"/>
  <c r="G370" i="5"/>
  <c r="H23" i="5"/>
  <c r="H70" i="5"/>
  <c r="H123" i="5"/>
  <c r="H185" i="5"/>
  <c r="G382" i="5"/>
  <c r="G21" i="5"/>
  <c r="H113" i="5"/>
  <c r="H176" i="5"/>
  <c r="H203" i="5"/>
  <c r="G353" i="5"/>
  <c r="G412" i="5"/>
  <c r="G251" i="5"/>
  <c r="G311" i="5"/>
  <c r="H323" i="5"/>
  <c r="H243" i="5"/>
  <c r="H239" i="5"/>
  <c r="G263" i="5"/>
  <c r="H299" i="5"/>
  <c r="G373" i="5"/>
  <c r="G234" i="5"/>
  <c r="G259" i="5"/>
  <c r="H295" i="5"/>
  <c r="G271" i="5"/>
  <c r="H290" i="5"/>
  <c r="G345" i="5"/>
  <c r="H361" i="5"/>
  <c r="H389" i="5"/>
  <c r="I389" i="5"/>
  <c r="L389" i="5"/>
  <c r="G418" i="5"/>
  <c r="G100" i="5"/>
  <c r="G82" i="5"/>
  <c r="H89" i="5"/>
  <c r="G118" i="5"/>
  <c r="H278" i="5"/>
  <c r="G230" i="5"/>
  <c r="G413" i="5"/>
  <c r="G238" i="5"/>
  <c r="H326" i="5"/>
  <c r="G243" i="5"/>
  <c r="G239" i="5"/>
  <c r="I239" i="5"/>
  <c r="L239" i="5"/>
  <c r="G270" i="5"/>
  <c r="G299" i="5"/>
  <c r="H373" i="5"/>
  <c r="H234" i="5"/>
  <c r="G266" i="5"/>
  <c r="G295" i="5"/>
  <c r="H303" i="5"/>
  <c r="G322" i="5"/>
  <c r="H345" i="5"/>
  <c r="H421" i="5"/>
  <c r="G109" i="5"/>
  <c r="H13" i="5"/>
  <c r="H286" i="5"/>
  <c r="H282" i="5"/>
  <c r="G131" i="5"/>
  <c r="H242" i="5"/>
  <c r="H291" i="5"/>
  <c r="G331" i="5"/>
  <c r="G267" i="5"/>
  <c r="H287" i="5"/>
  <c r="G306" i="5"/>
  <c r="G335" i="5"/>
  <c r="H377" i="5"/>
  <c r="H401" i="5"/>
  <c r="H414" i="5"/>
  <c r="G398" i="5"/>
  <c r="H21" i="5"/>
  <c r="H105" i="5"/>
  <c r="H341" i="5"/>
  <c r="G307" i="5"/>
  <c r="H155" i="5"/>
  <c r="G314" i="5"/>
  <c r="H224" i="5"/>
  <c r="G262" i="5"/>
  <c r="G291" i="5"/>
  <c r="G334" i="5"/>
  <c r="H231" i="5"/>
  <c r="G250" i="5"/>
  <c r="G258" i="5"/>
  <c r="G287" i="5"/>
  <c r="I287" i="5"/>
  <c r="L287" i="5"/>
  <c r="H306" i="5"/>
  <c r="G330" i="5"/>
  <c r="G414" i="5"/>
  <c r="H416" i="5"/>
  <c r="H92" i="5"/>
  <c r="H84" i="5"/>
  <c r="G86" i="5"/>
  <c r="G424" i="1"/>
  <c r="G421" i="1"/>
  <c r="G418" i="1"/>
  <c r="G417" i="1"/>
  <c r="H416" i="1"/>
  <c r="G410" i="1"/>
  <c r="G409" i="1"/>
  <c r="G408" i="1"/>
  <c r="G389" i="1"/>
  <c r="G385" i="1"/>
  <c r="G384" i="1"/>
  <c r="G383" i="1"/>
  <c r="G373" i="1"/>
  <c r="G372" i="1"/>
  <c r="H371" i="1"/>
  <c r="H358" i="1"/>
  <c r="G344" i="1"/>
  <c r="G340" i="1"/>
  <c r="H332" i="1"/>
  <c r="G308" i="1"/>
  <c r="H307" i="1"/>
  <c r="H303" i="1"/>
  <c r="G302" i="1"/>
  <c r="G301" i="1"/>
  <c r="G290" i="1"/>
  <c r="G289" i="1"/>
  <c r="H285" i="1"/>
  <c r="G261" i="1"/>
  <c r="G257" i="1"/>
  <c r="G241" i="1"/>
  <c r="G233" i="1"/>
  <c r="G232" i="1"/>
  <c r="H229" i="1"/>
  <c r="G228" i="1"/>
  <c r="H225" i="1"/>
  <c r="H224" i="1"/>
  <c r="G196" i="1"/>
  <c r="H186" i="1"/>
  <c r="H178" i="1"/>
  <c r="G177" i="1"/>
  <c r="G176" i="1"/>
  <c r="H163" i="1"/>
  <c r="H162" i="1"/>
  <c r="G155" i="1"/>
  <c r="G152" i="1"/>
  <c r="H147" i="1"/>
  <c r="G143" i="1"/>
  <c r="H134" i="1"/>
  <c r="G129" i="1"/>
  <c r="G120" i="1"/>
  <c r="G105" i="1"/>
  <c r="G104" i="1"/>
  <c r="H103" i="1"/>
  <c r="G92" i="1"/>
  <c r="G85" i="1"/>
  <c r="G84" i="1"/>
  <c r="H72" i="1"/>
  <c r="H71" i="1"/>
  <c r="G65" i="1"/>
  <c r="G64" i="1"/>
  <c r="G63" i="1"/>
  <c r="H60" i="1"/>
  <c r="G56" i="1"/>
  <c r="G40" i="1"/>
  <c r="H36" i="1"/>
  <c r="H24" i="1"/>
  <c r="G420" i="1"/>
  <c r="G414" i="1"/>
  <c r="G413" i="1"/>
  <c r="G405" i="1"/>
  <c r="G404" i="1"/>
  <c r="G381" i="1"/>
  <c r="G380" i="1"/>
  <c r="G379" i="1"/>
  <c r="G376" i="1"/>
  <c r="G375" i="1"/>
  <c r="G360" i="1"/>
  <c r="G348" i="1"/>
  <c r="G337" i="1"/>
  <c r="G336" i="1"/>
  <c r="G335" i="1"/>
  <c r="G332" i="1"/>
  <c r="G318" i="1"/>
  <c r="G317" i="1"/>
  <c r="G314" i="1"/>
  <c r="G286" i="1"/>
  <c r="G285" i="1"/>
  <c r="I285" i="1"/>
  <c r="L285" i="1"/>
  <c r="G274" i="1"/>
  <c r="G273" i="1"/>
  <c r="G229" i="1"/>
  <c r="G225" i="1"/>
  <c r="I225" i="1"/>
  <c r="L225" i="1"/>
  <c r="G188" i="1"/>
  <c r="G187" i="1"/>
  <c r="G165" i="1"/>
  <c r="G164" i="1"/>
  <c r="G151" i="1"/>
  <c r="G149" i="1"/>
  <c r="G148" i="1"/>
  <c r="G145" i="1"/>
  <c r="G144" i="1"/>
  <c r="G128" i="1"/>
  <c r="G127" i="1"/>
  <c r="G124" i="1"/>
  <c r="G117" i="1"/>
  <c r="G116" i="1"/>
  <c r="G115" i="1"/>
  <c r="G112" i="1"/>
  <c r="G111" i="1"/>
  <c r="G108" i="1"/>
  <c r="G107" i="1"/>
  <c r="G99" i="1"/>
  <c r="G89" i="1"/>
  <c r="G88" i="1"/>
  <c r="G73" i="1"/>
  <c r="G72" i="1"/>
  <c r="G60" i="1"/>
  <c r="G59" i="1"/>
  <c r="G37" i="1"/>
  <c r="G36" i="1"/>
  <c r="G25" i="1"/>
  <c r="G24" i="1"/>
  <c r="G16" i="1"/>
  <c r="G15" i="1"/>
  <c r="H10" i="1"/>
  <c r="G429" i="1"/>
  <c r="G428" i="1"/>
  <c r="H425" i="1"/>
  <c r="H401" i="1"/>
  <c r="G398" i="1"/>
  <c r="H397" i="1"/>
  <c r="G394" i="1"/>
  <c r="H393" i="1"/>
  <c r="H392" i="1"/>
  <c r="G369" i="1"/>
  <c r="H368" i="1"/>
  <c r="G365" i="1"/>
  <c r="H364" i="1"/>
  <c r="H363" i="1"/>
  <c r="G356" i="1"/>
  <c r="H352" i="1"/>
  <c r="G347" i="1"/>
  <c r="G331" i="1"/>
  <c r="G328" i="1"/>
  <c r="H327" i="1"/>
  <c r="G325" i="1"/>
  <c r="G324" i="1"/>
  <c r="H321" i="1"/>
  <c r="G313" i="1"/>
  <c r="H312" i="1"/>
  <c r="H309" i="1"/>
  <c r="G305" i="1"/>
  <c r="H297" i="1"/>
  <c r="H296" i="1"/>
  <c r="H293" i="1"/>
  <c r="G292" i="1"/>
  <c r="G284" i="1"/>
  <c r="G281" i="1"/>
  <c r="G280" i="1"/>
  <c r="G277" i="1"/>
  <c r="G276" i="1"/>
  <c r="H269" i="1"/>
  <c r="H265" i="1"/>
  <c r="H264" i="1"/>
  <c r="G250" i="1"/>
  <c r="G249" i="1"/>
  <c r="G248" i="1"/>
  <c r="G238" i="1"/>
  <c r="G237" i="1"/>
  <c r="G222" i="1"/>
  <c r="G221" i="1"/>
  <c r="G220" i="1"/>
  <c r="G217" i="1"/>
  <c r="G216" i="1"/>
  <c r="G213" i="1"/>
  <c r="G212" i="1"/>
  <c r="G210" i="1"/>
  <c r="G209" i="1"/>
  <c r="G206" i="1"/>
  <c r="G205" i="1"/>
  <c r="G202" i="1"/>
  <c r="G201" i="1"/>
  <c r="G200" i="1"/>
  <c r="G184" i="1"/>
  <c r="G172" i="1"/>
  <c r="G171" i="1"/>
  <c r="G167" i="1"/>
  <c r="G141" i="1"/>
  <c r="G140" i="1"/>
  <c r="G139" i="1"/>
  <c r="G136" i="1"/>
  <c r="G132" i="1"/>
  <c r="G101" i="1"/>
  <c r="G100" i="1"/>
  <c r="H96" i="1"/>
  <c r="H95" i="1"/>
  <c r="G80" i="1"/>
  <c r="G79" i="1"/>
  <c r="H76" i="1"/>
  <c r="H68" i="1"/>
  <c r="G53" i="1"/>
  <c r="G51" i="1"/>
  <c r="G48" i="1"/>
  <c r="G47" i="1"/>
  <c r="G43" i="1"/>
  <c r="G12" i="1"/>
  <c r="H56" i="1"/>
  <c r="H22" i="1"/>
  <c r="G21" i="1"/>
  <c r="G20" i="1"/>
  <c r="H16" i="1"/>
  <c r="H15" i="1"/>
  <c r="H14" i="1"/>
  <c r="G426" i="1"/>
  <c r="G425" i="1"/>
  <c r="H424" i="1"/>
  <c r="H421" i="1"/>
  <c r="H417" i="1"/>
  <c r="H409" i="1"/>
  <c r="H408" i="1"/>
  <c r="H407" i="1"/>
  <c r="G401" i="1"/>
  <c r="G397" i="1"/>
  <c r="I397" i="1"/>
  <c r="L397" i="1"/>
  <c r="G393" i="1"/>
  <c r="G392" i="1"/>
  <c r="H389" i="1"/>
  <c r="H388" i="1"/>
  <c r="H387" i="1"/>
  <c r="H384" i="1"/>
  <c r="H372" i="1"/>
  <c r="G368" i="1"/>
  <c r="G364" i="1"/>
  <c r="G363" i="1"/>
  <c r="H354" i="1"/>
  <c r="G353" i="1"/>
  <c r="G352" i="1"/>
  <c r="H344" i="1"/>
  <c r="H340" i="1"/>
  <c r="G327" i="1"/>
  <c r="H326" i="1"/>
  <c r="G321" i="1"/>
  <c r="G312" i="1"/>
  <c r="I312" i="1"/>
  <c r="L312" i="1"/>
  <c r="G309" i="1"/>
  <c r="I309" i="1"/>
  <c r="L309" i="1"/>
  <c r="H308" i="1"/>
  <c r="H301" i="1"/>
  <c r="G300" i="1"/>
  <c r="G297" i="1"/>
  <c r="G296" i="1"/>
  <c r="G293" i="1"/>
  <c r="H289" i="1"/>
  <c r="H288" i="1"/>
  <c r="G270" i="1"/>
  <c r="G269" i="1"/>
  <c r="G266" i="1"/>
  <c r="G265" i="1"/>
  <c r="I265" i="1"/>
  <c r="L265" i="1"/>
  <c r="G264" i="1"/>
  <c r="I264" i="1"/>
  <c r="L264" i="1"/>
  <c r="H261" i="1"/>
  <c r="H257" i="1"/>
  <c r="G254" i="1"/>
  <c r="G253" i="1"/>
  <c r="G245" i="1"/>
  <c r="H241" i="1"/>
  <c r="H233" i="1"/>
  <c r="H232" i="1"/>
  <c r="H231" i="1"/>
  <c r="H227" i="1"/>
  <c r="H223" i="1"/>
  <c r="H211" i="1"/>
  <c r="H196" i="1"/>
  <c r="G193" i="1"/>
  <c r="G192" i="1"/>
  <c r="G180" i="1"/>
  <c r="H176" i="1"/>
  <c r="G168" i="1"/>
  <c r="G161" i="1"/>
  <c r="G160" i="1"/>
  <c r="G159" i="1"/>
  <c r="G156" i="1"/>
  <c r="H155" i="1"/>
  <c r="H152" i="1"/>
  <c r="H120" i="1"/>
  <c r="H119" i="1"/>
  <c r="H104" i="1"/>
  <c r="G97" i="1"/>
  <c r="G96" i="1"/>
  <c r="G95" i="1"/>
  <c r="H92" i="1"/>
  <c r="G91" i="1"/>
  <c r="H84" i="1"/>
  <c r="G76" i="1"/>
  <c r="H70" i="1"/>
  <c r="G69" i="1"/>
  <c r="G68" i="1"/>
  <c r="G67" i="1"/>
  <c r="H64" i="1"/>
  <c r="H63" i="1"/>
  <c r="H62" i="1"/>
  <c r="H55" i="1"/>
  <c r="G52" i="1"/>
  <c r="G44" i="1"/>
  <c r="H40" i="1"/>
  <c r="H39" i="1"/>
  <c r="G32" i="1"/>
  <c r="G31" i="1"/>
  <c r="G28" i="1"/>
  <c r="H183" i="1"/>
  <c r="H275" i="1"/>
  <c r="H171" i="1"/>
  <c r="H245" i="1"/>
  <c r="H331" i="1"/>
  <c r="H31" i="1"/>
  <c r="H205" i="1"/>
  <c r="H263" i="1"/>
  <c r="H391" i="1"/>
  <c r="H48" i="1"/>
  <c r="H108" i="1"/>
  <c r="H124" i="1"/>
  <c r="H140" i="1"/>
  <c r="H156" i="1"/>
  <c r="H168" i="1"/>
  <c r="H188" i="1"/>
  <c r="H216" i="1"/>
  <c r="H280" i="1"/>
  <c r="H336" i="1"/>
  <c r="H356" i="1"/>
  <c r="H380" i="1"/>
  <c r="H139" i="1"/>
  <c r="H281" i="1"/>
  <c r="H26" i="1"/>
  <c r="H58" i="1"/>
  <c r="H100" i="1"/>
  <c r="G34" i="1"/>
  <c r="H61" i="1"/>
  <c r="G86" i="1"/>
  <c r="H113" i="1"/>
  <c r="H149" i="1"/>
  <c r="H189" i="1"/>
  <c r="G272" i="1"/>
  <c r="H314" i="1"/>
  <c r="H337" i="1"/>
  <c r="H381" i="1"/>
  <c r="H11" i="1"/>
  <c r="G50" i="1"/>
  <c r="H85" i="1"/>
  <c r="H129" i="1"/>
  <c r="G138" i="1"/>
  <c r="G163" i="1"/>
  <c r="I163" i="1"/>
  <c r="L163" i="1"/>
  <c r="G224" i="1"/>
  <c r="H302" i="1"/>
  <c r="G358" i="1"/>
  <c r="H385" i="1"/>
  <c r="G10" i="1"/>
  <c r="H29" i="1"/>
  <c r="G55" i="1"/>
  <c r="G70" i="1"/>
  <c r="H97" i="1"/>
  <c r="H123" i="1"/>
  <c r="H161" i="1"/>
  <c r="H208" i="1"/>
  <c r="G231" i="1"/>
  <c r="H270" i="1"/>
  <c r="H291" i="1"/>
  <c r="G326" i="1"/>
  <c r="H359" i="1"/>
  <c r="H403" i="1"/>
  <c r="H45" i="1"/>
  <c r="G54" i="1"/>
  <c r="H81" i="1"/>
  <c r="H101" i="1"/>
  <c r="G131" i="1"/>
  <c r="G166" i="1"/>
  <c r="G195" i="1"/>
  <c r="H220" i="1"/>
  <c r="G243" i="1"/>
  <c r="G263" i="1"/>
  <c r="H292" i="1"/>
  <c r="G338" i="1"/>
  <c r="H369" i="1"/>
  <c r="H428" i="1"/>
  <c r="H213" i="1"/>
  <c r="H317" i="1"/>
  <c r="H47" i="1"/>
  <c r="H187" i="1"/>
  <c r="H273" i="1"/>
  <c r="H375" i="1"/>
  <c r="H107" i="1"/>
  <c r="H217" i="1"/>
  <c r="H277" i="1"/>
  <c r="H12" i="1"/>
  <c r="H54" i="1"/>
  <c r="H112" i="1"/>
  <c r="H128" i="1"/>
  <c r="H144" i="1"/>
  <c r="H160" i="1"/>
  <c r="H172" i="1"/>
  <c r="H192" i="1"/>
  <c r="H244" i="1"/>
  <c r="H320" i="1"/>
  <c r="H338" i="1"/>
  <c r="H360" i="1"/>
  <c r="H404" i="1"/>
  <c r="H201" i="1"/>
  <c r="H319" i="1"/>
  <c r="H32" i="1"/>
  <c r="H74" i="1"/>
  <c r="H122" i="1"/>
  <c r="H37" i="1"/>
  <c r="G66" i="1"/>
  <c r="H89" i="1"/>
  <c r="H115" i="1"/>
  <c r="H165" i="1"/>
  <c r="G208" i="1"/>
  <c r="H274" i="1"/>
  <c r="H318" i="1"/>
  <c r="G346" i="1"/>
  <c r="G403" i="1"/>
  <c r="H17" i="1"/>
  <c r="G14" i="1"/>
  <c r="I14" i="1"/>
  <c r="L14" i="1"/>
  <c r="H57" i="1"/>
  <c r="G103" i="1"/>
  <c r="G130" i="1"/>
  <c r="H143" i="1"/>
  <c r="H177" i="1"/>
  <c r="H228" i="1"/>
  <c r="G303" i="1"/>
  <c r="G371" i="1"/>
  <c r="H410" i="1"/>
  <c r="H21" i="1"/>
  <c r="H33" i="1"/>
  <c r="G62" i="1"/>
  <c r="I62" i="1"/>
  <c r="L62" i="1"/>
  <c r="H78" i="1"/>
  <c r="H106" i="1"/>
  <c r="G126" i="1"/>
  <c r="H170" i="1"/>
  <c r="G211" i="1"/>
  <c r="H247" i="1"/>
  <c r="G271" i="1"/>
  <c r="H298" i="1"/>
  <c r="H346" i="1"/>
  <c r="H374" i="1"/>
  <c r="G407" i="1"/>
  <c r="G26" i="1"/>
  <c r="H49" i="1"/>
  <c r="G58" i="1"/>
  <c r="H83" i="1"/>
  <c r="G102" i="1"/>
  <c r="H133" i="1"/>
  <c r="H167" i="1"/>
  <c r="H202" i="1"/>
  <c r="H222" i="1"/>
  <c r="G244" i="1"/>
  <c r="G275" i="1"/>
  <c r="I275" i="1"/>
  <c r="L275" i="1"/>
  <c r="G319" i="1"/>
  <c r="G342" i="1"/>
  <c r="G391" i="1"/>
  <c r="H237" i="1"/>
  <c r="H379" i="1"/>
  <c r="H75" i="1"/>
  <c r="H209" i="1"/>
  <c r="H287" i="1"/>
  <c r="H405" i="1"/>
  <c r="H127" i="1"/>
  <c r="H239" i="1"/>
  <c r="H305" i="1"/>
  <c r="H28" i="1"/>
  <c r="H88" i="1"/>
  <c r="H116" i="1"/>
  <c r="H132" i="1"/>
  <c r="H148" i="1"/>
  <c r="H164" i="1"/>
  <c r="H180" i="1"/>
  <c r="H200" i="1"/>
  <c r="H248" i="1"/>
  <c r="H324" i="1"/>
  <c r="H342" i="1"/>
  <c r="H362" i="1"/>
  <c r="H420" i="1"/>
  <c r="H79" i="1"/>
  <c r="H243" i="1"/>
  <c r="H44" i="1"/>
  <c r="H80" i="1"/>
  <c r="H27" i="1"/>
  <c r="G38" i="1"/>
  <c r="H73" i="1"/>
  <c r="H99" i="1"/>
  <c r="H117" i="1"/>
  <c r="G170" i="1"/>
  <c r="G247" i="1"/>
  <c r="H286" i="1"/>
  <c r="G323" i="1"/>
  <c r="G359" i="1"/>
  <c r="H414" i="1"/>
  <c r="H19" i="1"/>
  <c r="H41" i="1"/>
  <c r="H65" i="1"/>
  <c r="H105" i="1"/>
  <c r="G134" i="1"/>
  <c r="G147" i="1"/>
  <c r="G178" i="1"/>
  <c r="G279" i="1"/>
  <c r="G304" i="1"/>
  <c r="H373" i="1"/>
  <c r="G416" i="1"/>
  <c r="G22" i="1"/>
  <c r="I22" i="1"/>
  <c r="L22" i="1"/>
  <c r="H35" i="1"/>
  <c r="H67" i="1"/>
  <c r="G87" i="1"/>
  <c r="G110" i="1"/>
  <c r="H157" i="1"/>
  <c r="H182" i="1"/>
  <c r="G223" i="1"/>
  <c r="H254" i="1"/>
  <c r="H272" i="1"/>
  <c r="H300" i="1"/>
  <c r="H353" i="1"/>
  <c r="G387" i="1"/>
  <c r="I387" i="1"/>
  <c r="L387" i="1"/>
  <c r="H419" i="1"/>
  <c r="G42" i="1"/>
  <c r="H51" i="1"/>
  <c r="G74" i="1"/>
  <c r="G90" i="1"/>
  <c r="G118" i="1"/>
  <c r="H141" i="1"/>
  <c r="H175" i="1"/>
  <c r="H206" i="1"/>
  <c r="H238" i="1"/>
  <c r="H250" i="1"/>
  <c r="H284" i="1"/>
  <c r="G320" i="1"/>
  <c r="G362" i="1"/>
  <c r="H394" i="1"/>
  <c r="H259" i="1"/>
  <c r="H313" i="1"/>
  <c r="H347" i="1"/>
  <c r="H136" i="1"/>
  <c r="H212" i="1"/>
  <c r="H376" i="1"/>
  <c r="H52" i="1"/>
  <c r="G78" i="1"/>
  <c r="H252" i="1"/>
  <c r="G419" i="1"/>
  <c r="I419" i="1"/>
  <c r="L419" i="1"/>
  <c r="G71" i="1"/>
  <c r="G186" i="1"/>
  <c r="H418" i="1"/>
  <c r="H9" i="1"/>
  <c r="H91" i="1"/>
  <c r="G227" i="1"/>
  <c r="G354" i="1"/>
  <c r="H43" i="1"/>
  <c r="G122" i="1"/>
  <c r="G239" i="1"/>
  <c r="I239" i="1"/>
  <c r="L239" i="1"/>
  <c r="H365" i="1"/>
  <c r="H413" i="1"/>
  <c r="H429" i="1"/>
  <c r="H42" i="1"/>
  <c r="H150" i="1"/>
  <c r="H276" i="1"/>
  <c r="H111" i="1"/>
  <c r="H90" i="1"/>
  <c r="G106" i="1"/>
  <c r="G291" i="1"/>
  <c r="H121" i="1"/>
  <c r="H290" i="1"/>
  <c r="G23" i="1"/>
  <c r="G119" i="1"/>
  <c r="H266" i="1"/>
  <c r="G388" i="1"/>
  <c r="H53" i="1"/>
  <c r="G150" i="1"/>
  <c r="G259" i="1"/>
  <c r="H398" i="1"/>
  <c r="G82" i="1"/>
  <c r="G33" i="1"/>
  <c r="G121" i="1"/>
  <c r="G17" i="1"/>
  <c r="G27" i="1"/>
  <c r="H138" i="1"/>
  <c r="G189" i="1"/>
  <c r="I189" i="1"/>
  <c r="L189" i="1"/>
  <c r="H173" i="1"/>
  <c r="G185" i="1"/>
  <c r="H197" i="1"/>
  <c r="H13" i="1"/>
  <c r="H114" i="1"/>
  <c r="G194" i="1"/>
  <c r="G125" i="1"/>
  <c r="G154" i="1"/>
  <c r="G181" i="1"/>
  <c r="H203" i="1"/>
  <c r="H219" i="1"/>
  <c r="G256" i="1"/>
  <c r="G282" i="1"/>
  <c r="H427" i="1"/>
  <c r="H226" i="1"/>
  <c r="G61" i="1"/>
  <c r="I61" i="1"/>
  <c r="L61" i="1"/>
  <c r="G93" i="1"/>
  <c r="H169" i="1"/>
  <c r="G179" i="1"/>
  <c r="G246" i="1"/>
  <c r="G174" i="1"/>
  <c r="G260" i="1"/>
  <c r="G283" i="1"/>
  <c r="H295" i="1"/>
  <c r="G386" i="1"/>
  <c r="G230" i="1"/>
  <c r="H278" i="1"/>
  <c r="H322" i="1"/>
  <c r="H251" i="1"/>
  <c r="G315" i="1"/>
  <c r="H366" i="1"/>
  <c r="H400" i="1"/>
  <c r="G341" i="1"/>
  <c r="G349" i="1"/>
  <c r="H390" i="1"/>
  <c r="G399" i="1"/>
  <c r="G415" i="1"/>
  <c r="G198" i="1"/>
  <c r="H262" i="1"/>
  <c r="H279" i="1"/>
  <c r="H304" i="1"/>
  <c r="G310" i="1"/>
  <c r="G333" i="1"/>
  <c r="G367" i="1"/>
  <c r="H411" i="1"/>
  <c r="H361" i="1"/>
  <c r="G350" i="1"/>
  <c r="H423" i="1"/>
  <c r="H406" i="1"/>
  <c r="H131" i="1"/>
  <c r="H151" i="1"/>
  <c r="H94" i="1"/>
  <c r="H166" i="1"/>
  <c r="H328" i="1"/>
  <c r="H253" i="1"/>
  <c r="G30" i="1"/>
  <c r="H145" i="1"/>
  <c r="H335" i="1"/>
  <c r="H25" i="1"/>
  <c r="H135" i="1"/>
  <c r="G307" i="1"/>
  <c r="G39" i="1"/>
  <c r="H159" i="1"/>
  <c r="G288" i="1"/>
  <c r="H426" i="1"/>
  <c r="G75" i="1"/>
  <c r="G183" i="1"/>
  <c r="G287" i="1"/>
  <c r="H221" i="1"/>
  <c r="H249" i="1"/>
  <c r="H118" i="1"/>
  <c r="H184" i="1"/>
  <c r="H348" i="1"/>
  <c r="H20" i="1"/>
  <c r="H59" i="1"/>
  <c r="G182" i="1"/>
  <c r="G374" i="1"/>
  <c r="G46" i="1"/>
  <c r="G162" i="1"/>
  <c r="H383" i="1"/>
  <c r="H69" i="1"/>
  <c r="H193" i="1"/>
  <c r="H323" i="1"/>
  <c r="G94" i="1"/>
  <c r="I94" i="1"/>
  <c r="L94" i="1"/>
  <c r="H210" i="1"/>
  <c r="H325" i="1"/>
  <c r="G19" i="1"/>
  <c r="I19" i="1"/>
  <c r="L19" i="1"/>
  <c r="G41" i="1"/>
  <c r="I41" i="1"/>
  <c r="L41" i="1"/>
  <c r="G81" i="1"/>
  <c r="G236" i="1"/>
  <c r="H23" i="1"/>
  <c r="H38" i="1"/>
  <c r="H87" i="1"/>
  <c r="I87" i="1"/>
  <c r="L87" i="1"/>
  <c r="H109" i="1"/>
  <c r="G135" i="1"/>
  <c r="H185" i="1"/>
  <c r="G197" i="1"/>
  <c r="H98" i="1"/>
  <c r="G203" i="1"/>
  <c r="G427" i="1"/>
  <c r="G226" i="1"/>
  <c r="H34" i="1"/>
  <c r="H66" i="1"/>
  <c r="H110" i="1"/>
  <c r="G169" i="1"/>
  <c r="G199" i="1"/>
  <c r="H246" i="1"/>
  <c r="G137" i="1"/>
  <c r="G255" i="1"/>
  <c r="G268" i="1"/>
  <c r="G295" i="1"/>
  <c r="G322" i="1"/>
  <c r="I322" i="1"/>
  <c r="L322" i="1"/>
  <c r="G345" i="1"/>
  <c r="G402" i="1"/>
  <c r="H234" i="1"/>
  <c r="H339" i="1"/>
  <c r="H349" i="1"/>
  <c r="G378" i="1"/>
  <c r="H396" i="1"/>
  <c r="G412" i="1"/>
  <c r="G235" i="1"/>
  <c r="G298" i="1"/>
  <c r="G306" i="1"/>
  <c r="H333" i="1"/>
  <c r="H395" i="1"/>
  <c r="G361" i="1"/>
  <c r="I361" i="1"/>
  <c r="L361" i="1"/>
  <c r="H377" i="1"/>
  <c r="G422" i="1"/>
  <c r="G406" i="1"/>
  <c r="I406" i="1"/>
  <c r="L406" i="1"/>
  <c r="G123" i="1"/>
  <c r="H46" i="1"/>
  <c r="G109" i="1"/>
  <c r="H126" i="1"/>
  <c r="G142" i="1"/>
  <c r="H242" i="1"/>
  <c r="G190" i="1"/>
  <c r="H204" i="1"/>
  <c r="H77" i="1"/>
  <c r="G114" i="1"/>
  <c r="G158" i="1"/>
  <c r="H153" i="1"/>
  <c r="H181" i="1"/>
  <c r="G215" i="1"/>
  <c r="H282" i="1"/>
  <c r="H218" i="1"/>
  <c r="G45" i="1"/>
  <c r="H93" i="1"/>
  <c r="G146" i="1"/>
  <c r="H199" i="1"/>
  <c r="H258" i="1"/>
  <c r="H255" i="1"/>
  <c r="G207" i="1"/>
  <c r="G240" i="1"/>
  <c r="H316" i="1"/>
  <c r="H329" i="1"/>
  <c r="G234" i="1"/>
  <c r="G355" i="1"/>
  <c r="G330" i="1"/>
  <c r="H341" i="1"/>
  <c r="H378" i="1"/>
  <c r="G396" i="1"/>
  <c r="H415" i="1"/>
  <c r="H235" i="1"/>
  <c r="G262" i="1"/>
  <c r="G299" i="1"/>
  <c r="H310" i="1"/>
  <c r="H357" i="1"/>
  <c r="G382" i="1"/>
  <c r="G411" i="1"/>
  <c r="I411" i="1"/>
  <c r="L411" i="1"/>
  <c r="G334" i="1"/>
  <c r="H350" i="1"/>
  <c r="G377" i="1"/>
  <c r="G423" i="1"/>
  <c r="H82" i="1"/>
  <c r="G9" i="1"/>
  <c r="I9" i="1"/>
  <c r="L9" i="1"/>
  <c r="H30" i="1"/>
  <c r="I30" i="1"/>
  <c r="L30" i="1"/>
  <c r="H130" i="1"/>
  <c r="H195" i="1"/>
  <c r="G18" i="1"/>
  <c r="G49" i="1"/>
  <c r="I49" i="1"/>
  <c r="L49" i="1"/>
  <c r="G113" i="1"/>
  <c r="H142" i="1"/>
  <c r="G242" i="1"/>
  <c r="I242" i="1"/>
  <c r="L242" i="1"/>
  <c r="G173" i="1"/>
  <c r="H190" i="1"/>
  <c r="G204" i="1"/>
  <c r="G13" i="1"/>
  <c r="G77" i="1"/>
  <c r="H158" i="1"/>
  <c r="G153" i="1"/>
  <c r="H191" i="1"/>
  <c r="H215" i="1"/>
  <c r="G218" i="1"/>
  <c r="I218" i="1"/>
  <c r="L218" i="1"/>
  <c r="H50" i="1"/>
  <c r="H146" i="1"/>
  <c r="G175" i="1"/>
  <c r="G258" i="1"/>
  <c r="H174" i="1"/>
  <c r="H214" i="1"/>
  <c r="H260" i="1"/>
  <c r="H283" i="1"/>
  <c r="H351" i="1"/>
  <c r="H386" i="1"/>
  <c r="H207" i="1"/>
  <c r="H240" i="1"/>
  <c r="G278" i="1"/>
  <c r="G316" i="1"/>
  <c r="G329" i="1"/>
  <c r="G251" i="1"/>
  <c r="H315" i="1"/>
  <c r="H355" i="1"/>
  <c r="G400" i="1"/>
  <c r="G267" i="1"/>
  <c r="H294" i="1"/>
  <c r="H330" i="1"/>
  <c r="H343" i="1"/>
  <c r="G370" i="1"/>
  <c r="H399" i="1"/>
  <c r="H198" i="1"/>
  <c r="H299" i="1"/>
  <c r="G311" i="1"/>
  <c r="G357" i="1"/>
  <c r="H382" i="1"/>
  <c r="H334" i="1"/>
  <c r="G11" i="1"/>
  <c r="H236" i="1"/>
  <c r="H18" i="1"/>
  <c r="G35" i="1"/>
  <c r="G57" i="1"/>
  <c r="H86" i="1"/>
  <c r="G133" i="1"/>
  <c r="I133" i="1"/>
  <c r="L133" i="1"/>
  <c r="H194" i="1"/>
  <c r="G98" i="1"/>
  <c r="H125" i="1"/>
  <c r="H154" i="1"/>
  <c r="G191" i="1"/>
  <c r="G219" i="1"/>
  <c r="H256" i="1"/>
  <c r="G29" i="1"/>
  <c r="G83" i="1"/>
  <c r="H102" i="1"/>
  <c r="G157" i="1"/>
  <c r="H179" i="1"/>
  <c r="H137" i="1"/>
  <c r="G214" i="1"/>
  <c r="H268" i="1"/>
  <c r="G351" i="1"/>
  <c r="H230" i="1"/>
  <c r="H345" i="1"/>
  <c r="H402" i="1"/>
  <c r="G366" i="1"/>
  <c r="H267" i="1"/>
  <c r="G294" i="1"/>
  <c r="G339" i="1"/>
  <c r="G343" i="1"/>
  <c r="H370" i="1"/>
  <c r="G390" i="1"/>
  <c r="H412" i="1"/>
  <c r="G252" i="1"/>
  <c r="H271" i="1"/>
  <c r="I271" i="1"/>
  <c r="L271" i="1"/>
  <c r="H306" i="1"/>
  <c r="H311" i="1"/>
  <c r="H367" i="1"/>
  <c r="G395" i="1"/>
  <c r="H422" i="1"/>
  <c r="G423" i="3"/>
  <c r="G422" i="3"/>
  <c r="G411" i="3"/>
  <c r="G410" i="3"/>
  <c r="G403" i="3"/>
  <c r="G402" i="3"/>
  <c r="G388" i="3"/>
  <c r="G372" i="3"/>
  <c r="G356" i="3"/>
  <c r="G351" i="3"/>
  <c r="G347" i="3"/>
  <c r="G339" i="3"/>
  <c r="G337" i="3"/>
  <c r="G333" i="3"/>
  <c r="G329" i="3"/>
  <c r="G325" i="3"/>
  <c r="G321" i="3"/>
  <c r="G317" i="3"/>
  <c r="G313" i="3"/>
  <c r="G309" i="3"/>
  <c r="G288" i="3"/>
  <c r="G284" i="3"/>
  <c r="G281" i="3"/>
  <c r="G261" i="3"/>
  <c r="G257" i="3"/>
  <c r="G248" i="3"/>
  <c r="G244" i="3"/>
  <c r="G237" i="3"/>
  <c r="G43" i="3"/>
  <c r="G38" i="3"/>
  <c r="G27" i="3"/>
  <c r="G22" i="3"/>
  <c r="G11" i="3"/>
  <c r="G415" i="3"/>
  <c r="H408" i="3"/>
  <c r="G396" i="3"/>
  <c r="H395" i="3"/>
  <c r="G387" i="3"/>
  <c r="H384" i="3"/>
  <c r="G380" i="3"/>
  <c r="G371" i="3"/>
  <c r="G360" i="3"/>
  <c r="G359" i="3"/>
  <c r="G355" i="3"/>
  <c r="H344" i="3"/>
  <c r="G336" i="3"/>
  <c r="G332" i="3"/>
  <c r="G328" i="3"/>
  <c r="G324" i="3"/>
  <c r="G320" i="3"/>
  <c r="G316" i="3"/>
  <c r="G312" i="3"/>
  <c r="G308" i="3"/>
  <c r="G305" i="3"/>
  <c r="H304" i="3"/>
  <c r="G301" i="3"/>
  <c r="H300" i="3"/>
  <c r="G297" i="3"/>
  <c r="H293" i="3"/>
  <c r="G277" i="3"/>
  <c r="G273" i="3"/>
  <c r="G264" i="3"/>
  <c r="G260" i="3"/>
  <c r="H256" i="3"/>
  <c r="G253" i="3"/>
  <c r="H252" i="3"/>
  <c r="H249" i="3"/>
  <c r="G240" i="3"/>
  <c r="G236" i="3"/>
  <c r="G233" i="3"/>
  <c r="G222" i="3"/>
  <c r="G219" i="3"/>
  <c r="G206" i="3"/>
  <c r="G203" i="3"/>
  <c r="G199" i="3"/>
  <c r="H198" i="3"/>
  <c r="G195" i="3"/>
  <c r="H194" i="3"/>
  <c r="G191" i="3"/>
  <c r="H190" i="3"/>
  <c r="G187" i="3"/>
  <c r="H186" i="3"/>
  <c r="G183" i="3"/>
  <c r="H182" i="3"/>
  <c r="G179" i="3"/>
  <c r="H178" i="3"/>
  <c r="G175" i="3"/>
  <c r="H174" i="3"/>
  <c r="G171" i="3"/>
  <c r="H170" i="3"/>
  <c r="G167" i="3"/>
  <c r="H166" i="3"/>
  <c r="G163" i="3"/>
  <c r="H162" i="3"/>
  <c r="G159" i="3"/>
  <c r="H158" i="3"/>
  <c r="G155" i="3"/>
  <c r="H154" i="3"/>
  <c r="G151" i="3"/>
  <c r="H150" i="3"/>
  <c r="G147" i="3"/>
  <c r="H146" i="3"/>
  <c r="G143" i="3"/>
  <c r="H142" i="3"/>
  <c r="G139" i="3"/>
  <c r="H138" i="3"/>
  <c r="G135" i="3"/>
  <c r="H134" i="3"/>
  <c r="G131" i="3"/>
  <c r="H130" i="3"/>
  <c r="G127" i="3"/>
  <c r="H126" i="3"/>
  <c r="G123" i="3"/>
  <c r="H122" i="3"/>
  <c r="G119" i="3"/>
  <c r="H118" i="3"/>
  <c r="G115" i="3"/>
  <c r="H114" i="3"/>
  <c r="G111" i="3"/>
  <c r="H110" i="3"/>
  <c r="G107" i="3"/>
  <c r="H106" i="3"/>
  <c r="G103" i="3"/>
  <c r="H102" i="3"/>
  <c r="G99" i="3"/>
  <c r="H98" i="3"/>
  <c r="G95" i="3"/>
  <c r="H94" i="3"/>
  <c r="G91" i="3"/>
  <c r="H90" i="3"/>
  <c r="G87" i="3"/>
  <c r="H86" i="3"/>
  <c r="G83" i="3"/>
  <c r="H82" i="3"/>
  <c r="G79" i="3"/>
  <c r="H78" i="3"/>
  <c r="G75" i="3"/>
  <c r="H74" i="3"/>
  <c r="G71" i="3"/>
  <c r="H70" i="3"/>
  <c r="G67" i="3"/>
  <c r="H66" i="3"/>
  <c r="G63" i="3"/>
  <c r="H62" i="3"/>
  <c r="G59" i="3"/>
  <c r="H58" i="3"/>
  <c r="G55" i="3"/>
  <c r="H54" i="3"/>
  <c r="G51" i="3"/>
  <c r="H50" i="3"/>
  <c r="G47" i="3"/>
  <c r="H46" i="3"/>
  <c r="G42" i="3"/>
  <c r="G31" i="3"/>
  <c r="H30" i="3"/>
  <c r="G26" i="3"/>
  <c r="G15" i="3"/>
  <c r="H14" i="3"/>
  <c r="G10" i="3"/>
  <c r="H429" i="3"/>
  <c r="G428" i="3"/>
  <c r="H427" i="3"/>
  <c r="H425" i="3"/>
  <c r="H424" i="3"/>
  <c r="H419" i="3"/>
  <c r="G408" i="3"/>
  <c r="H407" i="3"/>
  <c r="H399" i="3"/>
  <c r="G395" i="3"/>
  <c r="G394" i="3"/>
  <c r="H393" i="3"/>
  <c r="H392" i="3"/>
  <c r="G384" i="3"/>
  <c r="G383" i="3"/>
  <c r="G379" i="3"/>
  <c r="H378" i="3"/>
  <c r="H377" i="3"/>
  <c r="H376" i="3"/>
  <c r="H370" i="3"/>
  <c r="H369" i="3"/>
  <c r="H368" i="3"/>
  <c r="G364" i="3"/>
  <c r="G363" i="3"/>
  <c r="H354" i="3"/>
  <c r="H353" i="3"/>
  <c r="H352" i="3"/>
  <c r="H348" i="3"/>
  <c r="G344" i="3"/>
  <c r="G343" i="3"/>
  <c r="H340" i="3"/>
  <c r="G304" i="3"/>
  <c r="G300" i="3"/>
  <c r="H296" i="3"/>
  <c r="G293" i="3"/>
  <c r="H292" i="3"/>
  <c r="H289" i="3"/>
  <c r="H285" i="3"/>
  <c r="G280" i="3"/>
  <c r="G276" i="3"/>
  <c r="H272" i="3"/>
  <c r="G269" i="3"/>
  <c r="H268" i="3"/>
  <c r="H265" i="3"/>
  <c r="G256" i="3"/>
  <c r="G252" i="3"/>
  <c r="G249" i="3"/>
  <c r="H245" i="3"/>
  <c r="H241" i="3"/>
  <c r="H232" i="3"/>
  <c r="G229" i="3"/>
  <c r="H228" i="3"/>
  <c r="G225" i="3"/>
  <c r="G218" i="3"/>
  <c r="G217" i="3"/>
  <c r="H216" i="3"/>
  <c r="G215" i="3"/>
  <c r="H214" i="3"/>
  <c r="G210" i="3"/>
  <c r="G202" i="3"/>
  <c r="G198" i="3"/>
  <c r="G194" i="3"/>
  <c r="G190" i="3"/>
  <c r="G186" i="3"/>
  <c r="G182" i="3"/>
  <c r="G178" i="3"/>
  <c r="G174" i="3"/>
  <c r="G170" i="3"/>
  <c r="G166" i="3"/>
  <c r="G162" i="3"/>
  <c r="G158" i="3"/>
  <c r="G154" i="3"/>
  <c r="G150" i="3"/>
  <c r="G146" i="3"/>
  <c r="G142" i="3"/>
  <c r="G138" i="3"/>
  <c r="G134" i="3"/>
  <c r="G130" i="3"/>
  <c r="G126" i="3"/>
  <c r="G122" i="3"/>
  <c r="G118" i="3"/>
  <c r="G114" i="3"/>
  <c r="G110" i="3"/>
  <c r="G106" i="3"/>
  <c r="G102" i="3"/>
  <c r="G98" i="3"/>
  <c r="G94" i="3"/>
  <c r="G90" i="3"/>
  <c r="G86" i="3"/>
  <c r="G82" i="3"/>
  <c r="G78" i="3"/>
  <c r="G74" i="3"/>
  <c r="G70" i="3"/>
  <c r="G66" i="3"/>
  <c r="G62" i="3"/>
  <c r="G58" i="3"/>
  <c r="G54" i="3"/>
  <c r="G50" i="3"/>
  <c r="G46" i="3"/>
  <c r="G35" i="3"/>
  <c r="H34" i="3"/>
  <c r="G30" i="3"/>
  <c r="G427" i="3"/>
  <c r="G424" i="3"/>
  <c r="G419" i="3"/>
  <c r="H412" i="3"/>
  <c r="G407" i="3"/>
  <c r="G406" i="3"/>
  <c r="G404" i="3"/>
  <c r="H403" i="3"/>
  <c r="G399" i="3"/>
  <c r="G392" i="3"/>
  <c r="G391" i="3"/>
  <c r="H382" i="3"/>
  <c r="G376" i="3"/>
  <c r="G375" i="3"/>
  <c r="H372" i="3"/>
  <c r="G368" i="3"/>
  <c r="G367" i="3"/>
  <c r="H362" i="3"/>
  <c r="H361" i="3"/>
  <c r="H358" i="3"/>
  <c r="H356" i="3"/>
  <c r="G352" i="3"/>
  <c r="G348" i="3"/>
  <c r="H342" i="3"/>
  <c r="G340" i="3"/>
  <c r="H337" i="3"/>
  <c r="G296" i="3"/>
  <c r="G292" i="3"/>
  <c r="G289" i="3"/>
  <c r="G285" i="3"/>
  <c r="H281" i="3"/>
  <c r="G272" i="3"/>
  <c r="G268" i="3"/>
  <c r="G265" i="3"/>
  <c r="G245" i="3"/>
  <c r="H244" i="3"/>
  <c r="G241" i="3"/>
  <c r="H237" i="3"/>
  <c r="G232" i="3"/>
  <c r="G228" i="3"/>
  <c r="G214" i="3"/>
  <c r="G213" i="3"/>
  <c r="G39" i="3"/>
  <c r="G34" i="3"/>
  <c r="G23" i="3"/>
  <c r="G18" i="3"/>
  <c r="H18" i="3"/>
  <c r="G19" i="3"/>
  <c r="G14" i="3"/>
  <c r="H27" i="3"/>
  <c r="H59" i="3"/>
  <c r="H75" i="3"/>
  <c r="H91" i="3"/>
  <c r="H107" i="3"/>
  <c r="H123" i="3"/>
  <c r="H139" i="3"/>
  <c r="H155" i="3"/>
  <c r="H171" i="3"/>
  <c r="H187" i="3"/>
  <c r="H203" i="3"/>
  <c r="H233" i="3"/>
  <c r="H269" i="3"/>
  <c r="H301" i="3"/>
  <c r="H317" i="3"/>
  <c r="H333" i="3"/>
  <c r="H38" i="3"/>
  <c r="H210" i="3"/>
  <c r="H240" i="3"/>
  <c r="H276" i="3"/>
  <c r="H308" i="3"/>
  <c r="H324" i="3"/>
  <c r="H360" i="3"/>
  <c r="G16" i="3"/>
  <c r="G345" i="3"/>
  <c r="H359" i="3"/>
  <c r="G386" i="3"/>
  <c r="H41" i="3"/>
  <c r="G220" i="3"/>
  <c r="G350" i="3"/>
  <c r="G381" i="3"/>
  <c r="H410" i="3"/>
  <c r="G24" i="3"/>
  <c r="H213" i="3"/>
  <c r="H349" i="3"/>
  <c r="H365" i="3"/>
  <c r="G382" i="3"/>
  <c r="H391" i="3"/>
  <c r="G421" i="3"/>
  <c r="H33" i="3"/>
  <c r="H207" i="3"/>
  <c r="H220" i="3"/>
  <c r="G354" i="3"/>
  <c r="G370" i="3"/>
  <c r="H379" i="3"/>
  <c r="G393" i="3"/>
  <c r="G425" i="3"/>
  <c r="H9" i="3"/>
  <c r="H47" i="3"/>
  <c r="H63" i="3"/>
  <c r="H79" i="3"/>
  <c r="H95" i="3"/>
  <c r="H111" i="3"/>
  <c r="H127" i="3"/>
  <c r="H143" i="3"/>
  <c r="H159" i="3"/>
  <c r="H175" i="3"/>
  <c r="H191" i="3"/>
  <c r="H219" i="3"/>
  <c r="H253" i="3"/>
  <c r="H273" i="3"/>
  <c r="H305" i="3"/>
  <c r="H321" i="3"/>
  <c r="H411" i="3"/>
  <c r="H42" i="3"/>
  <c r="H218" i="3"/>
  <c r="H248" i="3"/>
  <c r="H280" i="3"/>
  <c r="H312" i="3"/>
  <c r="H328" i="3"/>
  <c r="H364" i="3"/>
  <c r="G12" i="3"/>
  <c r="H29" i="3"/>
  <c r="G346" i="3"/>
  <c r="G365" i="3"/>
  <c r="H387" i="3"/>
  <c r="H43" i="3"/>
  <c r="G223" i="3"/>
  <c r="H351" i="3"/>
  <c r="G390" i="3"/>
  <c r="G416" i="3"/>
  <c r="H37" i="3"/>
  <c r="G342" i="3"/>
  <c r="I342" i="3"/>
  <c r="L342" i="3"/>
  <c r="G358" i="3"/>
  <c r="H367" i="3"/>
  <c r="H385" i="3"/>
  <c r="H404" i="3"/>
  <c r="H17" i="3"/>
  <c r="H35" i="3"/>
  <c r="H215" i="3"/>
  <c r="H343" i="3"/>
  <c r="H363" i="3"/>
  <c r="H374" i="3"/>
  <c r="H381" i="3"/>
  <c r="H394" i="3"/>
  <c r="H428" i="3"/>
  <c r="H22" i="3"/>
  <c r="H51" i="3"/>
  <c r="H67" i="3"/>
  <c r="H83" i="3"/>
  <c r="H99" i="3"/>
  <c r="H115" i="3"/>
  <c r="H131" i="3"/>
  <c r="H147" i="3"/>
  <c r="H163" i="3"/>
  <c r="H179" i="3"/>
  <c r="H195" i="3"/>
  <c r="H225" i="3"/>
  <c r="H257" i="3"/>
  <c r="H277" i="3"/>
  <c r="H309" i="3"/>
  <c r="H325" i="3"/>
  <c r="H415" i="3"/>
  <c r="H11" i="3"/>
  <c r="H10" i="3"/>
  <c r="H202" i="3"/>
  <c r="H222" i="3"/>
  <c r="H260" i="3"/>
  <c r="H284" i="3"/>
  <c r="H316" i="3"/>
  <c r="H332" i="3"/>
  <c r="H380" i="3"/>
  <c r="H13" i="3"/>
  <c r="H31" i="3"/>
  <c r="G349" i="3"/>
  <c r="H371" i="3"/>
  <c r="H396" i="3"/>
  <c r="G204" i="3"/>
  <c r="H339" i="3"/>
  <c r="G366" i="3"/>
  <c r="H402" i="3"/>
  <c r="H422" i="3"/>
  <c r="H21" i="3"/>
  <c r="H39" i="3"/>
  <c r="H345" i="3"/>
  <c r="G361" i="3"/>
  <c r="G373" i="3"/>
  <c r="H386" i="3"/>
  <c r="H406" i="3"/>
  <c r="H19" i="3"/>
  <c r="G36" i="3"/>
  <c r="G216" i="3"/>
  <c r="H350" i="3"/>
  <c r="H366" i="3"/>
  <c r="G377" i="3"/>
  <c r="H383" i="3"/>
  <c r="H409" i="3"/>
  <c r="G429" i="3"/>
  <c r="H71" i="3"/>
  <c r="H135" i="3"/>
  <c r="H199" i="3"/>
  <c r="H313" i="3"/>
  <c r="H206" i="3"/>
  <c r="H320" i="3"/>
  <c r="G32" i="3"/>
  <c r="G207" i="3"/>
  <c r="G40" i="3"/>
  <c r="G389" i="3"/>
  <c r="H204" i="3"/>
  <c r="G378" i="3"/>
  <c r="H87" i="3"/>
  <c r="H151" i="3"/>
  <c r="H229" i="3"/>
  <c r="H329" i="3"/>
  <c r="H236" i="3"/>
  <c r="H336" i="3"/>
  <c r="H355" i="3"/>
  <c r="H347" i="3"/>
  <c r="H346" i="3"/>
  <c r="G412" i="3"/>
  <c r="H217" i="3"/>
  <c r="H390" i="3"/>
  <c r="G136" i="3"/>
  <c r="G331" i="3"/>
  <c r="H44" i="3"/>
  <c r="H52" i="3"/>
  <c r="G65" i="3"/>
  <c r="G81" i="3"/>
  <c r="H100" i="3"/>
  <c r="G121" i="3"/>
  <c r="G137" i="3"/>
  <c r="G169" i="3"/>
  <c r="G185" i="3"/>
  <c r="G205" i="3"/>
  <c r="H224" i="3"/>
  <c r="H242" i="3"/>
  <c r="H274" i="3"/>
  <c r="H322" i="3"/>
  <c r="H109" i="3"/>
  <c r="G128" i="3"/>
  <c r="G141" i="3"/>
  <c r="H160" i="3"/>
  <c r="G173" i="3"/>
  <c r="H192" i="3"/>
  <c r="H223" i="3"/>
  <c r="H318" i="3"/>
  <c r="G117" i="3"/>
  <c r="G149" i="3"/>
  <c r="H168" i="3"/>
  <c r="H184" i="3"/>
  <c r="H200" i="3"/>
  <c r="H57" i="3"/>
  <c r="G76" i="3"/>
  <c r="G92" i="3"/>
  <c r="H105" i="3"/>
  <c r="G156" i="3"/>
  <c r="G9" i="3"/>
  <c r="G17" i="3"/>
  <c r="G25" i="3"/>
  <c r="G33" i="3"/>
  <c r="G41" i="3"/>
  <c r="G48" i="3"/>
  <c r="G61" i="3"/>
  <c r="H69" i="3"/>
  <c r="H72" i="3"/>
  <c r="G80" i="3"/>
  <c r="G93" i="3"/>
  <c r="H101" i="3"/>
  <c r="H113" i="3"/>
  <c r="G132" i="3"/>
  <c r="H145" i="3"/>
  <c r="G164" i="3"/>
  <c r="H177" i="3"/>
  <c r="G196" i="3"/>
  <c r="H208" i="3"/>
  <c r="G234" i="3"/>
  <c r="G266" i="3"/>
  <c r="H295" i="3"/>
  <c r="G303" i="3"/>
  <c r="G315" i="3"/>
  <c r="H420" i="3"/>
  <c r="H231" i="3"/>
  <c r="H247" i="3"/>
  <c r="H263" i="3"/>
  <c r="H279" i="3"/>
  <c r="G306" i="3"/>
  <c r="G338" i="3"/>
  <c r="G227" i="3"/>
  <c r="G235" i="3"/>
  <c r="G243" i="3"/>
  <c r="G251" i="3"/>
  <c r="G259" i="3"/>
  <c r="G267" i="3"/>
  <c r="G275" i="3"/>
  <c r="G283" i="3"/>
  <c r="G291" i="3"/>
  <c r="G299" i="3"/>
  <c r="G307" i="3"/>
  <c r="H310" i="3"/>
  <c r="G323" i="3"/>
  <c r="G330" i="3"/>
  <c r="G357" i="3"/>
  <c r="H401" i="3"/>
  <c r="H389" i="3"/>
  <c r="H416" i="3"/>
  <c r="H421" i="3"/>
  <c r="H25" i="3"/>
  <c r="H103" i="3"/>
  <c r="H167" i="3"/>
  <c r="H261" i="3"/>
  <c r="H423" i="3"/>
  <c r="H264" i="3"/>
  <c r="H388" i="3"/>
  <c r="G385" i="3"/>
  <c r="G374" i="3"/>
  <c r="G362" i="3"/>
  <c r="G353" i="3"/>
  <c r="H418" i="3"/>
  <c r="H55" i="3"/>
  <c r="H119" i="3"/>
  <c r="H183" i="3"/>
  <c r="H297" i="3"/>
  <c r="H26" i="3"/>
  <c r="H288" i="3"/>
  <c r="H15" i="3"/>
  <c r="G397" i="3"/>
  <c r="G28" i="3"/>
  <c r="G409" i="3"/>
  <c r="H23" i="3"/>
  <c r="H375" i="3"/>
  <c r="G20" i="3"/>
  <c r="G369" i="3"/>
  <c r="I369" i="3"/>
  <c r="L369" i="3"/>
  <c r="G133" i="3"/>
  <c r="H209" i="3"/>
  <c r="G44" i="3"/>
  <c r="G60" i="3"/>
  <c r="H68" i="3"/>
  <c r="G100" i="3"/>
  <c r="G124" i="3"/>
  <c r="H140" i="3"/>
  <c r="H185" i="3"/>
  <c r="G212" i="3"/>
  <c r="H226" i="3"/>
  <c r="G274" i="3"/>
  <c r="G112" i="3"/>
  <c r="G125" i="3"/>
  <c r="G144" i="3"/>
  <c r="G157" i="3"/>
  <c r="H173" i="3"/>
  <c r="H189" i="3"/>
  <c r="G104" i="3"/>
  <c r="H120" i="3"/>
  <c r="G168" i="3"/>
  <c r="H197" i="3"/>
  <c r="G211" i="3"/>
  <c r="H76" i="3"/>
  <c r="H97" i="3"/>
  <c r="G153" i="3"/>
  <c r="H12" i="3"/>
  <c r="G21" i="3"/>
  <c r="H32" i="3"/>
  <c r="H45" i="3"/>
  <c r="H53" i="3"/>
  <c r="H61" i="3"/>
  <c r="G69" i="3"/>
  <c r="G77" i="3"/>
  <c r="G85" i="3"/>
  <c r="H116" i="3"/>
  <c r="H132" i="3"/>
  <c r="G148" i="3"/>
  <c r="G161" i="3"/>
  <c r="G177" i="3"/>
  <c r="H193" i="3"/>
  <c r="G208" i="3"/>
  <c r="H234" i="3"/>
  <c r="G282" i="3"/>
  <c r="G327" i="3"/>
  <c r="H414" i="3"/>
  <c r="G287" i="3"/>
  <c r="H315" i="3"/>
  <c r="G231" i="3"/>
  <c r="H255" i="3"/>
  <c r="G271" i="3"/>
  <c r="H306" i="3"/>
  <c r="G341" i="3"/>
  <c r="G230" i="3"/>
  <c r="H238" i="3"/>
  <c r="H251" i="3"/>
  <c r="G262" i="3"/>
  <c r="H270" i="3"/>
  <c r="H283" i="3"/>
  <c r="G294" i="3"/>
  <c r="H302" i="3"/>
  <c r="G319" i="3"/>
  <c r="H413" i="3"/>
  <c r="G314" i="3"/>
  <c r="G326" i="3"/>
  <c r="H397" i="3"/>
  <c r="H417" i="3"/>
  <c r="H136" i="3"/>
  <c r="G209" i="3"/>
  <c r="H331" i="3"/>
  <c r="H49" i="3"/>
  <c r="H60" i="3"/>
  <c r="H81" i="3"/>
  <c r="G108" i="3"/>
  <c r="H124" i="3"/>
  <c r="H169" i="3"/>
  <c r="G188" i="3"/>
  <c r="H212" i="3"/>
  <c r="G242" i="3"/>
  <c r="G298" i="3"/>
  <c r="H112" i="3"/>
  <c r="H128" i="3"/>
  <c r="H144" i="3"/>
  <c r="G160" i="3"/>
  <c r="G176" i="3"/>
  <c r="G189" i="3"/>
  <c r="I189" i="3"/>
  <c r="L189" i="3"/>
  <c r="G318" i="3"/>
  <c r="H104" i="3"/>
  <c r="H149" i="3"/>
  <c r="H181" i="3"/>
  <c r="G197" i="3"/>
  <c r="G57" i="3"/>
  <c r="I57" i="3"/>
  <c r="L57" i="3"/>
  <c r="G84" i="3"/>
  <c r="G97" i="3"/>
  <c r="H156" i="3"/>
  <c r="G13" i="3"/>
  <c r="H24" i="3"/>
  <c r="H36" i="3"/>
  <c r="G45" i="3"/>
  <c r="G53" i="3"/>
  <c r="G88" i="3"/>
  <c r="G96" i="3"/>
  <c r="H148" i="3"/>
  <c r="H164" i="3"/>
  <c r="G180" i="3"/>
  <c r="G193" i="3"/>
  <c r="G250" i="3"/>
  <c r="H282" i="3"/>
  <c r="G414" i="3"/>
  <c r="H303" i="3"/>
  <c r="G405" i="3"/>
  <c r="H239" i="3"/>
  <c r="G255" i="3"/>
  <c r="G279" i="3"/>
  <c r="G334" i="3"/>
  <c r="H341" i="3"/>
  <c r="H230" i="3"/>
  <c r="H243" i="3"/>
  <c r="G254" i="3"/>
  <c r="H262" i="3"/>
  <c r="H275" i="3"/>
  <c r="G286" i="3"/>
  <c r="H294" i="3"/>
  <c r="H307" i="3"/>
  <c r="H335" i="3"/>
  <c r="H314" i="3"/>
  <c r="H326" i="3"/>
  <c r="H357" i="3"/>
  <c r="H426" i="3"/>
  <c r="H398" i="3"/>
  <c r="G418" i="3"/>
  <c r="H165" i="3"/>
  <c r="G400" i="3"/>
  <c r="G49" i="3"/>
  <c r="H65" i="3"/>
  <c r="H89" i="3"/>
  <c r="H108" i="3"/>
  <c r="H137" i="3"/>
  <c r="G172" i="3"/>
  <c r="H188" i="3"/>
  <c r="G224" i="3"/>
  <c r="G258" i="3"/>
  <c r="H298" i="3"/>
  <c r="H176" i="3"/>
  <c r="G192" i="3"/>
  <c r="I192" i="3"/>
  <c r="L192" i="3"/>
  <c r="H117" i="3"/>
  <c r="G152" i="3"/>
  <c r="G181" i="3"/>
  <c r="G200" i="3"/>
  <c r="H73" i="3"/>
  <c r="H84" i="3"/>
  <c r="G105" i="3"/>
  <c r="H201" i="3"/>
  <c r="H16" i="3"/>
  <c r="I16" i="3"/>
  <c r="L16" i="3"/>
  <c r="H28" i="3"/>
  <c r="G37" i="3"/>
  <c r="I37" i="3"/>
  <c r="L37" i="3"/>
  <c r="G56" i="3"/>
  <c r="G64" i="3"/>
  <c r="G72" i="3"/>
  <c r="H80" i="3"/>
  <c r="H88" i="3"/>
  <c r="H96" i="3"/>
  <c r="G113" i="3"/>
  <c r="H129" i="3"/>
  <c r="H180" i="3"/>
  <c r="H196" i="3"/>
  <c r="H221" i="3"/>
  <c r="H250" i="3"/>
  <c r="G295" i="3"/>
  <c r="H311" i="3"/>
  <c r="H405" i="3"/>
  <c r="G239" i="3"/>
  <c r="G263" i="3"/>
  <c r="I263" i="3"/>
  <c r="L263" i="3"/>
  <c r="G290" i="3"/>
  <c r="H334" i="3"/>
  <c r="H235" i="3"/>
  <c r="G246" i="3"/>
  <c r="H254" i="3"/>
  <c r="H267" i="3"/>
  <c r="G278" i="3"/>
  <c r="H286" i="3"/>
  <c r="H299" i="3"/>
  <c r="G335" i="3"/>
  <c r="H323" i="3"/>
  <c r="H330" i="3"/>
  <c r="G426" i="3"/>
  <c r="G398" i="3"/>
  <c r="H133" i="3"/>
  <c r="G165" i="3"/>
  <c r="H400" i="3"/>
  <c r="G52" i="3"/>
  <c r="G68" i="3"/>
  <c r="G89" i="3"/>
  <c r="H121" i="3"/>
  <c r="G140" i="3"/>
  <c r="H172" i="3"/>
  <c r="H205" i="3"/>
  <c r="G226" i="3"/>
  <c r="H258" i="3"/>
  <c r="G322" i="3"/>
  <c r="G109" i="3"/>
  <c r="H125" i="3"/>
  <c r="H141" i="3"/>
  <c r="H157" i="3"/>
  <c r="G120" i="3"/>
  <c r="I120" i="3"/>
  <c r="L120" i="3"/>
  <c r="H152" i="3"/>
  <c r="G184" i="3"/>
  <c r="I184" i="3"/>
  <c r="L184" i="3"/>
  <c r="H211" i="3"/>
  <c r="G73" i="3"/>
  <c r="H92" i="3"/>
  <c r="H153" i="3"/>
  <c r="G201" i="3"/>
  <c r="H20" i="3"/>
  <c r="G29" i="3"/>
  <c r="H40" i="3"/>
  <c r="I40" i="3"/>
  <c r="L40" i="3"/>
  <c r="H48" i="3"/>
  <c r="H56" i="3"/>
  <c r="H64" i="3"/>
  <c r="H77" i="3"/>
  <c r="H85" i="3"/>
  <c r="H93" i="3"/>
  <c r="G101" i="3"/>
  <c r="G116" i="3"/>
  <c r="G129" i="3"/>
  <c r="G145" i="3"/>
  <c r="H161" i="3"/>
  <c r="G221" i="3"/>
  <c r="H266" i="3"/>
  <c r="H327" i="3"/>
  <c r="H287" i="3"/>
  <c r="G311" i="3"/>
  <c r="G420" i="3"/>
  <c r="G247" i="3"/>
  <c r="H271" i="3"/>
  <c r="H290" i="3"/>
  <c r="H338" i="3"/>
  <c r="H227" i="3"/>
  <c r="G238" i="3"/>
  <c r="H246" i="3"/>
  <c r="H259" i="3"/>
  <c r="G270" i="3"/>
  <c r="H278" i="3"/>
  <c r="H291" i="3"/>
  <c r="G302" i="3"/>
  <c r="H319" i="3"/>
  <c r="G413" i="3"/>
  <c r="G310" i="3"/>
  <c r="I310" i="3"/>
  <c r="L310" i="3"/>
  <c r="G401" i="3"/>
  <c r="H373" i="3"/>
  <c r="G417" i="3"/>
  <c r="G428" i="10"/>
  <c r="G415" i="10"/>
  <c r="G411" i="10"/>
  <c r="G410" i="10"/>
  <c r="G403" i="10"/>
  <c r="G388" i="10"/>
  <c r="G312" i="10"/>
  <c r="G308" i="10"/>
  <c r="G305" i="10"/>
  <c r="G301" i="10"/>
  <c r="G427" i="10"/>
  <c r="G424" i="10"/>
  <c r="H423" i="10"/>
  <c r="G420" i="10"/>
  <c r="H419" i="10"/>
  <c r="H408" i="10"/>
  <c r="G396" i="10"/>
  <c r="H395" i="10"/>
  <c r="G387" i="10"/>
  <c r="H384" i="10"/>
  <c r="G380" i="10"/>
  <c r="G379" i="10"/>
  <c r="G408" i="10"/>
  <c r="G407" i="10"/>
  <c r="G406" i="10"/>
  <c r="H405" i="10"/>
  <c r="G404" i="10"/>
  <c r="H399" i="10"/>
  <c r="H392" i="10"/>
  <c r="G363" i="10"/>
  <c r="H356" i="10"/>
  <c r="G340" i="10"/>
  <c r="G339" i="10"/>
  <c r="G336" i="10"/>
  <c r="H329" i="10"/>
  <c r="G325" i="10"/>
  <c r="G320" i="10"/>
  <c r="G304" i="10"/>
  <c r="G293" i="10"/>
  <c r="G272" i="10"/>
  <c r="G268" i="10"/>
  <c r="G265" i="10"/>
  <c r="G261" i="10"/>
  <c r="G240" i="10"/>
  <c r="G236" i="10"/>
  <c r="G233" i="10"/>
  <c r="G229" i="10"/>
  <c r="G214" i="10"/>
  <c r="G207" i="10"/>
  <c r="G203" i="10"/>
  <c r="H429" i="10"/>
  <c r="G419" i="10"/>
  <c r="H400" i="10"/>
  <c r="G399" i="10"/>
  <c r="H393" i="10"/>
  <c r="G392" i="10"/>
  <c r="G391" i="10"/>
  <c r="G372" i="10"/>
  <c r="G371" i="10"/>
  <c r="H368" i="10"/>
  <c r="G356" i="10"/>
  <c r="H352" i="10"/>
  <c r="G347" i="10"/>
  <c r="H333" i="10"/>
  <c r="G329" i="10"/>
  <c r="H328" i="10"/>
  <c r="G324" i="10"/>
  <c r="H317" i="10"/>
  <c r="H313" i="10"/>
  <c r="G309" i="10"/>
  <c r="G300" i="10"/>
  <c r="G292" i="10"/>
  <c r="G289" i="10"/>
  <c r="H288" i="10"/>
  <c r="G285" i="10"/>
  <c r="H284" i="10"/>
  <c r="H281" i="10"/>
  <c r="H277" i="10"/>
  <c r="G264" i="10"/>
  <c r="G260" i="10"/>
  <c r="G257" i="10"/>
  <c r="H256" i="10"/>
  <c r="G253" i="10"/>
  <c r="H252" i="10"/>
  <c r="H411" i="10"/>
  <c r="G394" i="10"/>
  <c r="G384" i="10"/>
  <c r="G383" i="10"/>
  <c r="H370" i="10"/>
  <c r="G367" i="10"/>
  <c r="G360" i="10"/>
  <c r="G348" i="10"/>
  <c r="G333" i="10"/>
  <c r="G332" i="10"/>
  <c r="H321" i="10"/>
  <c r="G284" i="10"/>
  <c r="I284" i="10"/>
  <c r="L284" i="10"/>
  <c r="G281" i="10"/>
  <c r="I281" i="10"/>
  <c r="L281" i="10"/>
  <c r="G280" i="10"/>
  <c r="G277" i="10"/>
  <c r="G276" i="10"/>
  <c r="H273" i="10"/>
  <c r="G256" i="10"/>
  <c r="I256" i="10"/>
  <c r="L256" i="10"/>
  <c r="G249" i="10"/>
  <c r="G244" i="10"/>
  <c r="G225" i="10"/>
  <c r="G222" i="10"/>
  <c r="G221" i="10"/>
  <c r="G218" i="10"/>
  <c r="G217" i="10"/>
  <c r="G198" i="10"/>
  <c r="H194" i="10"/>
  <c r="G187" i="10"/>
  <c r="G178" i="10"/>
  <c r="G175" i="10"/>
  <c r="G159" i="10"/>
  <c r="G154" i="10"/>
  <c r="G143" i="10"/>
  <c r="G422" i="10"/>
  <c r="H412" i="10"/>
  <c r="G395" i="10"/>
  <c r="G368" i="10"/>
  <c r="H364" i="10"/>
  <c r="G355" i="10"/>
  <c r="G423" i="10"/>
  <c r="H407" i="10"/>
  <c r="H376" i="10"/>
  <c r="G364" i="10"/>
  <c r="H358" i="10"/>
  <c r="G352" i="10"/>
  <c r="I352" i="10"/>
  <c r="L352" i="10"/>
  <c r="G351" i="10"/>
  <c r="G344" i="10"/>
  <c r="G343" i="10"/>
  <c r="H337" i="10"/>
  <c r="G328" i="10"/>
  <c r="G317" i="10"/>
  <c r="G316" i="10"/>
  <c r="G313" i="10"/>
  <c r="H296" i="10"/>
  <c r="G288" i="10"/>
  <c r="H269" i="10"/>
  <c r="G252" i="10"/>
  <c r="H245" i="10"/>
  <c r="G237" i="10"/>
  <c r="H236" i="10"/>
  <c r="H229" i="10"/>
  <c r="G228" i="10"/>
  <c r="H223" i="10"/>
  <c r="G205" i="10"/>
  <c r="G191" i="10"/>
  <c r="H386" i="10"/>
  <c r="G376" i="10"/>
  <c r="G375" i="10"/>
  <c r="H312" i="10"/>
  <c r="G269" i="10"/>
  <c r="G232" i="10"/>
  <c r="G223" i="10"/>
  <c r="G219" i="10"/>
  <c r="H192" i="10"/>
  <c r="G186" i="10"/>
  <c r="G182" i="10"/>
  <c r="G174" i="10"/>
  <c r="G170" i="10"/>
  <c r="H166" i="10"/>
  <c r="G162" i="10"/>
  <c r="G158" i="10"/>
  <c r="G139" i="10"/>
  <c r="G138" i="10"/>
  <c r="G137" i="10"/>
  <c r="G126" i="10"/>
  <c r="G125" i="10"/>
  <c r="G106" i="10"/>
  <c r="G105" i="10"/>
  <c r="G102" i="10"/>
  <c r="G101" i="10"/>
  <c r="G98" i="10"/>
  <c r="G90" i="10"/>
  <c r="G89" i="10"/>
  <c r="G86" i="10"/>
  <c r="G63" i="10"/>
  <c r="G50" i="10"/>
  <c r="G31" i="10"/>
  <c r="G27" i="10"/>
  <c r="G22" i="10"/>
  <c r="G321" i="10"/>
  <c r="G296" i="10"/>
  <c r="H276" i="10"/>
  <c r="G273" i="10"/>
  <c r="H244" i="10"/>
  <c r="H237" i="10"/>
  <c r="G202" i="10"/>
  <c r="G193" i="10"/>
  <c r="G179" i="10"/>
  <c r="G166" i="10"/>
  <c r="H134" i="10"/>
  <c r="G123" i="10"/>
  <c r="H122" i="10"/>
  <c r="G119" i="10"/>
  <c r="H118" i="10"/>
  <c r="G79" i="10"/>
  <c r="G62" i="10"/>
  <c r="G61" i="10"/>
  <c r="G34" i="10"/>
  <c r="G33" i="10"/>
  <c r="G30" i="10"/>
  <c r="G29" i="10"/>
  <c r="G26" i="10"/>
  <c r="H366" i="10"/>
  <c r="G359" i="10"/>
  <c r="H344" i="10"/>
  <c r="G337" i="10"/>
  <c r="H316" i="10"/>
  <c r="G297" i="10"/>
  <c r="H249" i="10"/>
  <c r="G248" i="10"/>
  <c r="G245" i="10"/>
  <c r="G241" i="10"/>
  <c r="G209" i="10"/>
  <c r="G194" i="10"/>
  <c r="G189" i="10"/>
  <c r="H172" i="10"/>
  <c r="H163" i="10"/>
  <c r="H151" i="10"/>
  <c r="H150" i="10"/>
  <c r="H148" i="10"/>
  <c r="G147" i="10"/>
  <c r="H146" i="10"/>
  <c r="G135" i="10"/>
  <c r="G134" i="10"/>
  <c r="G130" i="10"/>
  <c r="G122" i="10"/>
  <c r="G121" i="10"/>
  <c r="G118" i="10"/>
  <c r="G117" i="10"/>
  <c r="H115" i="10"/>
  <c r="H114" i="10"/>
  <c r="H112" i="10"/>
  <c r="G110" i="10"/>
  <c r="G109" i="10"/>
  <c r="H108" i="10"/>
  <c r="H107" i="10"/>
  <c r="H94" i="10"/>
  <c r="H92" i="10"/>
  <c r="H91" i="10"/>
  <c r="H83" i="10"/>
  <c r="H82" i="10"/>
  <c r="G78" i="10"/>
  <c r="G75" i="10"/>
  <c r="H74" i="10"/>
  <c r="G71" i="10"/>
  <c r="H70" i="10"/>
  <c r="G66" i="10"/>
  <c r="G59" i="10"/>
  <c r="H58" i="10"/>
  <c r="G55" i="10"/>
  <c r="H54" i="10"/>
  <c r="H46" i="10"/>
  <c r="G43" i="10"/>
  <c r="H42" i="10"/>
  <c r="H40" i="10"/>
  <c r="G38" i="10"/>
  <c r="H18" i="10"/>
  <c r="G15" i="10"/>
  <c r="H14" i="10"/>
  <c r="G11" i="10"/>
  <c r="H10" i="10"/>
  <c r="H353" i="10"/>
  <c r="H332" i="10"/>
  <c r="H325" i="10"/>
  <c r="H280" i="10"/>
  <c r="H268" i="10"/>
  <c r="H265" i="10"/>
  <c r="H222" i="10"/>
  <c r="H218" i="10"/>
  <c r="G210" i="10"/>
  <c r="G206" i="10"/>
  <c r="H198" i="10"/>
  <c r="H195" i="10"/>
  <c r="H191" i="10"/>
  <c r="G190" i="10"/>
  <c r="G185" i="10"/>
  <c r="G173" i="10"/>
  <c r="G169" i="10"/>
  <c r="H164" i="10"/>
  <c r="G163" i="10"/>
  <c r="H162" i="10"/>
  <c r="H160" i="10"/>
  <c r="G157" i="10"/>
  <c r="H143" i="10"/>
  <c r="H106" i="10"/>
  <c r="H102" i="10"/>
  <c r="H98" i="10"/>
  <c r="G74" i="10"/>
  <c r="I74" i="10"/>
  <c r="L74" i="10"/>
  <c r="G57" i="10"/>
  <c r="H48" i="10"/>
  <c r="G45" i="10"/>
  <c r="G14" i="10"/>
  <c r="H144" i="10"/>
  <c r="H138" i="10"/>
  <c r="G107" i="10"/>
  <c r="H99" i="10"/>
  <c r="H90" i="10"/>
  <c r="H86" i="10"/>
  <c r="G58" i="10"/>
  <c r="G46" i="10"/>
  <c r="I46" i="10"/>
  <c r="L46" i="10"/>
  <c r="H20" i="10"/>
  <c r="G17" i="10"/>
  <c r="G150" i="10"/>
  <c r="I150" i="10"/>
  <c r="L150" i="10"/>
  <c r="G145" i="10"/>
  <c r="H126" i="10"/>
  <c r="G114" i="10"/>
  <c r="H96" i="10"/>
  <c r="G91" i="10"/>
  <c r="G70" i="10"/>
  <c r="G53" i="10"/>
  <c r="H50" i="10"/>
  <c r="G18" i="10"/>
  <c r="G10" i="10"/>
  <c r="I10" i="10"/>
  <c r="L10" i="10"/>
  <c r="G146" i="10"/>
  <c r="I146" i="10"/>
  <c r="L146" i="10"/>
  <c r="G142" i="10"/>
  <c r="G127" i="10"/>
  <c r="G94" i="10"/>
  <c r="I94" i="10"/>
  <c r="L94" i="10"/>
  <c r="G82" i="10"/>
  <c r="G73" i="10"/>
  <c r="G54" i="10"/>
  <c r="H51" i="10"/>
  <c r="G42" i="10"/>
  <c r="I42" i="10"/>
  <c r="L42" i="10"/>
  <c r="H22" i="10"/>
  <c r="G13" i="10"/>
  <c r="H79" i="10"/>
  <c r="H154" i="10"/>
  <c r="H320" i="10"/>
  <c r="H26" i="10"/>
  <c r="H60" i="10"/>
  <c r="H67" i="10"/>
  <c r="G36" i="10"/>
  <c r="H76" i="10"/>
  <c r="H123" i="10"/>
  <c r="H233" i="10"/>
  <c r="H30" i="10"/>
  <c r="H66" i="10"/>
  <c r="H179" i="10"/>
  <c r="G208" i="10"/>
  <c r="H25" i="10"/>
  <c r="H63" i="10"/>
  <c r="G104" i="10"/>
  <c r="H129" i="10"/>
  <c r="H155" i="10"/>
  <c r="G176" i="10"/>
  <c r="H253" i="10"/>
  <c r="H23" i="10"/>
  <c r="G51" i="10"/>
  <c r="H85" i="10"/>
  <c r="G100" i="10"/>
  <c r="G136" i="10"/>
  <c r="H157" i="10"/>
  <c r="H173" i="10"/>
  <c r="G195" i="10"/>
  <c r="I195" i="10"/>
  <c r="L195" i="10"/>
  <c r="H210" i="10"/>
  <c r="H257" i="10"/>
  <c r="H9" i="10"/>
  <c r="H24" i="10"/>
  <c r="H47" i="10"/>
  <c r="G72" i="10"/>
  <c r="H88" i="10"/>
  <c r="G108" i="10"/>
  <c r="G115" i="10"/>
  <c r="I115" i="10"/>
  <c r="L115" i="10"/>
  <c r="H130" i="10"/>
  <c r="G172" i="10"/>
  <c r="I172" i="10"/>
  <c r="L172" i="10"/>
  <c r="H209" i="10"/>
  <c r="H289" i="10"/>
  <c r="G378" i="10"/>
  <c r="H388" i="10"/>
  <c r="G183" i="10"/>
  <c r="H217" i="10"/>
  <c r="H264" i="10"/>
  <c r="G346" i="10"/>
  <c r="G409" i="10"/>
  <c r="H424" i="10"/>
  <c r="G148" i="10"/>
  <c r="H183" i="10"/>
  <c r="H292" i="10"/>
  <c r="G342" i="10"/>
  <c r="H396" i="10"/>
  <c r="G350" i="10"/>
  <c r="G361" i="10"/>
  <c r="G377" i="10"/>
  <c r="H382" i="10"/>
  <c r="G199" i="10"/>
  <c r="H348" i="10"/>
  <c r="G354" i="10"/>
  <c r="G365" i="10"/>
  <c r="G370" i="10"/>
  <c r="H375" i="10"/>
  <c r="H404" i="10"/>
  <c r="G429" i="10"/>
  <c r="H371" i="10"/>
  <c r="G400" i="10"/>
  <c r="I400" i="10"/>
  <c r="L400" i="10"/>
  <c r="H56" i="10"/>
  <c r="H77" i="10"/>
  <c r="G19" i="10"/>
  <c r="G64" i="10"/>
  <c r="H120" i="10"/>
  <c r="H37" i="10"/>
  <c r="G128" i="10"/>
  <c r="H44" i="10"/>
  <c r="G87" i="10"/>
  <c r="H258" i="10"/>
  <c r="G156" i="10"/>
  <c r="G165" i="10"/>
  <c r="G141" i="10"/>
  <c r="G220" i="10"/>
  <c r="H242" i="10"/>
  <c r="G9" i="10"/>
  <c r="G25" i="10"/>
  <c r="G41" i="10"/>
  <c r="H72" i="10"/>
  <c r="G111" i="10"/>
  <c r="G152" i="10"/>
  <c r="G184" i="10"/>
  <c r="G197" i="10"/>
  <c r="G49" i="10"/>
  <c r="H68" i="10"/>
  <c r="G113" i="10"/>
  <c r="H132" i="10"/>
  <c r="G155" i="10"/>
  <c r="G201" i="10"/>
  <c r="G149" i="10"/>
  <c r="G274" i="10"/>
  <c r="G295" i="10"/>
  <c r="H311" i="10"/>
  <c r="H397" i="10"/>
  <c r="H239" i="10"/>
  <c r="H255" i="10"/>
  <c r="H266" i="10"/>
  <c r="G282" i="10"/>
  <c r="G303" i="10"/>
  <c r="H357" i="10"/>
  <c r="G389" i="10"/>
  <c r="H421" i="10"/>
  <c r="G322" i="10"/>
  <c r="G330" i="10"/>
  <c r="G338" i="10"/>
  <c r="G416" i="10"/>
  <c r="G116" i="10"/>
  <c r="H178" i="10"/>
  <c r="H336" i="10"/>
  <c r="H29" i="10"/>
  <c r="H62" i="10"/>
  <c r="H111" i="10"/>
  <c r="H36" i="10"/>
  <c r="H78" i="10"/>
  <c r="H159" i="10"/>
  <c r="H261" i="10"/>
  <c r="H33" i="10"/>
  <c r="G68" i="10"/>
  <c r="G180" i="10"/>
  <c r="G212" i="10"/>
  <c r="H27" i="10"/>
  <c r="G88" i="10"/>
  <c r="H105" i="10"/>
  <c r="H139" i="10"/>
  <c r="H158" i="10"/>
  <c r="H182" i="10"/>
  <c r="H293" i="10"/>
  <c r="H13" i="10"/>
  <c r="H45" i="10"/>
  <c r="H53" i="10"/>
  <c r="G96" i="10"/>
  <c r="H103" i="10"/>
  <c r="H142" i="10"/>
  <c r="G164" i="10"/>
  <c r="H185" i="10"/>
  <c r="H201" i="10"/>
  <c r="H212" i="10"/>
  <c r="H285" i="10"/>
  <c r="H11" i="10"/>
  <c r="G40" i="10"/>
  <c r="G52" i="10"/>
  <c r="H81" i="10"/>
  <c r="G92" i="10"/>
  <c r="H109" i="10"/>
  <c r="H117" i="10"/>
  <c r="G131" i="10"/>
  <c r="H176" i="10"/>
  <c r="H213" i="10"/>
  <c r="H340" i="10"/>
  <c r="H378" i="10"/>
  <c r="G425" i="10"/>
  <c r="H187" i="10"/>
  <c r="H221" i="10"/>
  <c r="H301" i="10"/>
  <c r="H346" i="10"/>
  <c r="H409" i="10"/>
  <c r="H428" i="10"/>
  <c r="G151" i="10"/>
  <c r="H205" i="10"/>
  <c r="H300" i="10"/>
  <c r="H342" i="10"/>
  <c r="H403" i="10"/>
  <c r="H350" i="10"/>
  <c r="H361" i="10"/>
  <c r="H377" i="10"/>
  <c r="H387" i="10"/>
  <c r="H211" i="10"/>
  <c r="G349" i="10"/>
  <c r="H354" i="10"/>
  <c r="H365" i="10"/>
  <c r="G381" i="10"/>
  <c r="H383" i="10"/>
  <c r="G405" i="10"/>
  <c r="H339" i="10"/>
  <c r="G386" i="10"/>
  <c r="G413" i="10"/>
  <c r="G28" i="10"/>
  <c r="G77" i="10"/>
  <c r="H21" i="10"/>
  <c r="H64" i="10"/>
  <c r="G37" i="10"/>
  <c r="H128" i="10"/>
  <c r="H95" i="10"/>
  <c r="G226" i="10"/>
  <c r="H156" i="10"/>
  <c r="H171" i="10"/>
  <c r="G250" i="10"/>
  <c r="H220" i="10"/>
  <c r="H16" i="10"/>
  <c r="H32" i="10"/>
  <c r="G47" i="10"/>
  <c r="H80" i="10"/>
  <c r="G93" i="10"/>
  <c r="H152" i="10"/>
  <c r="H184" i="10"/>
  <c r="G234" i="10"/>
  <c r="H52" i="10"/>
  <c r="G97" i="10"/>
  <c r="H116" i="10"/>
  <c r="G161" i="10"/>
  <c r="H180" i="10"/>
  <c r="H199" i="10"/>
  <c r="H204" i="10"/>
  <c r="G168" i="10"/>
  <c r="G213" i="10"/>
  <c r="H263" i="10"/>
  <c r="H274" i="10"/>
  <c r="G290" i="10"/>
  <c r="G311" i="10"/>
  <c r="G239" i="10"/>
  <c r="G255" i="10"/>
  <c r="H271" i="10"/>
  <c r="H282" i="10"/>
  <c r="G298" i="10"/>
  <c r="G369" i="10"/>
  <c r="H389" i="10"/>
  <c r="H414" i="10"/>
  <c r="H322" i="10"/>
  <c r="H330" i="10"/>
  <c r="H338" i="10"/>
  <c r="H416" i="10"/>
  <c r="G230" i="10"/>
  <c r="G238" i="10"/>
  <c r="G246" i="10"/>
  <c r="G254" i="10"/>
  <c r="G262" i="10"/>
  <c r="G270" i="10"/>
  <c r="G278" i="10"/>
  <c r="G286" i="10"/>
  <c r="G294" i="10"/>
  <c r="G302" i="10"/>
  <c r="G310" i="10"/>
  <c r="G318" i="10"/>
  <c r="G326" i="10"/>
  <c r="G334" i="10"/>
  <c r="H418" i="10"/>
  <c r="H417" i="10"/>
  <c r="H39" i="10"/>
  <c r="H133" i="10"/>
  <c r="H240" i="10"/>
  <c r="H34" i="10"/>
  <c r="H65" i="10"/>
  <c r="H38" i="10"/>
  <c r="G80" i="10"/>
  <c r="H175" i="10"/>
  <c r="H59" i="10"/>
  <c r="H110" i="10"/>
  <c r="G188" i="10"/>
  <c r="G224" i="10"/>
  <c r="H31" i="10"/>
  <c r="H89" i="10"/>
  <c r="G124" i="10"/>
  <c r="G140" i="10"/>
  <c r="H170" i="10"/>
  <c r="H186" i="10"/>
  <c r="H305" i="10"/>
  <c r="H17" i="10"/>
  <c r="G48" i="10"/>
  <c r="H57" i="10"/>
  <c r="H97" i="10"/>
  <c r="H127" i="10"/>
  <c r="G144" i="10"/>
  <c r="H167" i="10"/>
  <c r="H188" i="10"/>
  <c r="H206" i="10"/>
  <c r="H214" i="10"/>
  <c r="H15" i="10"/>
  <c r="H41" i="10"/>
  <c r="H55" i="10"/>
  <c r="G83" i="10"/>
  <c r="H93" i="10"/>
  <c r="G112" i="10"/>
  <c r="H121" i="10"/>
  <c r="H131" i="10"/>
  <c r="H189" i="10"/>
  <c r="H241" i="10"/>
  <c r="G362" i="10"/>
  <c r="H380" i="10"/>
  <c r="H425" i="10"/>
  <c r="G204" i="10"/>
  <c r="H225" i="10"/>
  <c r="H309" i="10"/>
  <c r="G390" i="10"/>
  <c r="H415" i="10"/>
  <c r="H137" i="10"/>
  <c r="G160" i="10"/>
  <c r="H215" i="10"/>
  <c r="H304" i="10"/>
  <c r="H347" i="10"/>
  <c r="H410" i="10"/>
  <c r="H351" i="10"/>
  <c r="G374" i="10"/>
  <c r="H379" i="10"/>
  <c r="G192" i="10"/>
  <c r="I192" i="10"/>
  <c r="L192" i="10"/>
  <c r="G216" i="10"/>
  <c r="H349" i="10"/>
  <c r="H355" i="10"/>
  <c r="G366" i="10"/>
  <c r="H381" i="10"/>
  <c r="H391" i="10"/>
  <c r="H406" i="10"/>
  <c r="H343" i="10"/>
  <c r="G393" i="10"/>
  <c r="I393" i="10"/>
  <c r="L393" i="10"/>
  <c r="H422" i="10"/>
  <c r="H28" i="10"/>
  <c r="H69" i="10"/>
  <c r="G21" i="10"/>
  <c r="H35" i="10"/>
  <c r="G12" i="10"/>
  <c r="G95" i="10"/>
  <c r="H226" i="10"/>
  <c r="G171" i="10"/>
  <c r="G196" i="10"/>
  <c r="H250" i="10"/>
  <c r="G133" i="10"/>
  <c r="I133" i="10"/>
  <c r="L133" i="10"/>
  <c r="H177" i="10"/>
  <c r="H153" i="10"/>
  <c r="G23" i="10"/>
  <c r="G39" i="10"/>
  <c r="G103" i="10"/>
  <c r="H234" i="10"/>
  <c r="H426" i="10"/>
  <c r="G81" i="10"/>
  <c r="H100" i="10"/>
  <c r="I100" i="10"/>
  <c r="L100" i="10"/>
  <c r="H207" i="10"/>
  <c r="G24" i="10"/>
  <c r="H140" i="10"/>
  <c r="G20" i="10"/>
  <c r="I20" i="10"/>
  <c r="L20" i="10"/>
  <c r="G132" i="10"/>
  <c r="H208" i="10"/>
  <c r="H43" i="10"/>
  <c r="H113" i="10"/>
  <c r="H248" i="10"/>
  <c r="G215" i="10"/>
  <c r="H372" i="10"/>
  <c r="H308" i="10"/>
  <c r="H374" i="10"/>
  <c r="G353" i="10"/>
  <c r="I353" i="10"/>
  <c r="L353" i="10"/>
  <c r="H402" i="10"/>
  <c r="G56" i="10"/>
  <c r="H19" i="10"/>
  <c r="G85" i="10"/>
  <c r="G200" i="10"/>
  <c r="G345" i="10"/>
  <c r="H279" i="10"/>
  <c r="G306" i="10"/>
  <c r="H231" i="10"/>
  <c r="H287" i="10"/>
  <c r="G314" i="10"/>
  <c r="G401" i="10"/>
  <c r="H319" i="10"/>
  <c r="H335" i="10"/>
  <c r="H235" i="10"/>
  <c r="G243" i="10"/>
  <c r="H254" i="10"/>
  <c r="H267" i="10"/>
  <c r="G275" i="10"/>
  <c r="H286" i="10"/>
  <c r="H299" i="10"/>
  <c r="G307" i="10"/>
  <c r="H318" i="10"/>
  <c r="H331" i="10"/>
  <c r="H341" i="10"/>
  <c r="G418" i="10"/>
  <c r="G398" i="10"/>
  <c r="H75" i="10"/>
  <c r="H61" i="10"/>
  <c r="G32" i="10"/>
  <c r="I32" i="10"/>
  <c r="L32" i="10"/>
  <c r="H174" i="10"/>
  <c r="H49" i="10"/>
  <c r="H145" i="10"/>
  <c r="H224" i="10"/>
  <c r="H71" i="10"/>
  <c r="H124" i="10"/>
  <c r="H362" i="10"/>
  <c r="H260" i="10"/>
  <c r="H147" i="10"/>
  <c r="H363" i="10"/>
  <c r="G382" i="10"/>
  <c r="H359" i="10"/>
  <c r="G412" i="10"/>
  <c r="H12" i="10"/>
  <c r="G258" i="10"/>
  <c r="H196" i="10"/>
  <c r="G177" i="10"/>
  <c r="G426" i="10"/>
  <c r="I426" i="10"/>
  <c r="L426" i="10"/>
  <c r="G129" i="10"/>
  <c r="I129" i="10"/>
  <c r="L129" i="10"/>
  <c r="H200" i="10"/>
  <c r="H345" i="10"/>
  <c r="H149" i="10"/>
  <c r="G279" i="10"/>
  <c r="H306" i="10"/>
  <c r="G231" i="10"/>
  <c r="G266" i="10"/>
  <c r="I266" i="10"/>
  <c r="L266" i="10"/>
  <c r="G287" i="10"/>
  <c r="H314" i="10"/>
  <c r="G357" i="10"/>
  <c r="H401" i="10"/>
  <c r="G319" i="10"/>
  <c r="I319" i="10"/>
  <c r="L319" i="10"/>
  <c r="G335" i="10"/>
  <c r="I335" i="10"/>
  <c r="L335" i="10"/>
  <c r="H227" i="10"/>
  <c r="G235" i="10"/>
  <c r="H246" i="10"/>
  <c r="H259" i="10"/>
  <c r="G267" i="10"/>
  <c r="H278" i="10"/>
  <c r="H291" i="10"/>
  <c r="G299" i="10"/>
  <c r="H310" i="10"/>
  <c r="H323" i="10"/>
  <c r="G331" i="10"/>
  <c r="H385" i="10"/>
  <c r="G417" i="10"/>
  <c r="I417" i="10"/>
  <c r="L417" i="10"/>
  <c r="H141" i="10"/>
  <c r="G60" i="10"/>
  <c r="G76" i="10"/>
  <c r="G167" i="10"/>
  <c r="H101" i="10"/>
  <c r="H232" i="10"/>
  <c r="H73" i="10"/>
  <c r="H169" i="10"/>
  <c r="G84" i="10"/>
  <c r="H135" i="10"/>
  <c r="G385" i="10"/>
  <c r="H324" i="10"/>
  <c r="H161" i="10"/>
  <c r="H297" i="10"/>
  <c r="H193" i="10"/>
  <c r="H367" i="10"/>
  <c r="G358" i="10"/>
  <c r="G120" i="10"/>
  <c r="G44" i="10"/>
  <c r="I44" i="10"/>
  <c r="L44" i="10"/>
  <c r="G242" i="10"/>
  <c r="H136" i="10"/>
  <c r="H197" i="10"/>
  <c r="G65" i="10"/>
  <c r="H181" i="10"/>
  <c r="H168" i="10"/>
  <c r="H216" i="10"/>
  <c r="G263" i="10"/>
  <c r="I263" i="10"/>
  <c r="L263" i="10"/>
  <c r="H290" i="10"/>
  <c r="H247" i="10"/>
  <c r="G271" i="10"/>
  <c r="H298" i="10"/>
  <c r="H369" i="10"/>
  <c r="G414" i="10"/>
  <c r="H327" i="10"/>
  <c r="G373" i="10"/>
  <c r="G227" i="10"/>
  <c r="H238" i="10"/>
  <c r="H251" i="10"/>
  <c r="G259" i="10"/>
  <c r="H270" i="10"/>
  <c r="H283" i="10"/>
  <c r="G291" i="10"/>
  <c r="H302" i="10"/>
  <c r="H315" i="10"/>
  <c r="G323" i="10"/>
  <c r="H334" i="10"/>
  <c r="G402" i="10"/>
  <c r="G99" i="10"/>
  <c r="H203" i="10"/>
  <c r="H360" i="10"/>
  <c r="G69" i="10"/>
  <c r="G211" i="10"/>
  <c r="H295" i="10"/>
  <c r="H303" i="10"/>
  <c r="H373" i="10"/>
  <c r="H243" i="10"/>
  <c r="G283" i="10"/>
  <c r="H326" i="10"/>
  <c r="H272" i="10"/>
  <c r="H202" i="10"/>
  <c r="H190" i="10"/>
  <c r="H427" i="10"/>
  <c r="H219" i="10"/>
  <c r="G35" i="10"/>
  <c r="G153" i="10"/>
  <c r="H84" i="10"/>
  <c r="G397" i="10"/>
  <c r="I397" i="10"/>
  <c r="L397" i="10"/>
  <c r="G251" i="10"/>
  <c r="H294" i="10"/>
  <c r="G341" i="10"/>
  <c r="G67" i="10"/>
  <c r="I67" i="10"/>
  <c r="L67" i="10"/>
  <c r="H125" i="10"/>
  <c r="G16" i="10"/>
  <c r="H390" i="10"/>
  <c r="H420" i="10"/>
  <c r="H87" i="10"/>
  <c r="G247" i="10"/>
  <c r="G421" i="10"/>
  <c r="H262" i="10"/>
  <c r="H307" i="10"/>
  <c r="H413" i="10"/>
  <c r="H165" i="10"/>
  <c r="H398" i="10"/>
  <c r="H104" i="10"/>
  <c r="H230" i="10"/>
  <c r="H228" i="10"/>
  <c r="G181" i="10"/>
  <c r="H275" i="10"/>
  <c r="H119" i="10"/>
  <c r="H394" i="10"/>
  <c r="G327" i="10"/>
  <c r="G315" i="10"/>
  <c r="L64" i="7"/>
  <c r="G8" i="5"/>
  <c r="H8" i="5"/>
  <c r="L88" i="4"/>
  <c r="L282" i="2"/>
  <c r="F435" i="8"/>
  <c r="F8" i="7"/>
  <c r="F435" i="7"/>
  <c r="H8" i="7"/>
  <c r="F8" i="6"/>
  <c r="F435" i="6"/>
  <c r="F435" i="5"/>
  <c r="F8" i="5"/>
  <c r="F435" i="4"/>
  <c r="F8" i="4"/>
  <c r="F435" i="3"/>
  <c r="F8" i="3"/>
  <c r="F435" i="2"/>
  <c r="F8" i="2"/>
  <c r="H8" i="8"/>
  <c r="G8" i="3"/>
  <c r="I8" i="3"/>
  <c r="G8" i="7"/>
  <c r="G8" i="10"/>
  <c r="H8" i="10"/>
  <c r="F8" i="8"/>
  <c r="H8" i="2"/>
  <c r="G8" i="2"/>
  <c r="H8" i="1"/>
  <c r="G8" i="1"/>
  <c r="I8" i="4"/>
  <c r="L8" i="4"/>
  <c r="G8" i="8"/>
  <c r="H8" i="6"/>
  <c r="G8" i="6"/>
  <c r="I421" i="10"/>
  <c r="L421" i="10"/>
  <c r="I81" i="10"/>
  <c r="L81" i="10"/>
  <c r="I416" i="8"/>
  <c r="L416" i="8"/>
  <c r="I169" i="8"/>
  <c r="L169" i="8"/>
  <c r="I252" i="8"/>
  <c r="L252" i="8"/>
  <c r="I161" i="8"/>
  <c r="L161" i="8"/>
  <c r="I103" i="7"/>
  <c r="L103" i="7"/>
  <c r="I139" i="7"/>
  <c r="L139" i="7"/>
  <c r="I275" i="7"/>
  <c r="L275" i="7"/>
  <c r="I243" i="7"/>
  <c r="L243" i="7"/>
  <c r="I190" i="7"/>
  <c r="L190" i="7"/>
  <c r="I104" i="6"/>
  <c r="L104" i="6"/>
  <c r="I86" i="5"/>
  <c r="L86" i="5"/>
  <c r="I405" i="5"/>
  <c r="L405" i="5"/>
  <c r="I124" i="5"/>
  <c r="L124" i="5"/>
  <c r="I151" i="5"/>
  <c r="L151" i="5"/>
  <c r="I390" i="5"/>
  <c r="L390" i="5"/>
  <c r="I321" i="5"/>
  <c r="L321" i="5"/>
  <c r="I111" i="5"/>
  <c r="L111" i="5"/>
  <c r="I407" i="3"/>
  <c r="L407" i="3"/>
  <c r="I24" i="3"/>
  <c r="L24" i="3"/>
  <c r="I231" i="3"/>
  <c r="L231" i="3"/>
  <c r="I41" i="3"/>
  <c r="L41" i="3"/>
  <c r="I9" i="3"/>
  <c r="L9" i="3"/>
  <c r="I30" i="3"/>
  <c r="L30" i="3"/>
  <c r="I384" i="3"/>
  <c r="L384" i="3"/>
  <c r="I29" i="3"/>
  <c r="L29" i="3"/>
  <c r="I105" i="3"/>
  <c r="L105" i="3"/>
  <c r="I181" i="3"/>
  <c r="L181" i="3"/>
  <c r="I120" i="2"/>
  <c r="L120" i="2"/>
  <c r="I291" i="2"/>
  <c r="L291" i="2"/>
  <c r="I318" i="2"/>
  <c r="L318" i="2"/>
  <c r="I286" i="2"/>
  <c r="L286" i="2"/>
  <c r="I429" i="2"/>
  <c r="L429" i="2"/>
  <c r="I121" i="1"/>
  <c r="L121" i="1"/>
  <c r="I320" i="1"/>
  <c r="L320" i="1"/>
  <c r="I339" i="1"/>
  <c r="L339" i="1"/>
  <c r="I157" i="1"/>
  <c r="L157" i="1"/>
  <c r="I357" i="1"/>
  <c r="L357" i="1"/>
  <c r="I74" i="1"/>
  <c r="L74" i="1"/>
  <c r="I58" i="1"/>
  <c r="L58" i="1"/>
  <c r="I390" i="1"/>
  <c r="L390" i="1"/>
  <c r="I11" i="1"/>
  <c r="L11" i="1"/>
  <c r="I263" i="1"/>
  <c r="L263" i="1"/>
  <c r="I234" i="2"/>
  <c r="L234" i="2"/>
  <c r="I53" i="2"/>
  <c r="L53" i="2"/>
  <c r="I12" i="2"/>
  <c r="L12" i="2"/>
  <c r="I25" i="2"/>
  <c r="L25" i="2"/>
  <c r="I76" i="2"/>
  <c r="L76" i="2"/>
  <c r="I164" i="2"/>
  <c r="L164" i="2"/>
  <c r="I179" i="2"/>
  <c r="L179" i="2"/>
  <c r="I73" i="3"/>
  <c r="L73" i="3"/>
  <c r="I243" i="5"/>
  <c r="L243" i="5"/>
  <c r="I409" i="5"/>
  <c r="L409" i="5"/>
  <c r="I421" i="5"/>
  <c r="L421" i="5"/>
  <c r="I263" i="6"/>
  <c r="L263" i="6"/>
  <c r="I397" i="6"/>
  <c r="L397" i="6"/>
  <c r="I358" i="6"/>
  <c r="L358" i="6"/>
  <c r="I164" i="6"/>
  <c r="L164" i="6"/>
  <c r="I224" i="6"/>
  <c r="L224" i="6"/>
  <c r="I308" i="6"/>
  <c r="L308" i="6"/>
  <c r="I329" i="6"/>
  <c r="L329" i="6"/>
  <c r="I152" i="8"/>
  <c r="L152" i="8"/>
  <c r="I255" i="10"/>
  <c r="L255" i="10"/>
  <c r="I370" i="10"/>
  <c r="L370" i="10"/>
  <c r="I423" i="10"/>
  <c r="L423" i="10"/>
  <c r="I392" i="10"/>
  <c r="L392" i="10"/>
  <c r="I358" i="10"/>
  <c r="L358" i="10"/>
  <c r="I83" i="10"/>
  <c r="L83" i="10"/>
  <c r="I273" i="10"/>
  <c r="L273" i="10"/>
  <c r="I85" i="10"/>
  <c r="L85" i="10"/>
  <c r="I215" i="10"/>
  <c r="L215" i="10"/>
  <c r="I99" i="10"/>
  <c r="L99" i="10"/>
  <c r="I167" i="10"/>
  <c r="L167" i="10"/>
  <c r="I357" i="10"/>
  <c r="L357" i="10"/>
  <c r="I37" i="10"/>
  <c r="L37" i="10"/>
  <c r="I194" i="10"/>
  <c r="L194" i="10"/>
  <c r="I69" i="10"/>
  <c r="L69" i="10"/>
  <c r="I242" i="10"/>
  <c r="L242" i="10"/>
  <c r="I132" i="10"/>
  <c r="L132" i="10"/>
  <c r="I239" i="10"/>
  <c r="L239" i="10"/>
  <c r="I199" i="10"/>
  <c r="L199" i="10"/>
  <c r="I88" i="10"/>
  <c r="L88" i="10"/>
  <c r="I148" i="10"/>
  <c r="L148" i="10"/>
  <c r="I107" i="10"/>
  <c r="L107" i="10"/>
  <c r="I317" i="10"/>
  <c r="L317" i="10"/>
  <c r="I76" i="10"/>
  <c r="L76" i="10"/>
  <c r="I204" i="10"/>
  <c r="L204" i="10"/>
  <c r="I112" i="10"/>
  <c r="L112" i="10"/>
  <c r="I412" i="10"/>
  <c r="L412" i="10"/>
  <c r="I40" i="10"/>
  <c r="L40" i="10"/>
  <c r="I413" i="10"/>
  <c r="L413" i="10"/>
  <c r="I153" i="10"/>
  <c r="L153" i="10"/>
  <c r="I65" i="10"/>
  <c r="L65" i="10"/>
  <c r="I56" i="10"/>
  <c r="L56" i="10"/>
  <c r="I103" i="10"/>
  <c r="L103" i="10"/>
  <c r="I349" i="10"/>
  <c r="L349" i="10"/>
  <c r="I47" i="10"/>
  <c r="L47" i="10"/>
  <c r="I92" i="10"/>
  <c r="L92" i="10"/>
  <c r="I70" i="10"/>
  <c r="L70" i="10"/>
  <c r="I271" i="10"/>
  <c r="L271" i="10"/>
  <c r="I258" i="10"/>
  <c r="L258" i="10"/>
  <c r="I382" i="10"/>
  <c r="L382" i="10"/>
  <c r="I39" i="10"/>
  <c r="L39" i="10"/>
  <c r="I311" i="10"/>
  <c r="L311" i="10"/>
  <c r="I77" i="10"/>
  <c r="L77" i="10"/>
  <c r="I378" i="10"/>
  <c r="L378" i="10"/>
  <c r="I164" i="10"/>
  <c r="L164" i="10"/>
  <c r="I24" i="8"/>
  <c r="L24" i="8"/>
  <c r="I230" i="8"/>
  <c r="L230" i="8"/>
  <c r="I202" i="8"/>
  <c r="L202" i="8"/>
  <c r="I185" i="8"/>
  <c r="L185" i="8"/>
  <c r="I384" i="8"/>
  <c r="L384" i="8"/>
  <c r="I312" i="8"/>
  <c r="L312" i="8"/>
  <c r="I327" i="8"/>
  <c r="L327" i="8"/>
  <c r="I145" i="8"/>
  <c r="L145" i="8"/>
  <c r="I104" i="8"/>
  <c r="L104" i="8"/>
  <c r="I360" i="8"/>
  <c r="L360" i="8"/>
  <c r="I328" i="8"/>
  <c r="L328" i="8"/>
  <c r="I172" i="8"/>
  <c r="L172" i="8"/>
  <c r="I140" i="8"/>
  <c r="L140" i="8"/>
  <c r="I80" i="8"/>
  <c r="L80" i="8"/>
  <c r="I405" i="8"/>
  <c r="L405" i="8"/>
  <c r="I262" i="8"/>
  <c r="L262" i="8"/>
  <c r="I356" i="8"/>
  <c r="L356" i="8"/>
  <c r="I72" i="8"/>
  <c r="L72" i="8"/>
  <c r="I413" i="8"/>
  <c r="L413" i="8"/>
  <c r="I214" i="8"/>
  <c r="L214" i="8"/>
  <c r="I291" i="7"/>
  <c r="L291" i="7"/>
  <c r="L394" i="7"/>
  <c r="I99" i="7"/>
  <c r="L99" i="7"/>
  <c r="I350" i="7"/>
  <c r="L350" i="7"/>
  <c r="I382" i="7"/>
  <c r="L382" i="7"/>
  <c r="I87" i="7"/>
  <c r="L87" i="7"/>
  <c r="I283" i="7"/>
  <c r="L283" i="7"/>
  <c r="I251" i="7"/>
  <c r="L251" i="7"/>
  <c r="L311" i="7"/>
  <c r="I138" i="7"/>
  <c r="L138" i="7"/>
  <c r="I114" i="7"/>
  <c r="L114" i="7"/>
  <c r="I349" i="7"/>
  <c r="I222" i="7"/>
  <c r="L222" i="7"/>
  <c r="I119" i="7"/>
  <c r="L119" i="7"/>
  <c r="I385" i="7"/>
  <c r="L385" i="7"/>
  <c r="I365" i="7"/>
  <c r="L365" i="7"/>
  <c r="I373" i="7"/>
  <c r="L373" i="7"/>
  <c r="I44" i="7"/>
  <c r="L44" i="7"/>
  <c r="I162" i="7"/>
  <c r="L162" i="7"/>
  <c r="I298" i="7"/>
  <c r="L298" i="7"/>
  <c r="L182" i="7"/>
  <c r="I421" i="7"/>
  <c r="L421" i="7"/>
  <c r="I153" i="7"/>
  <c r="L153" i="7"/>
  <c r="L241" i="7"/>
  <c r="I304" i="7"/>
  <c r="L304" i="7"/>
  <c r="I381" i="7"/>
  <c r="L381" i="7"/>
  <c r="I218" i="7"/>
  <c r="L218" i="7"/>
  <c r="I335" i="6"/>
  <c r="L335" i="6"/>
  <c r="I323" i="6"/>
  <c r="L323" i="6"/>
  <c r="I262" i="6"/>
  <c r="L262" i="6"/>
  <c r="I72" i="6"/>
  <c r="L72" i="6"/>
  <c r="I116" i="6"/>
  <c r="L116" i="6"/>
  <c r="I64" i="6"/>
  <c r="L64" i="6"/>
  <c r="I388" i="6"/>
  <c r="L388" i="6"/>
  <c r="I255" i="6"/>
  <c r="L255" i="6"/>
  <c r="I132" i="6"/>
  <c r="L132" i="6"/>
  <c r="I103" i="6"/>
  <c r="L103" i="6"/>
  <c r="I372" i="6"/>
  <c r="L372" i="6"/>
  <c r="I269" i="6"/>
  <c r="L269" i="6"/>
  <c r="I285" i="6"/>
  <c r="L285" i="6"/>
  <c r="I413" i="6"/>
  <c r="L413" i="6"/>
  <c r="I330" i="5"/>
  <c r="L330" i="5"/>
  <c r="I262" i="5"/>
  <c r="L262" i="5"/>
  <c r="I224" i="5"/>
  <c r="L224" i="5"/>
  <c r="I266" i="5"/>
  <c r="L266" i="5"/>
  <c r="I370" i="5"/>
  <c r="L370" i="5"/>
  <c r="I127" i="5"/>
  <c r="L127" i="5"/>
  <c r="I163" i="5"/>
  <c r="L163" i="5"/>
  <c r="I42" i="5"/>
  <c r="L42" i="5"/>
  <c r="I17" i="5"/>
  <c r="L17" i="5"/>
  <c r="I41" i="5"/>
  <c r="L41" i="5"/>
  <c r="I295" i="5"/>
  <c r="L295" i="5"/>
  <c r="I299" i="5"/>
  <c r="L299" i="5"/>
  <c r="I259" i="5"/>
  <c r="L259" i="5"/>
  <c r="I117" i="5"/>
  <c r="L117" i="5"/>
  <c r="I139" i="5"/>
  <c r="L139" i="5"/>
  <c r="I412" i="5"/>
  <c r="L412" i="5"/>
  <c r="I121" i="5"/>
  <c r="L121" i="5"/>
  <c r="I62" i="5"/>
  <c r="L62" i="5"/>
  <c r="I32" i="5"/>
  <c r="L32" i="5"/>
  <c r="I250" i="5"/>
  <c r="L250" i="5"/>
  <c r="I230" i="5"/>
  <c r="L230" i="5"/>
  <c r="I82" i="5"/>
  <c r="L82" i="5"/>
  <c r="I54" i="5"/>
  <c r="L54" i="5"/>
  <c r="I167" i="5"/>
  <c r="L167" i="5"/>
  <c r="I58" i="5"/>
  <c r="L58" i="5"/>
  <c r="I78" i="5"/>
  <c r="L78" i="5"/>
  <c r="I160" i="5"/>
  <c r="L160" i="5"/>
  <c r="I289" i="5"/>
  <c r="L289" i="5"/>
  <c r="I423" i="5"/>
  <c r="L423" i="5"/>
  <c r="I100" i="5"/>
  <c r="L100" i="5"/>
  <c r="I353" i="5"/>
  <c r="L353" i="5"/>
  <c r="I327" i="5"/>
  <c r="L327" i="5"/>
  <c r="I73" i="5"/>
  <c r="L73" i="5"/>
  <c r="I37" i="5"/>
  <c r="L37" i="5"/>
  <c r="I46" i="5"/>
  <c r="L46" i="5"/>
  <c r="I45" i="5"/>
  <c r="L45" i="5"/>
  <c r="I154" i="5"/>
  <c r="L154" i="5"/>
  <c r="I244" i="5"/>
  <c r="L244" i="5"/>
  <c r="I424" i="5"/>
  <c r="L424" i="5"/>
  <c r="I388" i="5"/>
  <c r="L388" i="5"/>
  <c r="I172" i="5"/>
  <c r="L172" i="5"/>
  <c r="I74" i="5"/>
  <c r="L74" i="5"/>
  <c r="I379" i="4"/>
  <c r="L379" i="4"/>
  <c r="I414" i="4"/>
  <c r="L414" i="4"/>
  <c r="I50" i="4"/>
  <c r="L50" i="4"/>
  <c r="I360" i="4"/>
  <c r="L360" i="4"/>
  <c r="I248" i="4"/>
  <c r="L248" i="4"/>
  <c r="I365" i="4"/>
  <c r="L365" i="4"/>
  <c r="I145" i="4"/>
  <c r="L145" i="4"/>
  <c r="I334" i="4"/>
  <c r="L334" i="4"/>
  <c r="I308" i="4"/>
  <c r="L308" i="4"/>
  <c r="I270" i="4"/>
  <c r="L270" i="4"/>
  <c r="I424" i="4"/>
  <c r="L424" i="4"/>
  <c r="I234" i="4"/>
  <c r="L234" i="4"/>
  <c r="I94" i="4"/>
  <c r="L94" i="4"/>
  <c r="I18" i="4"/>
  <c r="L18" i="4"/>
  <c r="I180" i="4"/>
  <c r="L180" i="4"/>
  <c r="I423" i="4"/>
  <c r="L423" i="4"/>
  <c r="I383" i="4"/>
  <c r="L383" i="4"/>
  <c r="I67" i="4"/>
  <c r="L67" i="4"/>
  <c r="I254" i="4"/>
  <c r="L254" i="4"/>
  <c r="I37" i="4"/>
  <c r="L37" i="4"/>
  <c r="I341" i="4"/>
  <c r="L341" i="4"/>
  <c r="I186" i="4"/>
  <c r="L186" i="4"/>
  <c r="I264" i="4"/>
  <c r="L264" i="4"/>
  <c r="I247" i="4"/>
  <c r="L247" i="4"/>
  <c r="I257" i="4"/>
  <c r="L257" i="4"/>
  <c r="I407" i="4"/>
  <c r="L407" i="4"/>
  <c r="I426" i="4"/>
  <c r="L426" i="4"/>
  <c r="I165" i="4"/>
  <c r="L165" i="4"/>
  <c r="I148" i="4"/>
  <c r="L148" i="4"/>
  <c r="I280" i="4"/>
  <c r="L280" i="4"/>
  <c r="I377" i="4"/>
  <c r="L377" i="4"/>
  <c r="I75" i="4"/>
  <c r="L75" i="4"/>
  <c r="I278" i="4"/>
  <c r="L278" i="4"/>
  <c r="I425" i="4"/>
  <c r="L425" i="4"/>
  <c r="I317" i="4"/>
  <c r="L317" i="4"/>
  <c r="I279" i="4"/>
  <c r="L279" i="4"/>
  <c r="I304" i="4"/>
  <c r="L304" i="4"/>
  <c r="I364" i="4"/>
  <c r="L364" i="4"/>
  <c r="I306" i="4"/>
  <c r="L306" i="4"/>
  <c r="I129" i="4"/>
  <c r="L129" i="4"/>
  <c r="I167" i="4"/>
  <c r="L167" i="4"/>
  <c r="I400" i="4"/>
  <c r="L400" i="4"/>
  <c r="I275" i="4"/>
  <c r="L275" i="4"/>
  <c r="I309" i="4"/>
  <c r="L309" i="4"/>
  <c r="I154" i="4"/>
  <c r="L154" i="4"/>
  <c r="I427" i="4"/>
  <c r="L427" i="4"/>
  <c r="I395" i="4"/>
  <c r="L395" i="4"/>
  <c r="I49" i="4"/>
  <c r="L49" i="4"/>
  <c r="I45" i="4"/>
  <c r="L45" i="4"/>
  <c r="I144" i="4"/>
  <c r="L144" i="4"/>
  <c r="I73" i="4"/>
  <c r="L73" i="4"/>
  <c r="I9" i="4"/>
  <c r="L9" i="4"/>
  <c r="I329" i="4"/>
  <c r="L329" i="4"/>
  <c r="I345" i="4"/>
  <c r="L345" i="4"/>
  <c r="I62" i="4"/>
  <c r="L62" i="4"/>
  <c r="I224" i="4"/>
  <c r="L224" i="4"/>
  <c r="I40" i="4"/>
  <c r="L40" i="4"/>
  <c r="I196" i="4"/>
  <c r="L196" i="4"/>
  <c r="I78" i="4"/>
  <c r="L78" i="4"/>
  <c r="I217" i="4"/>
  <c r="L217" i="4"/>
  <c r="I276" i="4"/>
  <c r="L276" i="4"/>
  <c r="I149" i="4"/>
  <c r="L149" i="4"/>
  <c r="I300" i="4"/>
  <c r="L300" i="4"/>
  <c r="I117" i="4"/>
  <c r="L117" i="4"/>
  <c r="I135" i="4"/>
  <c r="L135" i="4"/>
  <c r="I211" i="4"/>
  <c r="L211" i="4"/>
  <c r="I302" i="4"/>
  <c r="L302" i="4"/>
  <c r="I375" i="4"/>
  <c r="L375" i="4"/>
  <c r="I71" i="4"/>
  <c r="L71" i="4"/>
  <c r="I274" i="4"/>
  <c r="L274" i="4"/>
  <c r="I367" i="4"/>
  <c r="L367" i="4"/>
  <c r="I208" i="3"/>
  <c r="L208" i="3"/>
  <c r="I49" i="3"/>
  <c r="L49" i="3"/>
  <c r="I13" i="3"/>
  <c r="L13" i="3"/>
  <c r="I177" i="3"/>
  <c r="L177" i="3"/>
  <c r="I409" i="3"/>
  <c r="L409" i="3"/>
  <c r="I232" i="3"/>
  <c r="L232" i="3"/>
  <c r="I296" i="3"/>
  <c r="L296" i="3"/>
  <c r="I419" i="3"/>
  <c r="L419" i="3"/>
  <c r="I201" i="3"/>
  <c r="L201" i="3"/>
  <c r="I335" i="3"/>
  <c r="L335" i="3"/>
  <c r="I44" i="3"/>
  <c r="L44" i="3"/>
  <c r="I392" i="3"/>
  <c r="L392" i="3"/>
  <c r="I424" i="3"/>
  <c r="L424" i="3"/>
  <c r="I101" i="3"/>
  <c r="L101" i="3"/>
  <c r="I46" i="3"/>
  <c r="L46" i="3"/>
  <c r="I62" i="3"/>
  <c r="L62" i="3"/>
  <c r="I78" i="3"/>
  <c r="L78" i="3"/>
  <c r="I94" i="3"/>
  <c r="L94" i="3"/>
  <c r="I110" i="3"/>
  <c r="L110" i="3"/>
  <c r="I126" i="3"/>
  <c r="L126" i="3"/>
  <c r="I142" i="3"/>
  <c r="L142" i="3"/>
  <c r="I158" i="3"/>
  <c r="L158" i="3"/>
  <c r="I174" i="3"/>
  <c r="L174" i="3"/>
  <c r="I190" i="3"/>
  <c r="L190" i="3"/>
  <c r="I398" i="3"/>
  <c r="L398" i="3"/>
  <c r="I100" i="3"/>
  <c r="L100" i="3"/>
  <c r="I412" i="3"/>
  <c r="L412" i="3"/>
  <c r="I386" i="3"/>
  <c r="L386" i="3"/>
  <c r="I417" i="3"/>
  <c r="L417" i="3"/>
  <c r="I413" i="3"/>
  <c r="L413" i="3"/>
  <c r="I238" i="3"/>
  <c r="L238" i="3"/>
  <c r="I226" i="3"/>
  <c r="L226" i="3"/>
  <c r="I421" i="3"/>
  <c r="L421" i="3"/>
  <c r="I198" i="3"/>
  <c r="L198" i="3"/>
  <c r="I18" i="2"/>
  <c r="L18" i="2"/>
  <c r="I182" i="2"/>
  <c r="L182" i="2"/>
  <c r="I213" i="2"/>
  <c r="L213" i="2"/>
  <c r="I267" i="2"/>
  <c r="L267" i="2"/>
  <c r="I275" i="2"/>
  <c r="L275" i="2"/>
  <c r="I185" i="2"/>
  <c r="L185" i="2"/>
  <c r="I49" i="2"/>
  <c r="L49" i="2"/>
  <c r="I171" i="2"/>
  <c r="L171" i="2"/>
  <c r="I405" i="2"/>
  <c r="L405" i="2"/>
  <c r="I148" i="2"/>
  <c r="L148" i="2"/>
  <c r="I252" i="2"/>
  <c r="L252" i="2"/>
  <c r="I202" i="2"/>
  <c r="L202" i="2"/>
  <c r="I303" i="2"/>
  <c r="L303" i="2"/>
  <c r="I389" i="2"/>
  <c r="L389" i="2"/>
  <c r="I152" i="2"/>
  <c r="L152" i="2"/>
  <c r="I37" i="2"/>
  <c r="L37" i="2"/>
  <c r="I231" i="2"/>
  <c r="L231" i="2"/>
  <c r="I365" i="2"/>
  <c r="L365" i="2"/>
  <c r="I208" i="2"/>
  <c r="L208" i="2"/>
  <c r="I254" i="2"/>
  <c r="L254" i="2"/>
  <c r="I216" i="2"/>
  <c r="L216" i="2"/>
  <c r="I361" i="2"/>
  <c r="L361" i="2"/>
  <c r="I402" i="2"/>
  <c r="L402" i="2"/>
  <c r="I307" i="2"/>
  <c r="L307" i="2"/>
  <c r="I401" i="2"/>
  <c r="L401" i="2"/>
  <c r="I89" i="2"/>
  <c r="L89" i="2"/>
  <c r="I45" i="2"/>
  <c r="L45" i="2"/>
  <c r="I287" i="2"/>
  <c r="L287" i="2"/>
  <c r="I245" i="2"/>
  <c r="L245" i="2"/>
  <c r="I376" i="2"/>
  <c r="L376" i="2"/>
  <c r="I156" i="2"/>
  <c r="L156" i="2"/>
  <c r="I322" i="2"/>
  <c r="L322" i="2"/>
  <c r="I323" i="2"/>
  <c r="L323" i="2"/>
  <c r="I327" i="2"/>
  <c r="L327" i="2"/>
  <c r="I295" i="2"/>
  <c r="L295" i="2"/>
  <c r="I68" i="2"/>
  <c r="L68" i="2"/>
  <c r="I247" i="2"/>
  <c r="L247" i="2"/>
  <c r="I97" i="2"/>
  <c r="L97" i="2"/>
  <c r="I64" i="2"/>
  <c r="L64" i="2"/>
  <c r="I349" i="2"/>
  <c r="L349" i="2"/>
  <c r="I362" i="2"/>
  <c r="L362" i="2"/>
  <c r="I288" i="2"/>
  <c r="L288" i="2"/>
  <c r="I309" i="2"/>
  <c r="L309" i="2"/>
  <c r="I166" i="2"/>
  <c r="L166" i="2"/>
  <c r="I368" i="2"/>
  <c r="L368" i="2"/>
  <c r="I29" i="2"/>
  <c r="L29" i="2"/>
  <c r="I115" i="2"/>
  <c r="L115" i="2"/>
  <c r="I369" i="2"/>
  <c r="L369" i="2"/>
  <c r="I57" i="2"/>
  <c r="L57" i="2"/>
  <c r="I143" i="2"/>
  <c r="L143" i="2"/>
  <c r="I85" i="2"/>
  <c r="L85" i="2"/>
  <c r="I44" i="2"/>
  <c r="L44" i="2"/>
  <c r="I123" i="2"/>
  <c r="L123" i="2"/>
  <c r="I111" i="2"/>
  <c r="L111" i="2"/>
  <c r="I56" i="2"/>
  <c r="L56" i="2"/>
  <c r="I370" i="2"/>
  <c r="L370" i="2"/>
  <c r="I409" i="2"/>
  <c r="L409" i="2"/>
  <c r="I61" i="2"/>
  <c r="L61" i="2"/>
  <c r="I20" i="2"/>
  <c r="L20" i="2"/>
  <c r="I33" i="2"/>
  <c r="L33" i="2"/>
  <c r="I157" i="2"/>
  <c r="L157" i="2"/>
  <c r="I200" i="2"/>
  <c r="L200" i="2"/>
  <c r="I425" i="2"/>
  <c r="L425" i="2"/>
  <c r="I180" i="2"/>
  <c r="L180" i="2"/>
  <c r="I73" i="2"/>
  <c r="L73" i="2"/>
  <c r="I330" i="2"/>
  <c r="L330" i="2"/>
  <c r="I13" i="2"/>
  <c r="L13" i="2"/>
  <c r="I235" i="2"/>
  <c r="L235" i="2"/>
  <c r="I173" i="2"/>
  <c r="L173" i="2"/>
  <c r="I393" i="2"/>
  <c r="L393" i="2"/>
  <c r="I22" i="2"/>
  <c r="L22" i="2"/>
  <c r="I75" i="2"/>
  <c r="L75" i="2"/>
  <c r="I91" i="2"/>
  <c r="L91" i="2"/>
  <c r="I316" i="2"/>
  <c r="L316" i="2"/>
  <c r="I132" i="2"/>
  <c r="L132" i="2"/>
  <c r="I93" i="2"/>
  <c r="L93" i="2"/>
  <c r="I52" i="2"/>
  <c r="L52" i="2"/>
  <c r="I9" i="2"/>
  <c r="L9" i="2"/>
  <c r="I109" i="2"/>
  <c r="L109" i="2"/>
  <c r="I72" i="2"/>
  <c r="L72" i="2"/>
  <c r="I184" i="2"/>
  <c r="L184" i="2"/>
  <c r="I382" i="2"/>
  <c r="L382" i="2"/>
  <c r="I294" i="1"/>
  <c r="L294" i="1"/>
  <c r="I98" i="1"/>
  <c r="L98" i="1"/>
  <c r="I81" i="1"/>
  <c r="L81" i="1"/>
  <c r="I343" i="1"/>
  <c r="L343" i="1"/>
  <c r="I421" i="2"/>
  <c r="L421" i="2"/>
  <c r="I127" i="2"/>
  <c r="L127" i="2"/>
  <c r="I251" i="2"/>
  <c r="L251" i="2"/>
  <c r="I69" i="2"/>
  <c r="L69" i="2"/>
  <c r="I28" i="2"/>
  <c r="L28" i="2"/>
  <c r="I227" i="2"/>
  <c r="L227" i="2"/>
  <c r="I263" i="2"/>
  <c r="L263" i="2"/>
  <c r="I100" i="2"/>
  <c r="L100" i="2"/>
  <c r="I128" i="2"/>
  <c r="L128" i="2"/>
  <c r="I186" i="2"/>
  <c r="L186" i="2"/>
  <c r="I241" i="2"/>
  <c r="L241" i="2"/>
  <c r="I399" i="2"/>
  <c r="L399" i="2"/>
  <c r="I131" i="2"/>
  <c r="L131" i="2"/>
  <c r="I170" i="2"/>
  <c r="L170" i="2"/>
  <c r="I222" i="2"/>
  <c r="L222" i="2"/>
  <c r="I292" i="2"/>
  <c r="L292" i="2"/>
  <c r="I403" i="2"/>
  <c r="L403" i="2"/>
  <c r="I105" i="2"/>
  <c r="L105" i="2"/>
  <c r="I207" i="2"/>
  <c r="L207" i="2"/>
  <c r="I283" i="2"/>
  <c r="L283" i="2"/>
  <c r="I17" i="2"/>
  <c r="L17" i="2"/>
  <c r="I385" i="2"/>
  <c r="L385" i="2"/>
  <c r="I259" i="2"/>
  <c r="L259" i="2"/>
  <c r="I271" i="2"/>
  <c r="L271" i="2"/>
  <c r="I48" i="2"/>
  <c r="L48" i="2"/>
  <c r="I124" i="2"/>
  <c r="L124" i="2"/>
  <c r="I346" i="2"/>
  <c r="L346" i="2"/>
  <c r="I10" i="2"/>
  <c r="L10" i="2"/>
  <c r="I26" i="2"/>
  <c r="L26" i="2"/>
  <c r="I195" i="2"/>
  <c r="L195" i="2"/>
  <c r="I281" i="2"/>
  <c r="L281" i="2"/>
  <c r="I313" i="2"/>
  <c r="L313" i="2"/>
  <c r="I79" i="2"/>
  <c r="L79" i="2"/>
  <c r="I95" i="2"/>
  <c r="L95" i="2"/>
  <c r="I228" i="2"/>
  <c r="L228" i="2"/>
  <c r="I249" i="2"/>
  <c r="L249" i="2"/>
  <c r="I260" i="2"/>
  <c r="L260" i="2"/>
  <c r="I328" i="2"/>
  <c r="L328" i="2"/>
  <c r="I388" i="2"/>
  <c r="L388" i="2"/>
  <c r="I250" i="2"/>
  <c r="L250" i="2"/>
  <c r="I315" i="2"/>
  <c r="L315" i="2"/>
  <c r="I414" i="2"/>
  <c r="L414" i="2"/>
  <c r="I92" i="2"/>
  <c r="L92" i="2"/>
  <c r="I224" i="2"/>
  <c r="L224" i="2"/>
  <c r="I104" i="2"/>
  <c r="L104" i="2"/>
  <c r="I40" i="2"/>
  <c r="L40" i="2"/>
  <c r="I83" i="2"/>
  <c r="L83" i="2"/>
  <c r="I99" i="2"/>
  <c r="L99" i="2"/>
  <c r="I420" i="3"/>
  <c r="L420" i="3"/>
  <c r="I322" i="3"/>
  <c r="L322" i="3"/>
  <c r="I56" i="3"/>
  <c r="L56" i="3"/>
  <c r="I254" i="3"/>
  <c r="L254" i="3"/>
  <c r="I12" i="3"/>
  <c r="L12" i="3"/>
  <c r="I33" i="3"/>
  <c r="L33" i="3"/>
  <c r="I365" i="3"/>
  <c r="L365" i="3"/>
  <c r="I425" i="3"/>
  <c r="L425" i="3"/>
  <c r="I228" i="3"/>
  <c r="L228" i="3"/>
  <c r="I292" i="3"/>
  <c r="L292" i="3"/>
  <c r="I311" i="3"/>
  <c r="L311" i="3"/>
  <c r="I221" i="3"/>
  <c r="L221" i="3"/>
  <c r="I116" i="3"/>
  <c r="L116" i="3"/>
  <c r="I140" i="3"/>
  <c r="L140" i="3"/>
  <c r="I52" i="3"/>
  <c r="L52" i="3"/>
  <c r="I278" i="3"/>
  <c r="L278" i="3"/>
  <c r="I239" i="3"/>
  <c r="L239" i="3"/>
  <c r="I224" i="3"/>
  <c r="L224" i="3"/>
  <c r="I400" i="3"/>
  <c r="L400" i="3"/>
  <c r="I279" i="3"/>
  <c r="L279" i="3"/>
  <c r="I193" i="3"/>
  <c r="L193" i="3"/>
  <c r="I96" i="3"/>
  <c r="L96" i="3"/>
  <c r="I36" i="3"/>
  <c r="L36" i="3"/>
  <c r="I97" i="3"/>
  <c r="L97" i="3"/>
  <c r="I397" i="3"/>
  <c r="L397" i="3"/>
  <c r="I230" i="3"/>
  <c r="L230" i="3"/>
  <c r="I374" i="3"/>
  <c r="L374" i="3"/>
  <c r="I216" i="3"/>
  <c r="L216" i="3"/>
  <c r="I366" i="3"/>
  <c r="L366" i="3"/>
  <c r="I393" i="3"/>
  <c r="L393" i="3"/>
  <c r="I245" i="3"/>
  <c r="L245" i="3"/>
  <c r="I348" i="3"/>
  <c r="L348" i="3"/>
  <c r="I50" i="3"/>
  <c r="L50" i="3"/>
  <c r="I66" i="3"/>
  <c r="L66" i="3"/>
  <c r="I82" i="3"/>
  <c r="L82" i="3"/>
  <c r="I98" i="3"/>
  <c r="L98" i="3"/>
  <c r="I114" i="3"/>
  <c r="L114" i="3"/>
  <c r="I130" i="3"/>
  <c r="L130" i="3"/>
  <c r="I146" i="3"/>
  <c r="L146" i="3"/>
  <c r="I162" i="3"/>
  <c r="L162" i="3"/>
  <c r="I178" i="3"/>
  <c r="L178" i="3"/>
  <c r="I194" i="3"/>
  <c r="L194" i="3"/>
  <c r="I252" i="3"/>
  <c r="L252" i="3"/>
  <c r="I395" i="3"/>
  <c r="L395" i="3"/>
  <c r="I113" i="3"/>
  <c r="L113" i="3"/>
  <c r="I72" i="3"/>
  <c r="L72" i="3"/>
  <c r="I168" i="3"/>
  <c r="L168" i="3"/>
  <c r="I17" i="3"/>
  <c r="L17" i="3"/>
  <c r="I265" i="3"/>
  <c r="L265" i="3"/>
  <c r="I300" i="3"/>
  <c r="L300" i="3"/>
  <c r="I344" i="3"/>
  <c r="L344" i="3"/>
  <c r="I351" i="4"/>
  <c r="L351" i="4"/>
  <c r="I189" i="4"/>
  <c r="L189" i="4"/>
  <c r="I139" i="4"/>
  <c r="L139" i="4"/>
  <c r="I43" i="4"/>
  <c r="L43" i="4"/>
  <c r="I318" i="5"/>
  <c r="L318" i="5"/>
  <c r="I81" i="5"/>
  <c r="L81" i="5"/>
  <c r="I293" i="5"/>
  <c r="L293" i="5"/>
  <c r="I178" i="5"/>
  <c r="L178" i="5"/>
  <c r="I194" i="5"/>
  <c r="L194" i="5"/>
  <c r="I210" i="5"/>
  <c r="L210" i="5"/>
  <c r="I407" i="5"/>
  <c r="L407" i="5"/>
  <c r="I338" i="5"/>
  <c r="L338" i="5"/>
  <c r="I358" i="5"/>
  <c r="L358" i="5"/>
  <c r="I164" i="5"/>
  <c r="L164" i="5"/>
  <c r="I416" i="5"/>
  <c r="L416" i="5"/>
  <c r="I334" i="5"/>
  <c r="L334" i="5"/>
  <c r="I314" i="5"/>
  <c r="L314" i="5"/>
  <c r="I105" i="5"/>
  <c r="L105" i="5"/>
  <c r="I13" i="5"/>
  <c r="L13" i="5"/>
  <c r="I270" i="5"/>
  <c r="L270" i="5"/>
  <c r="I238" i="5"/>
  <c r="L238" i="5"/>
  <c r="I118" i="5"/>
  <c r="L118" i="5"/>
  <c r="I418" i="5"/>
  <c r="L418" i="5"/>
  <c r="I394" i="5"/>
  <c r="L394" i="5"/>
  <c r="I255" i="5"/>
  <c r="L255" i="5"/>
  <c r="I38" i="5"/>
  <c r="L38" i="5"/>
  <c r="I159" i="5"/>
  <c r="L159" i="5"/>
  <c r="I220" i="5"/>
  <c r="L220" i="5"/>
  <c r="I171" i="5"/>
  <c r="L171" i="5"/>
  <c r="I212" i="5"/>
  <c r="L212" i="5"/>
  <c r="I57" i="5"/>
  <c r="L57" i="5"/>
  <c r="I374" i="5"/>
  <c r="L374" i="5"/>
  <c r="I26" i="5"/>
  <c r="L26" i="5"/>
  <c r="I25" i="5"/>
  <c r="L25" i="5"/>
  <c r="I104" i="5"/>
  <c r="L104" i="5"/>
  <c r="I261" i="5"/>
  <c r="L261" i="5"/>
  <c r="I276" i="5"/>
  <c r="L276" i="5"/>
  <c r="I297" i="5"/>
  <c r="L297" i="5"/>
  <c r="I324" i="5"/>
  <c r="L324" i="5"/>
  <c r="I150" i="5"/>
  <c r="L150" i="5"/>
  <c r="I131" i="5"/>
  <c r="L131" i="5"/>
  <c r="I413" i="5"/>
  <c r="L413" i="5"/>
  <c r="I251" i="5"/>
  <c r="L251" i="5"/>
  <c r="I247" i="5"/>
  <c r="L247" i="5"/>
  <c r="I378" i="5"/>
  <c r="L378" i="5"/>
  <c r="I219" i="5"/>
  <c r="L219" i="5"/>
  <c r="I9" i="5"/>
  <c r="L9" i="5"/>
  <c r="I147" i="5"/>
  <c r="L147" i="5"/>
  <c r="I216" i="5"/>
  <c r="L216" i="5"/>
  <c r="I342" i="5"/>
  <c r="L342" i="5"/>
  <c r="I356" i="5"/>
  <c r="L356" i="5"/>
  <c r="I249" i="5"/>
  <c r="L249" i="5"/>
  <c r="I85" i="6"/>
  <c r="L85" i="6"/>
  <c r="I147" i="6"/>
  <c r="L147" i="6"/>
  <c r="I100" i="6"/>
  <c r="L100" i="6"/>
  <c r="I26" i="6"/>
  <c r="L26" i="6"/>
  <c r="I40" i="6"/>
  <c r="L40" i="6"/>
  <c r="I315" i="6"/>
  <c r="L315" i="6"/>
  <c r="I386" i="6"/>
  <c r="L386" i="6"/>
  <c r="I58" i="6"/>
  <c r="L58" i="6"/>
  <c r="I286" i="6"/>
  <c r="L286" i="6"/>
  <c r="I373" i="6"/>
  <c r="L373" i="6"/>
  <c r="I171" i="6"/>
  <c r="L171" i="6"/>
  <c r="I275" i="6"/>
  <c r="L275" i="6"/>
  <c r="I243" i="6"/>
  <c r="L243" i="6"/>
  <c r="I327" i="6"/>
  <c r="L327" i="6"/>
  <c r="I203" i="6"/>
  <c r="L203" i="6"/>
  <c r="I163" i="6"/>
  <c r="L163" i="6"/>
  <c r="I25" i="6"/>
  <c r="L25" i="6"/>
  <c r="I382" i="6"/>
  <c r="L382" i="6"/>
  <c r="I182" i="6"/>
  <c r="L182" i="6"/>
  <c r="I336" i="6"/>
  <c r="L336" i="6"/>
  <c r="I277" i="6"/>
  <c r="L277" i="6"/>
  <c r="I356" i="6"/>
  <c r="L356" i="6"/>
  <c r="I254" i="6"/>
  <c r="L254" i="6"/>
  <c r="I287" i="6"/>
  <c r="L287" i="6"/>
  <c r="I377" i="6"/>
  <c r="L377" i="6"/>
  <c r="I385" i="6"/>
  <c r="L385" i="6"/>
  <c r="I330" i="6"/>
  <c r="L330" i="6"/>
  <c r="I88" i="6"/>
  <c r="L88" i="6"/>
  <c r="I155" i="6"/>
  <c r="L155" i="6"/>
  <c r="I151" i="6"/>
  <c r="L151" i="6"/>
  <c r="I416" i="6"/>
  <c r="L416" i="6"/>
  <c r="I18" i="6"/>
  <c r="L18" i="6"/>
  <c r="I50" i="6"/>
  <c r="L50" i="6"/>
  <c r="I82" i="6"/>
  <c r="L82" i="6"/>
  <c r="I194" i="6"/>
  <c r="L194" i="6"/>
  <c r="I399" i="6"/>
  <c r="L399" i="6"/>
  <c r="I410" i="7"/>
  <c r="L410" i="7"/>
  <c r="I405" i="7"/>
  <c r="L405" i="7"/>
  <c r="I194" i="7"/>
  <c r="L194" i="7"/>
  <c r="I195" i="7"/>
  <c r="L195" i="7"/>
  <c r="I163" i="7"/>
  <c r="L163" i="7"/>
  <c r="I150" i="7"/>
  <c r="L150" i="7"/>
  <c r="I207" i="7"/>
  <c r="L207" i="7"/>
  <c r="I175" i="7"/>
  <c r="L175" i="7"/>
  <c r="I19" i="7"/>
  <c r="I59" i="7"/>
  <c r="L59" i="7"/>
  <c r="I186" i="7"/>
  <c r="L186" i="7"/>
  <c r="I274" i="7"/>
  <c r="L274" i="7"/>
  <c r="I318" i="7"/>
  <c r="L318" i="7"/>
  <c r="I335" i="7"/>
  <c r="L335" i="7"/>
  <c r="I211" i="7"/>
  <c r="L211" i="7"/>
  <c r="I179" i="7"/>
  <c r="L179" i="7"/>
  <c r="L229" i="7"/>
  <c r="I404" i="7"/>
  <c r="L404" i="7"/>
  <c r="I426" i="7"/>
  <c r="L426" i="7"/>
  <c r="I321" i="7"/>
  <c r="L321" i="7"/>
  <c r="I315" i="7"/>
  <c r="L315" i="7"/>
  <c r="I287" i="7"/>
  <c r="L287" i="7"/>
  <c r="I198" i="7"/>
  <c r="L198" i="7"/>
  <c r="L223" i="7"/>
  <c r="I191" i="7"/>
  <c r="L191" i="7"/>
  <c r="I159" i="7"/>
  <c r="L159" i="7"/>
  <c r="I63" i="7"/>
  <c r="L63" i="7"/>
  <c r="I47" i="7"/>
  <c r="L47" i="7"/>
  <c r="L135" i="7"/>
  <c r="I35" i="7"/>
  <c r="L35" i="7"/>
  <c r="I123" i="7"/>
  <c r="L123" i="7"/>
  <c r="I43" i="7"/>
  <c r="L43" i="7"/>
  <c r="I134" i="7"/>
  <c r="L134" i="7"/>
  <c r="I42" i="7"/>
  <c r="L42" i="7"/>
  <c r="I169" i="7"/>
  <c r="L169" i="7"/>
  <c r="I373" i="8"/>
  <c r="L373" i="8"/>
  <c r="I15" i="8"/>
  <c r="L15" i="8"/>
  <c r="I281" i="8"/>
  <c r="L281" i="8"/>
  <c r="I88" i="8"/>
  <c r="L88" i="8"/>
  <c r="I157" i="8"/>
  <c r="L157" i="8"/>
  <c r="I365" i="8"/>
  <c r="L365" i="8"/>
  <c r="I246" i="8"/>
  <c r="L246" i="8"/>
  <c r="I370" i="8"/>
  <c r="L370" i="8"/>
  <c r="I220" i="8"/>
  <c r="L220" i="8"/>
  <c r="I64" i="8"/>
  <c r="L64" i="8"/>
  <c r="I32" i="8"/>
  <c r="L32" i="8"/>
  <c r="I304" i="8"/>
  <c r="L304" i="8"/>
  <c r="I68" i="8"/>
  <c r="L68" i="8"/>
  <c r="I333" i="10"/>
  <c r="L333" i="10"/>
  <c r="I120" i="10"/>
  <c r="L120" i="10"/>
  <c r="I151" i="10"/>
  <c r="L151" i="10"/>
  <c r="I23" i="10"/>
  <c r="L23" i="10"/>
  <c r="I160" i="10"/>
  <c r="L160" i="10"/>
  <c r="I48" i="10"/>
  <c r="L48" i="10"/>
  <c r="I429" i="10"/>
  <c r="L429" i="10"/>
  <c r="I251" i="10"/>
  <c r="L251" i="10"/>
  <c r="I35" i="10"/>
  <c r="L35" i="10"/>
  <c r="I211" i="10"/>
  <c r="L211" i="10"/>
  <c r="I414" i="10"/>
  <c r="L414" i="10"/>
  <c r="I60" i="10"/>
  <c r="L60" i="10"/>
  <c r="I287" i="10"/>
  <c r="L287" i="10"/>
  <c r="I279" i="10"/>
  <c r="L279" i="10"/>
  <c r="I362" i="10"/>
  <c r="L362" i="10"/>
  <c r="I21" i="10"/>
  <c r="L21" i="10"/>
  <c r="I381" i="10"/>
  <c r="L381" i="10"/>
  <c r="I213" i="10"/>
  <c r="L213" i="10"/>
  <c r="I68" i="10"/>
  <c r="L68" i="10"/>
  <c r="I72" i="10"/>
  <c r="L72" i="10"/>
  <c r="I54" i="10"/>
  <c r="L54" i="10"/>
  <c r="I18" i="10"/>
  <c r="L18" i="10"/>
  <c r="I91" i="10"/>
  <c r="L91" i="10"/>
  <c r="I14" i="10"/>
  <c r="L14" i="10"/>
  <c r="I163" i="10"/>
  <c r="L163" i="10"/>
  <c r="I118" i="10"/>
  <c r="L118" i="10"/>
  <c r="I134" i="10"/>
  <c r="L134" i="10"/>
  <c r="I321" i="10"/>
  <c r="L321" i="10"/>
  <c r="I395" i="10"/>
  <c r="L395" i="10"/>
  <c r="I327" i="10"/>
  <c r="L327" i="10"/>
  <c r="I181" i="10"/>
  <c r="L181" i="10"/>
  <c r="I227" i="10"/>
  <c r="L227" i="10"/>
  <c r="I235" i="10"/>
  <c r="L235" i="10"/>
  <c r="I24" i="10"/>
  <c r="L24" i="10"/>
  <c r="I95" i="10"/>
  <c r="L95" i="10"/>
  <c r="I144" i="10"/>
  <c r="L144" i="10"/>
  <c r="I405" i="10"/>
  <c r="L405" i="10"/>
  <c r="I354" i="10"/>
  <c r="L354" i="10"/>
  <c r="I51" i="10"/>
  <c r="L51" i="10"/>
  <c r="I58" i="10"/>
  <c r="L58" i="10"/>
  <c r="I245" i="10"/>
  <c r="L245" i="10"/>
  <c r="I376" i="10"/>
  <c r="L376" i="10"/>
  <c r="I288" i="10"/>
  <c r="L288" i="10"/>
  <c r="I419" i="10"/>
  <c r="L419" i="10"/>
  <c r="I259" i="10"/>
  <c r="L259" i="10"/>
  <c r="I267" i="10"/>
  <c r="L267" i="10"/>
  <c r="I177" i="10"/>
  <c r="L177" i="10"/>
  <c r="I82" i="10"/>
  <c r="L82" i="10"/>
  <c r="I337" i="10"/>
  <c r="L337" i="10"/>
  <c r="I328" i="10"/>
  <c r="L328" i="10"/>
  <c r="I277" i="10"/>
  <c r="L277" i="10"/>
  <c r="I296" i="10"/>
  <c r="L296" i="10"/>
  <c r="I200" i="10"/>
  <c r="L200" i="10"/>
  <c r="I97" i="10"/>
  <c r="L97" i="10"/>
  <c r="I329" i="10"/>
  <c r="L329" i="10"/>
  <c r="I356" i="10"/>
  <c r="L356" i="10"/>
  <c r="I306" i="10"/>
  <c r="L306" i="10"/>
  <c r="I237" i="10"/>
  <c r="L237" i="10"/>
  <c r="I364" i="10"/>
  <c r="L364" i="10"/>
  <c r="I160" i="8"/>
  <c r="L160" i="8"/>
  <c r="I10" i="7"/>
  <c r="L10" i="7"/>
  <c r="I46" i="7"/>
  <c r="L46" i="7"/>
  <c r="I24" i="6"/>
  <c r="L24" i="6"/>
  <c r="I378" i="6"/>
  <c r="L378" i="6"/>
  <c r="I374" i="6"/>
  <c r="L374" i="6"/>
  <c r="I306" i="6"/>
  <c r="L306" i="6"/>
  <c r="I48" i="6"/>
  <c r="L48" i="6"/>
  <c r="I353" i="6"/>
  <c r="L353" i="6"/>
  <c r="I128" i="6"/>
  <c r="L128" i="6"/>
  <c r="I36" i="6"/>
  <c r="L36" i="6"/>
  <c r="I412" i="6"/>
  <c r="L412" i="6"/>
  <c r="I143" i="6"/>
  <c r="L143" i="6"/>
  <c r="I349" i="6"/>
  <c r="L349" i="6"/>
  <c r="I398" i="6"/>
  <c r="L398" i="6"/>
  <c r="I270" i="6"/>
  <c r="L270" i="6"/>
  <c r="I271" i="6"/>
  <c r="L271" i="6"/>
  <c r="I221" i="6"/>
  <c r="L221" i="6"/>
  <c r="I196" i="6"/>
  <c r="L196" i="6"/>
  <c r="I283" i="6"/>
  <c r="L283" i="6"/>
  <c r="I251" i="6"/>
  <c r="L251" i="6"/>
  <c r="I401" i="6"/>
  <c r="L401" i="6"/>
  <c r="I414" i="6"/>
  <c r="L414" i="6"/>
  <c r="I21" i="6"/>
  <c r="L21" i="6"/>
  <c r="I127" i="6"/>
  <c r="L127" i="6"/>
  <c r="I298" i="6"/>
  <c r="L298" i="6"/>
  <c r="I179" i="6"/>
  <c r="L179" i="6"/>
  <c r="I60" i="6"/>
  <c r="L60" i="6"/>
  <c r="I28" i="6"/>
  <c r="L28" i="6"/>
  <c r="I209" i="6"/>
  <c r="L209" i="6"/>
  <c r="I429" i="6"/>
  <c r="L429" i="6"/>
  <c r="I92" i="6"/>
  <c r="L92" i="6"/>
  <c r="I338" i="6"/>
  <c r="L338" i="6"/>
  <c r="I318" i="6"/>
  <c r="L318" i="6"/>
  <c r="I274" i="6"/>
  <c r="L274" i="6"/>
  <c r="I242" i="6"/>
  <c r="L242" i="6"/>
  <c r="I314" i="6"/>
  <c r="L314" i="6"/>
  <c r="I216" i="6"/>
  <c r="L216" i="6"/>
  <c r="I409" i="6"/>
  <c r="L409" i="6"/>
  <c r="I124" i="6"/>
  <c r="L124" i="6"/>
  <c r="I11" i="6"/>
  <c r="L11" i="6"/>
  <c r="I43" i="6"/>
  <c r="L43" i="6"/>
  <c r="I75" i="6"/>
  <c r="L75" i="6"/>
  <c r="I161" i="6"/>
  <c r="L161" i="6"/>
  <c r="I300" i="6"/>
  <c r="L300" i="6"/>
  <c r="I321" i="6"/>
  <c r="L321" i="6"/>
  <c r="I332" i="6"/>
  <c r="L332" i="6"/>
  <c r="I293" i="6"/>
  <c r="L293" i="6"/>
  <c r="I407" i="6"/>
  <c r="L407" i="6"/>
  <c r="I310" i="5"/>
  <c r="L310" i="5"/>
  <c r="I386" i="5"/>
  <c r="L386" i="5"/>
  <c r="I263" i="5"/>
  <c r="L263" i="5"/>
  <c r="I311" i="5"/>
  <c r="L311" i="5"/>
  <c r="I319" i="5"/>
  <c r="L319" i="5"/>
  <c r="I102" i="5"/>
  <c r="L102" i="5"/>
  <c r="I275" i="5"/>
  <c r="L275" i="5"/>
  <c r="I93" i="5"/>
  <c r="L93" i="5"/>
  <c r="I192" i="5"/>
  <c r="L192" i="5"/>
  <c r="I385" i="5"/>
  <c r="L385" i="5"/>
  <c r="I268" i="5"/>
  <c r="L268" i="5"/>
  <c r="I372" i="4"/>
  <c r="L372" i="4"/>
  <c r="I327" i="4"/>
  <c r="L327" i="4"/>
  <c r="I118" i="4"/>
  <c r="L118" i="4"/>
  <c r="I420" i="4"/>
  <c r="L420" i="4"/>
  <c r="I30" i="4"/>
  <c r="L30" i="4"/>
  <c r="I410" i="4"/>
  <c r="L410" i="4"/>
  <c r="I160" i="4"/>
  <c r="L160" i="4"/>
  <c r="I385" i="4"/>
  <c r="L385" i="4"/>
  <c r="I342" i="4"/>
  <c r="L342" i="4"/>
  <c r="I113" i="4"/>
  <c r="L113" i="4"/>
  <c r="I141" i="4"/>
  <c r="L141" i="4"/>
  <c r="I354" i="4"/>
  <c r="L354" i="4"/>
  <c r="I187" i="4"/>
  <c r="L187" i="4"/>
  <c r="I295" i="4"/>
  <c r="L295" i="4"/>
  <c r="I114" i="4"/>
  <c r="L114" i="4"/>
  <c r="I86" i="4"/>
  <c r="L86" i="4"/>
  <c r="I10" i="4"/>
  <c r="L10" i="4"/>
  <c r="I221" i="4"/>
  <c r="L221" i="4"/>
  <c r="I128" i="4"/>
  <c r="L128" i="4"/>
  <c r="I208" i="4"/>
  <c r="L208" i="4"/>
  <c r="I36" i="4"/>
  <c r="L36" i="4"/>
  <c r="I296" i="4"/>
  <c r="L296" i="4"/>
  <c r="I326" i="4"/>
  <c r="L326" i="4"/>
  <c r="I136" i="4"/>
  <c r="L136" i="4"/>
  <c r="I403" i="4"/>
  <c r="L403" i="4"/>
  <c r="I63" i="4"/>
  <c r="L63" i="4"/>
  <c r="I107" i="4"/>
  <c r="L107" i="4"/>
  <c r="I242" i="4"/>
  <c r="L242" i="4"/>
  <c r="I413" i="4"/>
  <c r="L413" i="4"/>
  <c r="I39" i="4"/>
  <c r="L39" i="4"/>
  <c r="I286" i="4"/>
  <c r="L286" i="4"/>
  <c r="I156" i="4"/>
  <c r="L156" i="4"/>
  <c r="I52" i="4"/>
  <c r="L52" i="4"/>
  <c r="I66" i="4"/>
  <c r="L66" i="4"/>
  <c r="I382" i="4"/>
  <c r="L382" i="4"/>
  <c r="I263" i="4"/>
  <c r="L263" i="4"/>
  <c r="I370" i="4"/>
  <c r="L370" i="4"/>
  <c r="I56" i="4"/>
  <c r="L56" i="4"/>
  <c r="I161" i="4"/>
  <c r="L161" i="4"/>
  <c r="I192" i="4"/>
  <c r="L192" i="4"/>
  <c r="I197" i="4"/>
  <c r="L197" i="4"/>
  <c r="I89" i="4"/>
  <c r="L89" i="4"/>
  <c r="I153" i="4"/>
  <c r="L153" i="4"/>
  <c r="I35" i="4"/>
  <c r="L35" i="4"/>
  <c r="I377" i="3"/>
  <c r="L377" i="3"/>
  <c r="I385" i="3"/>
  <c r="L385" i="3"/>
  <c r="I373" i="3"/>
  <c r="L373" i="3"/>
  <c r="I270" i="3"/>
  <c r="L270" i="3"/>
  <c r="I247" i="3"/>
  <c r="L247" i="3"/>
  <c r="I145" i="3"/>
  <c r="L145" i="3"/>
  <c r="I20" i="3"/>
  <c r="L20" i="3"/>
  <c r="I109" i="3"/>
  <c r="L109" i="3"/>
  <c r="I89" i="3"/>
  <c r="L89" i="3"/>
  <c r="I165" i="3"/>
  <c r="L165" i="3"/>
  <c r="I426" i="3"/>
  <c r="L426" i="3"/>
  <c r="I418" i="3"/>
  <c r="L418" i="3"/>
  <c r="I160" i="3"/>
  <c r="L160" i="3"/>
  <c r="I21" i="3"/>
  <c r="L21" i="3"/>
  <c r="I353" i="3"/>
  <c r="L353" i="3"/>
  <c r="I416" i="3"/>
  <c r="L416" i="3"/>
  <c r="I429" i="3"/>
  <c r="L429" i="3"/>
  <c r="I14" i="3"/>
  <c r="L14" i="3"/>
  <c r="I241" i="3"/>
  <c r="L241" i="3"/>
  <c r="I289" i="3"/>
  <c r="L289" i="3"/>
  <c r="I399" i="3"/>
  <c r="L399" i="3"/>
  <c r="I58" i="3"/>
  <c r="L58" i="3"/>
  <c r="I74" i="3"/>
  <c r="L74" i="3"/>
  <c r="I90" i="3"/>
  <c r="L90" i="3"/>
  <c r="I106" i="3"/>
  <c r="L106" i="3"/>
  <c r="I122" i="3"/>
  <c r="L122" i="3"/>
  <c r="I138" i="3"/>
  <c r="L138" i="3"/>
  <c r="I154" i="3"/>
  <c r="L154" i="3"/>
  <c r="I170" i="3"/>
  <c r="L170" i="3"/>
  <c r="I186" i="3"/>
  <c r="L186" i="3"/>
  <c r="I401" i="3"/>
  <c r="L401" i="3"/>
  <c r="I302" i="3"/>
  <c r="L302" i="3"/>
  <c r="I129" i="3"/>
  <c r="L129" i="3"/>
  <c r="I68" i="3"/>
  <c r="L68" i="3"/>
  <c r="I295" i="3"/>
  <c r="L295" i="3"/>
  <c r="I200" i="3"/>
  <c r="L200" i="3"/>
  <c r="I334" i="3"/>
  <c r="L334" i="3"/>
  <c r="I405" i="3"/>
  <c r="L405" i="3"/>
  <c r="I45" i="3"/>
  <c r="L45" i="3"/>
  <c r="I197" i="3"/>
  <c r="L197" i="3"/>
  <c r="I318" i="3"/>
  <c r="L318" i="3"/>
  <c r="I242" i="3"/>
  <c r="L242" i="3"/>
  <c r="I104" i="3"/>
  <c r="L104" i="3"/>
  <c r="I389" i="3"/>
  <c r="L389" i="3"/>
  <c r="I350" i="3"/>
  <c r="L350" i="3"/>
  <c r="I354" i="3"/>
  <c r="L354" i="3"/>
  <c r="I34" i="3"/>
  <c r="L34" i="3"/>
  <c r="I272" i="3"/>
  <c r="L272" i="3"/>
  <c r="I368" i="3"/>
  <c r="L368" i="3"/>
  <c r="I249" i="3"/>
  <c r="L249" i="3"/>
  <c r="I293" i="3"/>
  <c r="L293" i="3"/>
  <c r="I408" i="3"/>
  <c r="L408" i="3"/>
  <c r="I416" i="10"/>
  <c r="L416" i="10"/>
  <c r="I350" i="10"/>
  <c r="L350" i="10"/>
  <c r="I176" i="10"/>
  <c r="L176" i="10"/>
  <c r="I13" i="10"/>
  <c r="L13" i="10"/>
  <c r="I179" i="10"/>
  <c r="L179" i="10"/>
  <c r="I90" i="10"/>
  <c r="L90" i="10"/>
  <c r="I162" i="10"/>
  <c r="L162" i="10"/>
  <c r="I243" i="10"/>
  <c r="L243" i="10"/>
  <c r="I28" i="10"/>
  <c r="L28" i="10"/>
  <c r="I184" i="10"/>
  <c r="L184" i="10"/>
  <c r="I220" i="10"/>
  <c r="L220" i="10"/>
  <c r="I79" i="10"/>
  <c r="L79" i="10"/>
  <c r="I123" i="10"/>
  <c r="L123" i="10"/>
  <c r="I106" i="10"/>
  <c r="L106" i="10"/>
  <c r="I138" i="10"/>
  <c r="L138" i="10"/>
  <c r="I344" i="10"/>
  <c r="L344" i="10"/>
  <c r="I276" i="10"/>
  <c r="L276" i="10"/>
  <c r="I407" i="10"/>
  <c r="L407" i="10"/>
  <c r="I168" i="8"/>
  <c r="L168" i="8"/>
  <c r="I269" i="8"/>
  <c r="L269" i="8"/>
  <c r="I187" i="7"/>
  <c r="L187" i="7"/>
  <c r="I155" i="7"/>
  <c r="L155" i="7"/>
  <c r="I174" i="7"/>
  <c r="L174" i="7"/>
  <c r="I199" i="7"/>
  <c r="L199" i="7"/>
  <c r="I167" i="7"/>
  <c r="L167" i="7"/>
  <c r="I91" i="7"/>
  <c r="L91" i="7"/>
  <c r="I13" i="7"/>
  <c r="L13" i="7"/>
  <c r="I78" i="7"/>
  <c r="L78" i="7"/>
  <c r="I414" i="7"/>
  <c r="L414" i="7"/>
  <c r="I202" i="7"/>
  <c r="L202" i="7"/>
  <c r="I203" i="7"/>
  <c r="L203" i="7"/>
  <c r="I171" i="7"/>
  <c r="L171" i="7"/>
  <c r="I255" i="7"/>
  <c r="L255" i="7"/>
  <c r="I215" i="7"/>
  <c r="L215" i="7"/>
  <c r="I183" i="7"/>
  <c r="I151" i="7"/>
  <c r="L151" i="7"/>
  <c r="I185" i="7"/>
  <c r="L185" i="7"/>
  <c r="I53" i="6"/>
  <c r="L53" i="6"/>
  <c r="I299" i="6"/>
  <c r="L299" i="6"/>
  <c r="I278" i="6"/>
  <c r="L278" i="6"/>
  <c r="I279" i="6"/>
  <c r="L279" i="6"/>
  <c r="I230" i="6"/>
  <c r="L230" i="6"/>
  <c r="I175" i="6"/>
  <c r="L175" i="6"/>
  <c r="I350" i="6"/>
  <c r="L350" i="6"/>
  <c r="I45" i="6"/>
  <c r="L45" i="6"/>
  <c r="I362" i="6"/>
  <c r="L362" i="6"/>
  <c r="I400" i="6"/>
  <c r="L400" i="6"/>
  <c r="I189" i="6"/>
  <c r="L189" i="6"/>
  <c r="I159" i="6"/>
  <c r="L159" i="6"/>
  <c r="I57" i="6"/>
  <c r="L57" i="6"/>
  <c r="I176" i="6"/>
  <c r="L176" i="6"/>
  <c r="I123" i="6"/>
  <c r="L123" i="6"/>
  <c r="I365" i="6"/>
  <c r="L365" i="6"/>
  <c r="I220" i="6"/>
  <c r="L220" i="6"/>
  <c r="I109" i="6"/>
  <c r="L109" i="6"/>
  <c r="I162" i="6"/>
  <c r="L162" i="6"/>
  <c r="I240" i="6"/>
  <c r="L240" i="6"/>
  <c r="I256" i="6"/>
  <c r="L256" i="6"/>
  <c r="I272" i="6"/>
  <c r="L272" i="6"/>
  <c r="I288" i="6"/>
  <c r="L288" i="6"/>
  <c r="I110" i="6"/>
  <c r="L110" i="6"/>
  <c r="I150" i="6"/>
  <c r="L150" i="6"/>
  <c r="I297" i="6"/>
  <c r="L297" i="6"/>
  <c r="I246" i="6"/>
  <c r="L246" i="6"/>
  <c r="I172" i="6"/>
  <c r="L172" i="6"/>
  <c r="I56" i="6"/>
  <c r="L56" i="6"/>
  <c r="I231" i="6"/>
  <c r="L231" i="6"/>
  <c r="I418" i="6"/>
  <c r="L418" i="6"/>
  <c r="I294" i="6"/>
  <c r="L294" i="6"/>
  <c r="I195" i="6"/>
  <c r="L195" i="6"/>
  <c r="I80" i="6"/>
  <c r="L80" i="6"/>
  <c r="I16" i="6"/>
  <c r="L16" i="6"/>
  <c r="I357" i="6"/>
  <c r="L357" i="6"/>
  <c r="I29" i="6"/>
  <c r="L29" i="6"/>
  <c r="I204" i="6"/>
  <c r="L204" i="6"/>
  <c r="I68" i="6"/>
  <c r="L68" i="6"/>
  <c r="I207" i="6"/>
  <c r="L207" i="6"/>
  <c r="I389" i="6"/>
  <c r="L389" i="6"/>
  <c r="I73" i="6"/>
  <c r="L73" i="6"/>
  <c r="I9" i="6"/>
  <c r="L9" i="6"/>
  <c r="I119" i="6"/>
  <c r="L119" i="6"/>
  <c r="I192" i="6"/>
  <c r="L192" i="6"/>
  <c r="I381" i="6"/>
  <c r="L381" i="6"/>
  <c r="I345" i="6"/>
  <c r="L345" i="6"/>
  <c r="I232" i="6"/>
  <c r="L232" i="6"/>
  <c r="I248" i="6"/>
  <c r="L248" i="6"/>
  <c r="I264" i="6"/>
  <c r="L264" i="6"/>
  <c r="I280" i="6"/>
  <c r="L280" i="6"/>
  <c r="I273" i="6"/>
  <c r="L273" i="6"/>
  <c r="I289" i="6"/>
  <c r="L289" i="6"/>
  <c r="I304" i="6"/>
  <c r="L304" i="6"/>
  <c r="I274" i="5"/>
  <c r="L274" i="5"/>
  <c r="I294" i="5"/>
  <c r="L294" i="5"/>
  <c r="I200" i="5"/>
  <c r="L200" i="5"/>
  <c r="I223" i="5"/>
  <c r="L223" i="5"/>
  <c r="I191" i="5"/>
  <c r="L191" i="5"/>
  <c r="I56" i="5"/>
  <c r="L56" i="5"/>
  <c r="I72" i="5"/>
  <c r="L72" i="5"/>
  <c r="I357" i="5"/>
  <c r="L357" i="5"/>
  <c r="I123" i="5"/>
  <c r="L123" i="5"/>
  <c r="I88" i="5"/>
  <c r="L88" i="5"/>
  <c r="I362" i="5"/>
  <c r="L362" i="5"/>
  <c r="I68" i="5"/>
  <c r="L68" i="5"/>
  <c r="I174" i="4"/>
  <c r="L174" i="4"/>
  <c r="I188" i="4"/>
  <c r="L188" i="4"/>
  <c r="I104" i="4"/>
  <c r="L104" i="4"/>
  <c r="I173" i="4"/>
  <c r="L173" i="4"/>
  <c r="I288" i="4"/>
  <c r="L288" i="4"/>
  <c r="I315" i="3"/>
  <c r="L315" i="3"/>
  <c r="I185" i="3"/>
  <c r="L185" i="3"/>
  <c r="I19" i="3"/>
  <c r="L19" i="3"/>
  <c r="I251" i="3"/>
  <c r="L251" i="3"/>
  <c r="I61" i="3"/>
  <c r="L61" i="3"/>
  <c r="I173" i="3"/>
  <c r="L173" i="3"/>
  <c r="I269" i="3"/>
  <c r="L269" i="3"/>
  <c r="I217" i="2"/>
  <c r="L217" i="2"/>
  <c r="I319" i="2"/>
  <c r="L319" i="2"/>
  <c r="I133" i="2"/>
  <c r="L133" i="2"/>
  <c r="I163" i="2"/>
  <c r="L163" i="2"/>
  <c r="I134" i="2"/>
  <c r="L134" i="2"/>
  <c r="I285" i="2"/>
  <c r="L285" i="2"/>
  <c r="I296" i="2"/>
  <c r="L296" i="2"/>
  <c r="I284" i="2"/>
  <c r="L284" i="2"/>
  <c r="I246" i="2"/>
  <c r="L246" i="2"/>
  <c r="I96" i="2"/>
  <c r="L96" i="2"/>
  <c r="I32" i="2"/>
  <c r="L32" i="2"/>
  <c r="I256" i="2"/>
  <c r="L256" i="2"/>
  <c r="I324" i="2"/>
  <c r="L324" i="2"/>
  <c r="I71" i="2"/>
  <c r="L71" i="2"/>
  <c r="I87" i="2"/>
  <c r="L87" i="2"/>
  <c r="I103" i="2"/>
  <c r="L103" i="2"/>
  <c r="I158" i="2"/>
  <c r="L158" i="2"/>
  <c r="I294" i="2"/>
  <c r="L294" i="2"/>
  <c r="I266" i="2"/>
  <c r="L266" i="2"/>
  <c r="I270" i="2"/>
  <c r="L270" i="2"/>
  <c r="I278" i="2"/>
  <c r="L278" i="2"/>
  <c r="I107" i="2"/>
  <c r="L107" i="2"/>
  <c r="I54" i="2"/>
  <c r="L54" i="2"/>
  <c r="I86" i="2"/>
  <c r="L86" i="2"/>
  <c r="I326" i="2"/>
  <c r="L326" i="2"/>
  <c r="I302" i="2"/>
  <c r="L302" i="2"/>
  <c r="I417" i="2"/>
  <c r="L417" i="2"/>
  <c r="I188" i="2"/>
  <c r="L188" i="2"/>
  <c r="I374" i="2"/>
  <c r="L374" i="2"/>
  <c r="I155" i="2"/>
  <c r="L155" i="2"/>
  <c r="I392" i="2"/>
  <c r="L392" i="2"/>
  <c r="I29" i="1"/>
  <c r="L29" i="1"/>
  <c r="I173" i="1"/>
  <c r="L173" i="1"/>
  <c r="I288" i="1"/>
  <c r="L288" i="1"/>
  <c r="I391" i="1"/>
  <c r="L391" i="1"/>
  <c r="I224" i="1"/>
  <c r="L224" i="1"/>
  <c r="I76" i="1"/>
  <c r="L76" i="1"/>
  <c r="I316" i="1"/>
  <c r="L316" i="1"/>
  <c r="I114" i="1"/>
  <c r="L114" i="1"/>
  <c r="I46" i="1"/>
  <c r="L46" i="1"/>
  <c r="I66" i="1"/>
  <c r="L66" i="1"/>
  <c r="I203" i="1"/>
  <c r="L203" i="1"/>
  <c r="I33" i="1"/>
  <c r="L33" i="1"/>
  <c r="I342" i="1"/>
  <c r="L342" i="1"/>
  <c r="I326" i="1"/>
  <c r="L326" i="1"/>
  <c r="I70" i="1"/>
  <c r="L70" i="1"/>
  <c r="I68" i="1"/>
  <c r="L68" i="1"/>
  <c r="I96" i="1"/>
  <c r="L96" i="1"/>
  <c r="I293" i="1"/>
  <c r="L293" i="1"/>
  <c r="I321" i="1"/>
  <c r="L321" i="1"/>
  <c r="I363" i="1"/>
  <c r="L363" i="1"/>
  <c r="I229" i="1"/>
  <c r="L229" i="1"/>
  <c r="I395" i="1"/>
  <c r="L395" i="1"/>
  <c r="I251" i="1"/>
  <c r="L251" i="1"/>
  <c r="I153" i="1"/>
  <c r="L153" i="1"/>
  <c r="I204" i="1"/>
  <c r="L204" i="1"/>
  <c r="I195" i="1"/>
  <c r="L195" i="1"/>
  <c r="I123" i="1"/>
  <c r="L123" i="1"/>
  <c r="I106" i="1"/>
  <c r="L106" i="1"/>
  <c r="I247" i="1"/>
  <c r="L247" i="1"/>
  <c r="I175" i="1"/>
  <c r="L175" i="1"/>
  <c r="I262" i="1"/>
  <c r="L262" i="1"/>
  <c r="I287" i="1"/>
  <c r="L287" i="1"/>
  <c r="I71" i="1"/>
  <c r="L71" i="1"/>
  <c r="I252" i="1"/>
  <c r="L252" i="1"/>
  <c r="I83" i="1"/>
  <c r="L83" i="1"/>
  <c r="I113" i="1"/>
  <c r="L113" i="1"/>
  <c r="I416" i="1"/>
  <c r="L416" i="1"/>
  <c r="I103" i="1"/>
  <c r="L103" i="1"/>
  <c r="I215" i="1"/>
  <c r="L215" i="1"/>
  <c r="I26" i="1"/>
  <c r="L26" i="1"/>
  <c r="I371" i="1"/>
  <c r="L371" i="1"/>
  <c r="I269" i="1"/>
  <c r="L269" i="1"/>
  <c r="I392" i="1"/>
  <c r="L392" i="1"/>
  <c r="I332" i="1"/>
  <c r="L332" i="1"/>
  <c r="I13" i="1"/>
  <c r="L13" i="1"/>
  <c r="I18" i="1"/>
  <c r="L18" i="1"/>
  <c r="I135" i="1"/>
  <c r="L135" i="1"/>
  <c r="I323" i="1"/>
  <c r="L323" i="1"/>
  <c r="I214" i="1"/>
  <c r="L214" i="1"/>
  <c r="I102" i="1"/>
  <c r="L102" i="1"/>
  <c r="I219" i="1"/>
  <c r="L219" i="1"/>
  <c r="I57" i="1"/>
  <c r="L57" i="1"/>
  <c r="I311" i="1"/>
  <c r="L311" i="1"/>
  <c r="I278" i="1"/>
  <c r="L278" i="1"/>
  <c r="I50" i="1"/>
  <c r="L50" i="1"/>
  <c r="I334" i="1"/>
  <c r="L334" i="1"/>
  <c r="I330" i="1"/>
  <c r="L330" i="1"/>
  <c r="I45" i="1"/>
  <c r="L45" i="1"/>
  <c r="I298" i="1"/>
  <c r="L298" i="1"/>
  <c r="I378" i="1"/>
  <c r="L378" i="1"/>
  <c r="I199" i="1"/>
  <c r="L199" i="1"/>
  <c r="I34" i="1"/>
  <c r="L34" i="1"/>
  <c r="I75" i="1"/>
  <c r="L75" i="1"/>
  <c r="I39" i="1"/>
  <c r="L39" i="1"/>
  <c r="I27" i="1"/>
  <c r="L27" i="1"/>
  <c r="I259" i="1"/>
  <c r="L259" i="1"/>
  <c r="I319" i="1"/>
  <c r="L319" i="1"/>
  <c r="I407" i="1"/>
  <c r="L407" i="1"/>
  <c r="I303" i="1"/>
  <c r="L303" i="1"/>
  <c r="I338" i="1"/>
  <c r="L338" i="1"/>
  <c r="I55" i="1"/>
  <c r="L55" i="1"/>
  <c r="I296" i="1"/>
  <c r="L296" i="1"/>
  <c r="I352" i="1"/>
  <c r="L352" i="1"/>
  <c r="I364" i="1"/>
  <c r="L364" i="1"/>
  <c r="I393" i="1"/>
  <c r="L393" i="1"/>
  <c r="I24" i="1"/>
  <c r="L24" i="1"/>
  <c r="I295" i="1"/>
  <c r="L295" i="1"/>
  <c r="I162" i="1"/>
  <c r="L162" i="1"/>
  <c r="I183" i="1"/>
  <c r="L183" i="1"/>
  <c r="I119" i="1"/>
  <c r="L119" i="1"/>
  <c r="I366" i="1"/>
  <c r="L366" i="1"/>
  <c r="I35" i="1"/>
  <c r="L35" i="1"/>
  <c r="I400" i="1"/>
  <c r="L400" i="1"/>
  <c r="I423" i="1"/>
  <c r="L423" i="1"/>
  <c r="I186" i="1"/>
  <c r="L186" i="1"/>
  <c r="I78" i="1"/>
  <c r="L78" i="1"/>
  <c r="I359" i="1"/>
  <c r="L359" i="1"/>
  <c r="I333" i="1"/>
  <c r="L333" i="1"/>
  <c r="I243" i="1"/>
  <c r="L243" i="1"/>
  <c r="I208" i="1"/>
  <c r="L208" i="1"/>
  <c r="I245" i="1"/>
  <c r="L245" i="1"/>
  <c r="I16" i="1"/>
  <c r="L16" i="1"/>
  <c r="I349" i="1"/>
  <c r="L349" i="1"/>
  <c r="I185" i="1"/>
  <c r="L185" i="1"/>
  <c r="I110" i="1"/>
  <c r="L110" i="1"/>
  <c r="I279" i="1"/>
  <c r="L279" i="1"/>
  <c r="I244" i="1"/>
  <c r="L244" i="1"/>
  <c r="I97" i="1"/>
  <c r="L97" i="1"/>
  <c r="I270" i="1"/>
  <c r="L270" i="1"/>
  <c r="I315" i="10"/>
  <c r="L315" i="10"/>
  <c r="I323" i="10"/>
  <c r="L323" i="10"/>
  <c r="I331" i="10"/>
  <c r="L331" i="10"/>
  <c r="I216" i="10"/>
  <c r="L216" i="10"/>
  <c r="I390" i="10"/>
  <c r="L390" i="10"/>
  <c r="I310" i="10"/>
  <c r="L310" i="10"/>
  <c r="I278" i="10"/>
  <c r="L278" i="10"/>
  <c r="I246" i="10"/>
  <c r="L246" i="10"/>
  <c r="I131" i="10"/>
  <c r="L131" i="10"/>
  <c r="I282" i="10"/>
  <c r="L282" i="10"/>
  <c r="I149" i="10"/>
  <c r="L149" i="10"/>
  <c r="I197" i="10"/>
  <c r="L197" i="10"/>
  <c r="I156" i="10"/>
  <c r="L156" i="10"/>
  <c r="I128" i="10"/>
  <c r="L128" i="10"/>
  <c r="I19" i="10"/>
  <c r="L19" i="10"/>
  <c r="I127" i="10"/>
  <c r="L127" i="10"/>
  <c r="I145" i="10"/>
  <c r="L145" i="10"/>
  <c r="I185" i="10"/>
  <c r="L185" i="10"/>
  <c r="I11" i="10"/>
  <c r="L11" i="10"/>
  <c r="I38" i="10"/>
  <c r="L38" i="10"/>
  <c r="I59" i="10"/>
  <c r="L59" i="10"/>
  <c r="I241" i="10"/>
  <c r="L241" i="10"/>
  <c r="I297" i="10"/>
  <c r="L297" i="10"/>
  <c r="I359" i="10"/>
  <c r="L359" i="10"/>
  <c r="I30" i="10"/>
  <c r="L30" i="10"/>
  <c r="I62" i="10"/>
  <c r="L62" i="10"/>
  <c r="I50" i="10"/>
  <c r="L50" i="10"/>
  <c r="I105" i="10"/>
  <c r="L105" i="10"/>
  <c r="I137" i="10"/>
  <c r="L137" i="10"/>
  <c r="I182" i="10"/>
  <c r="L182" i="10"/>
  <c r="I223" i="10"/>
  <c r="L223" i="10"/>
  <c r="I375" i="10"/>
  <c r="L375" i="10"/>
  <c r="I205" i="10"/>
  <c r="L205" i="10"/>
  <c r="I316" i="10"/>
  <c r="L316" i="10"/>
  <c r="I343" i="10"/>
  <c r="L343" i="10"/>
  <c r="I143" i="10"/>
  <c r="L143" i="10"/>
  <c r="I178" i="10"/>
  <c r="L178" i="10"/>
  <c r="I217" i="10"/>
  <c r="L217" i="10"/>
  <c r="I225" i="10"/>
  <c r="L225" i="10"/>
  <c r="I257" i="10"/>
  <c r="L257" i="10"/>
  <c r="I289" i="10"/>
  <c r="L289" i="10"/>
  <c r="I391" i="10"/>
  <c r="L391" i="10"/>
  <c r="I207" i="10"/>
  <c r="L207" i="10"/>
  <c r="I236" i="10"/>
  <c r="L236" i="10"/>
  <c r="I268" i="10"/>
  <c r="L268" i="10"/>
  <c r="I320" i="10"/>
  <c r="L320" i="10"/>
  <c r="I339" i="10"/>
  <c r="L339" i="10"/>
  <c r="I406" i="10"/>
  <c r="L406" i="10"/>
  <c r="I380" i="10"/>
  <c r="L380" i="10"/>
  <c r="I396" i="10"/>
  <c r="L396" i="10"/>
  <c r="I305" i="10"/>
  <c r="L305" i="10"/>
  <c r="I403" i="10"/>
  <c r="L403" i="10"/>
  <c r="I428" i="10"/>
  <c r="L428" i="10"/>
  <c r="I246" i="3"/>
  <c r="L246" i="3"/>
  <c r="I258" i="3"/>
  <c r="L258" i="3"/>
  <c r="I250" i="3"/>
  <c r="L250" i="3"/>
  <c r="I271" i="3"/>
  <c r="L271" i="3"/>
  <c r="I287" i="3"/>
  <c r="L287" i="3"/>
  <c r="I161" i="3"/>
  <c r="L161" i="3"/>
  <c r="I85" i="3"/>
  <c r="L85" i="3"/>
  <c r="I211" i="3"/>
  <c r="L211" i="3"/>
  <c r="I144" i="3"/>
  <c r="L144" i="3"/>
  <c r="I124" i="3"/>
  <c r="L124" i="3"/>
  <c r="I323" i="3"/>
  <c r="L323" i="3"/>
  <c r="I291" i="3"/>
  <c r="L291" i="3"/>
  <c r="I259" i="3"/>
  <c r="L259" i="3"/>
  <c r="I227" i="3"/>
  <c r="L227" i="3"/>
  <c r="I234" i="3"/>
  <c r="L234" i="3"/>
  <c r="I164" i="3"/>
  <c r="L164" i="3"/>
  <c r="I156" i="3"/>
  <c r="L156" i="3"/>
  <c r="I149" i="3"/>
  <c r="L149" i="3"/>
  <c r="I128" i="3"/>
  <c r="L128" i="3"/>
  <c r="I381" i="3"/>
  <c r="L381" i="3"/>
  <c r="I210" i="3"/>
  <c r="L210" i="3"/>
  <c r="I217" i="3"/>
  <c r="L217" i="3"/>
  <c r="I229" i="3"/>
  <c r="L229" i="3"/>
  <c r="I280" i="3"/>
  <c r="L280" i="3"/>
  <c r="I364" i="3"/>
  <c r="L364" i="3"/>
  <c r="I383" i="3"/>
  <c r="L383" i="3"/>
  <c r="I394" i="3"/>
  <c r="L394" i="3"/>
  <c r="I26" i="3"/>
  <c r="L26" i="3"/>
  <c r="I219" i="3"/>
  <c r="L219" i="3"/>
  <c r="I240" i="3"/>
  <c r="L240" i="3"/>
  <c r="I277" i="3"/>
  <c r="L277" i="3"/>
  <c r="I301" i="3"/>
  <c r="L301" i="3"/>
  <c r="I312" i="3"/>
  <c r="L312" i="3"/>
  <c r="I328" i="3"/>
  <c r="L328" i="3"/>
  <c r="I355" i="3"/>
  <c r="L355" i="3"/>
  <c r="I380" i="3"/>
  <c r="L380" i="3"/>
  <c r="I396" i="3"/>
  <c r="L396" i="3"/>
  <c r="I22" i="3"/>
  <c r="L22" i="3"/>
  <c r="I237" i="3"/>
  <c r="L237" i="3"/>
  <c r="I261" i="3"/>
  <c r="L261" i="3"/>
  <c r="I309" i="3"/>
  <c r="L309" i="3"/>
  <c r="I325" i="3"/>
  <c r="L325" i="3"/>
  <c r="I339" i="3"/>
  <c r="L339" i="3"/>
  <c r="I372" i="3"/>
  <c r="L372" i="3"/>
  <c r="I410" i="3"/>
  <c r="L410" i="3"/>
  <c r="I306" i="1"/>
  <c r="L306" i="1"/>
  <c r="I350" i="1"/>
  <c r="L350" i="1"/>
  <c r="I283" i="1"/>
  <c r="L283" i="1"/>
  <c r="I179" i="1"/>
  <c r="L179" i="1"/>
  <c r="I125" i="1"/>
  <c r="L125" i="1"/>
  <c r="I150" i="1"/>
  <c r="L150" i="1"/>
  <c r="I122" i="1"/>
  <c r="L122" i="1"/>
  <c r="I131" i="1"/>
  <c r="L131" i="1"/>
  <c r="I28" i="1"/>
  <c r="L28" i="1"/>
  <c r="I159" i="1"/>
  <c r="L159" i="1"/>
  <c r="I21" i="1"/>
  <c r="L21" i="1"/>
  <c r="I43" i="1"/>
  <c r="L43" i="1"/>
  <c r="I53" i="1"/>
  <c r="L53" i="1"/>
  <c r="I80" i="1"/>
  <c r="L80" i="1"/>
  <c r="I101" i="1"/>
  <c r="L101" i="1"/>
  <c r="I140" i="1"/>
  <c r="L140" i="1"/>
  <c r="I172" i="1"/>
  <c r="L172" i="1"/>
  <c r="I202" i="1"/>
  <c r="L202" i="1"/>
  <c r="I210" i="1"/>
  <c r="L210" i="1"/>
  <c r="I217" i="1"/>
  <c r="L217" i="1"/>
  <c r="I237" i="1"/>
  <c r="L237" i="1"/>
  <c r="I250" i="1"/>
  <c r="L250" i="1"/>
  <c r="I276" i="1"/>
  <c r="L276" i="1"/>
  <c r="I284" i="1"/>
  <c r="L284" i="1"/>
  <c r="I313" i="1"/>
  <c r="L313" i="1"/>
  <c r="I365" i="1"/>
  <c r="L365" i="1"/>
  <c r="I37" i="1"/>
  <c r="L37" i="1"/>
  <c r="I73" i="1"/>
  <c r="L73" i="1"/>
  <c r="I107" i="1"/>
  <c r="L107" i="1"/>
  <c r="I115" i="1"/>
  <c r="L115" i="1"/>
  <c r="I127" i="1"/>
  <c r="L127" i="1"/>
  <c r="I148" i="1"/>
  <c r="L148" i="1"/>
  <c r="I165" i="1"/>
  <c r="L165" i="1"/>
  <c r="I286" i="1"/>
  <c r="L286" i="1"/>
  <c r="I348" i="1"/>
  <c r="L348" i="1"/>
  <c r="I379" i="1"/>
  <c r="L379" i="1"/>
  <c r="I405" i="1"/>
  <c r="L405" i="1"/>
  <c r="I92" i="1"/>
  <c r="L92" i="1"/>
  <c r="I120" i="1"/>
  <c r="L120" i="1"/>
  <c r="I147" i="1"/>
  <c r="L147" i="1"/>
  <c r="I228" i="1"/>
  <c r="L228" i="1"/>
  <c r="I241" i="1"/>
  <c r="L241" i="1"/>
  <c r="I289" i="1"/>
  <c r="L289" i="1"/>
  <c r="I340" i="1"/>
  <c r="L340" i="1"/>
  <c r="I372" i="1"/>
  <c r="L372" i="1"/>
  <c r="I385" i="1"/>
  <c r="L385" i="1"/>
  <c r="I410" i="1"/>
  <c r="L410" i="1"/>
  <c r="I421" i="1"/>
  <c r="L421" i="1"/>
  <c r="I306" i="5"/>
  <c r="L306" i="5"/>
  <c r="I341" i="5"/>
  <c r="L341" i="5"/>
  <c r="I231" i="5"/>
  <c r="L231" i="5"/>
  <c r="I203" i="5"/>
  <c r="L203" i="5"/>
  <c r="I14" i="5"/>
  <c r="L14" i="5"/>
  <c r="I120" i="5"/>
  <c r="L120" i="5"/>
  <c r="I33" i="5"/>
  <c r="L33" i="5"/>
  <c r="I144" i="5"/>
  <c r="L144" i="5"/>
  <c r="I34" i="5"/>
  <c r="L34" i="5"/>
  <c r="I19" i="5"/>
  <c r="L19" i="5"/>
  <c r="I20" i="5"/>
  <c r="L20" i="5"/>
  <c r="I40" i="5"/>
  <c r="L40" i="5"/>
  <c r="I177" i="5"/>
  <c r="L177" i="5"/>
  <c r="I209" i="5"/>
  <c r="L209" i="5"/>
  <c r="I365" i="5"/>
  <c r="L365" i="5"/>
  <c r="I381" i="5"/>
  <c r="L381" i="5"/>
  <c r="I280" i="5"/>
  <c r="L280" i="5"/>
  <c r="I368" i="5"/>
  <c r="L368" i="5"/>
  <c r="I12" i="5"/>
  <c r="L12" i="5"/>
  <c r="I28" i="5"/>
  <c r="L28" i="5"/>
  <c r="I87" i="5"/>
  <c r="L87" i="5"/>
  <c r="I95" i="5"/>
  <c r="L95" i="5"/>
  <c r="I161" i="5"/>
  <c r="L161" i="5"/>
  <c r="I182" i="5"/>
  <c r="L182" i="5"/>
  <c r="I198" i="5"/>
  <c r="L198" i="5"/>
  <c r="I214" i="5"/>
  <c r="L214" i="5"/>
  <c r="I232" i="5"/>
  <c r="L232" i="5"/>
  <c r="I256" i="5"/>
  <c r="L256" i="5"/>
  <c r="I333" i="5"/>
  <c r="L333" i="5"/>
  <c r="I347" i="5"/>
  <c r="L347" i="5"/>
  <c r="I363" i="5"/>
  <c r="L363" i="5"/>
  <c r="I392" i="5"/>
  <c r="L392" i="5"/>
  <c r="I35" i="5"/>
  <c r="L35" i="5"/>
  <c r="I55" i="5"/>
  <c r="L55" i="5"/>
  <c r="I76" i="5"/>
  <c r="L76" i="5"/>
  <c r="I103" i="5"/>
  <c r="L103" i="5"/>
  <c r="I119" i="5"/>
  <c r="L119" i="5"/>
  <c r="I129" i="5"/>
  <c r="L129" i="5"/>
  <c r="I137" i="5"/>
  <c r="L137" i="5"/>
  <c r="I145" i="5"/>
  <c r="L145" i="5"/>
  <c r="I170" i="5"/>
  <c r="L170" i="5"/>
  <c r="I233" i="5"/>
  <c r="L233" i="5"/>
  <c r="I264" i="5"/>
  <c r="L264" i="5"/>
  <c r="I313" i="5"/>
  <c r="L313" i="5"/>
  <c r="I351" i="5"/>
  <c r="L351" i="5"/>
  <c r="I379" i="5"/>
  <c r="L379" i="5"/>
  <c r="I408" i="5"/>
  <c r="L408" i="5"/>
  <c r="I427" i="5"/>
  <c r="L427" i="5"/>
  <c r="I334" i="6"/>
  <c r="L334" i="6"/>
  <c r="I302" i="6"/>
  <c r="L302" i="6"/>
  <c r="I188" i="6"/>
  <c r="L188" i="6"/>
  <c r="I187" i="6"/>
  <c r="L187" i="6"/>
  <c r="I65" i="6"/>
  <c r="L65" i="6"/>
  <c r="I33" i="6"/>
  <c r="L33" i="6"/>
  <c r="I205" i="6"/>
  <c r="L205" i="6"/>
  <c r="I91" i="6"/>
  <c r="L91" i="6"/>
  <c r="I156" i="6"/>
  <c r="L156" i="6"/>
  <c r="I361" i="6"/>
  <c r="L361" i="6"/>
  <c r="I93" i="6"/>
  <c r="L93" i="6"/>
  <c r="I173" i="6"/>
  <c r="L173" i="6"/>
  <c r="I199" i="6"/>
  <c r="L199" i="6"/>
  <c r="I422" i="6"/>
  <c r="L422" i="6"/>
  <c r="I19" i="6"/>
  <c r="L19" i="6"/>
  <c r="I30" i="6"/>
  <c r="L30" i="6"/>
  <c r="I51" i="6"/>
  <c r="L51" i="6"/>
  <c r="I62" i="6"/>
  <c r="L62" i="6"/>
  <c r="I83" i="6"/>
  <c r="L83" i="6"/>
  <c r="I94" i="6"/>
  <c r="L94" i="6"/>
  <c r="I105" i="6"/>
  <c r="L105" i="6"/>
  <c r="I149" i="6"/>
  <c r="L149" i="6"/>
  <c r="I183" i="6"/>
  <c r="L183" i="6"/>
  <c r="I210" i="6"/>
  <c r="L210" i="6"/>
  <c r="I34" i="6"/>
  <c r="L34" i="6"/>
  <c r="I66" i="6"/>
  <c r="L66" i="6"/>
  <c r="I101" i="6"/>
  <c r="L101" i="6"/>
  <c r="I122" i="6"/>
  <c r="L122" i="6"/>
  <c r="I137" i="6"/>
  <c r="L137" i="6"/>
  <c r="I166" i="6"/>
  <c r="L166" i="6"/>
  <c r="I211" i="6"/>
  <c r="L211" i="6"/>
  <c r="I218" i="6"/>
  <c r="L218" i="6"/>
  <c r="I347" i="6"/>
  <c r="L347" i="6"/>
  <c r="I359" i="6"/>
  <c r="L359" i="6"/>
  <c r="I14" i="6"/>
  <c r="L14" i="6"/>
  <c r="I46" i="6"/>
  <c r="L46" i="6"/>
  <c r="I78" i="6"/>
  <c r="L78" i="6"/>
  <c r="I118" i="6"/>
  <c r="L118" i="6"/>
  <c r="I158" i="6"/>
  <c r="L158" i="6"/>
  <c r="I201" i="6"/>
  <c r="L201" i="6"/>
  <c r="I317" i="6"/>
  <c r="L317" i="6"/>
  <c r="I363" i="6"/>
  <c r="L363" i="6"/>
  <c r="I428" i="6"/>
  <c r="L428" i="6"/>
  <c r="I376" i="6"/>
  <c r="L376" i="6"/>
  <c r="I408" i="6"/>
  <c r="L408" i="6"/>
  <c r="I424" i="6"/>
  <c r="L424" i="6"/>
  <c r="I403" i="6"/>
  <c r="L403" i="6"/>
  <c r="I426" i="6"/>
  <c r="L426" i="6"/>
  <c r="I233" i="8"/>
  <c r="L233" i="8"/>
  <c r="I124" i="8"/>
  <c r="L124" i="8"/>
  <c r="I268" i="8"/>
  <c r="L268" i="8"/>
  <c r="I189" i="8"/>
  <c r="L189" i="8"/>
  <c r="I52" i="8"/>
  <c r="L52" i="8"/>
  <c r="I401" i="8"/>
  <c r="L401" i="8"/>
  <c r="I389" i="8"/>
  <c r="L389" i="8"/>
  <c r="I349" i="8"/>
  <c r="L349" i="8"/>
  <c r="I151" i="8"/>
  <c r="L151" i="8"/>
  <c r="I238" i="8"/>
  <c r="L238" i="8"/>
  <c r="I326" i="8"/>
  <c r="L326" i="8"/>
  <c r="I58" i="8"/>
  <c r="L58" i="8"/>
  <c r="I226" i="8"/>
  <c r="L226" i="8"/>
  <c r="I13" i="8"/>
  <c r="L13" i="8"/>
  <c r="I62" i="8"/>
  <c r="L62" i="8"/>
  <c r="I162" i="8"/>
  <c r="L162" i="8"/>
  <c r="I228" i="8"/>
  <c r="L228" i="8"/>
  <c r="I18" i="8"/>
  <c r="L18" i="8"/>
  <c r="I70" i="8"/>
  <c r="L70" i="8"/>
  <c r="I102" i="8"/>
  <c r="L102" i="8"/>
  <c r="I270" i="8"/>
  <c r="L270" i="8"/>
  <c r="I206" i="4"/>
  <c r="L206" i="4"/>
  <c r="I350" i="4"/>
  <c r="L350" i="4"/>
  <c r="I411" i="4"/>
  <c r="L411" i="4"/>
  <c r="I260" i="4"/>
  <c r="L260" i="4"/>
  <c r="I181" i="4"/>
  <c r="L181" i="4"/>
  <c r="I177" i="4"/>
  <c r="L177" i="4"/>
  <c r="I16" i="4"/>
  <c r="L16" i="4"/>
  <c r="I162" i="4"/>
  <c r="L162" i="4"/>
  <c r="I204" i="4"/>
  <c r="L204" i="4"/>
  <c r="I333" i="4"/>
  <c r="L333" i="4"/>
  <c r="I357" i="4"/>
  <c r="L357" i="4"/>
  <c r="I38" i="4"/>
  <c r="L38" i="4"/>
  <c r="I166" i="4"/>
  <c r="L166" i="4"/>
  <c r="I190" i="4"/>
  <c r="L190" i="4"/>
  <c r="I228" i="4"/>
  <c r="L228" i="4"/>
  <c r="I235" i="4"/>
  <c r="L235" i="4"/>
  <c r="I281" i="4"/>
  <c r="L281" i="4"/>
  <c r="I343" i="4"/>
  <c r="L343" i="4"/>
  <c r="I11" i="4"/>
  <c r="L11" i="4"/>
  <c r="I95" i="4"/>
  <c r="L95" i="4"/>
  <c r="I126" i="4"/>
  <c r="L126" i="4"/>
  <c r="I175" i="4"/>
  <c r="L175" i="4"/>
  <c r="I199" i="4"/>
  <c r="L199" i="4"/>
  <c r="I265" i="4"/>
  <c r="L265" i="4"/>
  <c r="I297" i="4"/>
  <c r="L297" i="4"/>
  <c r="I331" i="4"/>
  <c r="L331" i="4"/>
  <c r="I352" i="4"/>
  <c r="L352" i="4"/>
  <c r="I418" i="4"/>
  <c r="L418" i="4"/>
  <c r="I12" i="4"/>
  <c r="L12" i="4"/>
  <c r="I26" i="4"/>
  <c r="L26" i="4"/>
  <c r="I54" i="4"/>
  <c r="L54" i="4"/>
  <c r="I76" i="4"/>
  <c r="L76" i="4"/>
  <c r="I91" i="4"/>
  <c r="L91" i="4"/>
  <c r="I106" i="4"/>
  <c r="L106" i="4"/>
  <c r="I127" i="4"/>
  <c r="L127" i="4"/>
  <c r="I143" i="4"/>
  <c r="L143" i="4"/>
  <c r="I172" i="4"/>
  <c r="L172" i="4"/>
  <c r="I200" i="4"/>
  <c r="L200" i="4"/>
  <c r="I216" i="4"/>
  <c r="L216" i="4"/>
  <c r="I226" i="4"/>
  <c r="L226" i="4"/>
  <c r="I266" i="4"/>
  <c r="L266" i="4"/>
  <c r="I332" i="4"/>
  <c r="L332" i="4"/>
  <c r="I380" i="4"/>
  <c r="L380" i="4"/>
  <c r="I391" i="4"/>
  <c r="L391" i="4"/>
  <c r="I408" i="4"/>
  <c r="L408" i="4"/>
  <c r="I341" i="2"/>
  <c r="L341" i="2"/>
  <c r="I204" i="2"/>
  <c r="L204" i="2"/>
  <c r="I187" i="2"/>
  <c r="L187" i="2"/>
  <c r="I353" i="2"/>
  <c r="L353" i="2"/>
  <c r="I212" i="2"/>
  <c r="L212" i="2"/>
  <c r="I400" i="2"/>
  <c r="L400" i="2"/>
  <c r="I38" i="2"/>
  <c r="L38" i="2"/>
  <c r="I70" i="2"/>
  <c r="L70" i="2"/>
  <c r="I102" i="2"/>
  <c r="L102" i="2"/>
  <c r="I130" i="2"/>
  <c r="L130" i="2"/>
  <c r="I150" i="2"/>
  <c r="L150" i="2"/>
  <c r="I325" i="2"/>
  <c r="L325" i="2"/>
  <c r="I354" i="2"/>
  <c r="L354" i="2"/>
  <c r="I375" i="2"/>
  <c r="L375" i="2"/>
  <c r="I11" i="2"/>
  <c r="L11" i="2"/>
  <c r="I19" i="2"/>
  <c r="L19" i="2"/>
  <c r="I27" i="2"/>
  <c r="L27" i="2"/>
  <c r="I43" i="2"/>
  <c r="L43" i="2"/>
  <c r="I59" i="2"/>
  <c r="L59" i="2"/>
  <c r="I356" i="2"/>
  <c r="L356" i="2"/>
  <c r="I209" i="2"/>
  <c r="L209" i="2"/>
  <c r="I223" i="2"/>
  <c r="L223" i="2"/>
  <c r="I333" i="2"/>
  <c r="L333" i="2"/>
  <c r="I381" i="2"/>
  <c r="L381" i="2"/>
  <c r="I117" i="2"/>
  <c r="L117" i="2"/>
  <c r="I145" i="2"/>
  <c r="L145" i="2"/>
  <c r="I174" i="2"/>
  <c r="L174" i="2"/>
  <c r="I190" i="2"/>
  <c r="L190" i="2"/>
  <c r="I214" i="2"/>
  <c r="L214" i="2"/>
  <c r="I248" i="2"/>
  <c r="L248" i="2"/>
  <c r="I280" i="2"/>
  <c r="L280" i="2"/>
  <c r="I312" i="2"/>
  <c r="L312" i="2"/>
  <c r="I364" i="2"/>
  <c r="L364" i="2"/>
  <c r="I423" i="2"/>
  <c r="L423" i="2"/>
  <c r="I359" i="2"/>
  <c r="L359" i="2"/>
  <c r="I380" i="2"/>
  <c r="L380" i="2"/>
  <c r="I424" i="2"/>
  <c r="L424" i="2"/>
  <c r="I361" i="7"/>
  <c r="L361" i="7"/>
  <c r="I345" i="7"/>
  <c r="L345" i="7"/>
  <c r="I294" i="7"/>
  <c r="L294" i="7"/>
  <c r="L262" i="7"/>
  <c r="I282" i="7"/>
  <c r="I401" i="7"/>
  <c r="L401" i="7"/>
  <c r="I214" i="7"/>
  <c r="L214" i="7"/>
  <c r="I131" i="7"/>
  <c r="L131" i="7"/>
  <c r="I27" i="7"/>
  <c r="L27" i="7"/>
  <c r="I319" i="7"/>
  <c r="L319" i="7"/>
  <c r="I239" i="7"/>
  <c r="L239" i="7"/>
  <c r="I84" i="7"/>
  <c r="L84" i="7"/>
  <c r="I362" i="7"/>
  <c r="L362" i="7"/>
  <c r="I83" i="7"/>
  <c r="L83" i="7"/>
  <c r="I23" i="7"/>
  <c r="L23" i="7"/>
  <c r="I200" i="7"/>
  <c r="L200" i="7"/>
  <c r="L53" i="7"/>
  <c r="I105" i="7"/>
  <c r="L105" i="7"/>
  <c r="I152" i="7"/>
  <c r="L152" i="7"/>
  <c r="I85" i="7"/>
  <c r="L85" i="7"/>
  <c r="I148" i="7"/>
  <c r="L148" i="7"/>
  <c r="I227" i="7"/>
  <c r="L227" i="7"/>
  <c r="I26" i="7"/>
  <c r="L26" i="7"/>
  <c r="I62" i="7"/>
  <c r="L62" i="7"/>
  <c r="I90" i="7"/>
  <c r="L90" i="7"/>
  <c r="I113" i="7"/>
  <c r="L113" i="7"/>
  <c r="I160" i="7"/>
  <c r="L160" i="7"/>
  <c r="I177" i="7"/>
  <c r="L177" i="7"/>
  <c r="I208" i="7"/>
  <c r="L208" i="7"/>
  <c r="I236" i="7"/>
  <c r="L236" i="7"/>
  <c r="I268" i="7"/>
  <c r="L268" i="7"/>
  <c r="I69" i="7"/>
  <c r="L69" i="7"/>
  <c r="I132" i="7"/>
  <c r="L132" i="7"/>
  <c r="I204" i="7"/>
  <c r="L204" i="7"/>
  <c r="I248" i="7"/>
  <c r="L248" i="7"/>
  <c r="I309" i="7"/>
  <c r="L309" i="7"/>
  <c r="I427" i="7"/>
  <c r="L427" i="7"/>
  <c r="I339" i="7"/>
  <c r="L339" i="7"/>
  <c r="I359" i="7"/>
  <c r="L359" i="7"/>
  <c r="I387" i="7"/>
  <c r="L387" i="7"/>
  <c r="I334" i="10"/>
  <c r="L334" i="10"/>
  <c r="I302" i="10"/>
  <c r="L302" i="10"/>
  <c r="I270" i="10"/>
  <c r="L270" i="10"/>
  <c r="I238" i="10"/>
  <c r="L238" i="10"/>
  <c r="I290" i="10"/>
  <c r="L290" i="10"/>
  <c r="I168" i="10"/>
  <c r="L168" i="10"/>
  <c r="I93" i="10"/>
  <c r="L93" i="10"/>
  <c r="I16" i="10"/>
  <c r="L16" i="10"/>
  <c r="I52" i="10"/>
  <c r="L52" i="10"/>
  <c r="I338" i="10"/>
  <c r="L338" i="10"/>
  <c r="I389" i="10"/>
  <c r="L389" i="10"/>
  <c r="I113" i="10"/>
  <c r="L113" i="10"/>
  <c r="I41" i="10"/>
  <c r="L41" i="10"/>
  <c r="I365" i="10"/>
  <c r="L365" i="10"/>
  <c r="I36" i="10"/>
  <c r="L36" i="10"/>
  <c r="I73" i="10"/>
  <c r="L73" i="10"/>
  <c r="I142" i="10"/>
  <c r="L142" i="10"/>
  <c r="I45" i="10"/>
  <c r="L45" i="10"/>
  <c r="I157" i="10"/>
  <c r="L157" i="10"/>
  <c r="I190" i="10"/>
  <c r="L190" i="10"/>
  <c r="I206" i="10"/>
  <c r="L206" i="10"/>
  <c r="I66" i="10"/>
  <c r="L66" i="10"/>
  <c r="I75" i="10"/>
  <c r="L75" i="10"/>
  <c r="I121" i="10"/>
  <c r="L121" i="10"/>
  <c r="I135" i="10"/>
  <c r="L135" i="10"/>
  <c r="I189" i="10"/>
  <c r="L189" i="10"/>
  <c r="I366" i="10"/>
  <c r="L366" i="10"/>
  <c r="I33" i="10"/>
  <c r="L33" i="10"/>
  <c r="I193" i="10"/>
  <c r="L193" i="10"/>
  <c r="I22" i="10"/>
  <c r="L22" i="10"/>
  <c r="I63" i="10"/>
  <c r="L63" i="10"/>
  <c r="I98" i="10"/>
  <c r="L98" i="10"/>
  <c r="I186" i="10"/>
  <c r="L186" i="10"/>
  <c r="I232" i="10"/>
  <c r="L232" i="10"/>
  <c r="I355" i="10"/>
  <c r="L355" i="10"/>
  <c r="I154" i="10"/>
  <c r="L154" i="10"/>
  <c r="I187" i="10"/>
  <c r="L187" i="10"/>
  <c r="I218" i="10"/>
  <c r="L218" i="10"/>
  <c r="I244" i="10"/>
  <c r="L244" i="10"/>
  <c r="I348" i="10"/>
  <c r="L348" i="10"/>
  <c r="I383" i="10"/>
  <c r="L383" i="10"/>
  <c r="I260" i="10"/>
  <c r="L260" i="10"/>
  <c r="I292" i="10"/>
  <c r="L292" i="10"/>
  <c r="I214" i="10"/>
  <c r="L214" i="10"/>
  <c r="I240" i="10"/>
  <c r="L240" i="10"/>
  <c r="I272" i="10"/>
  <c r="L272" i="10"/>
  <c r="I325" i="10"/>
  <c r="L325" i="10"/>
  <c r="I340" i="10"/>
  <c r="L340" i="10"/>
  <c r="I424" i="10"/>
  <c r="L424" i="10"/>
  <c r="I308" i="10"/>
  <c r="L308" i="10"/>
  <c r="I410" i="10"/>
  <c r="L410" i="10"/>
  <c r="I286" i="3"/>
  <c r="L286" i="3"/>
  <c r="I108" i="3"/>
  <c r="L108" i="3"/>
  <c r="I319" i="3"/>
  <c r="L319" i="3"/>
  <c r="I148" i="3"/>
  <c r="L148" i="3"/>
  <c r="I77" i="3"/>
  <c r="L77" i="3"/>
  <c r="I153" i="3"/>
  <c r="L153" i="3"/>
  <c r="I125" i="3"/>
  <c r="L125" i="3"/>
  <c r="I212" i="3"/>
  <c r="L212" i="3"/>
  <c r="I283" i="3"/>
  <c r="L283" i="3"/>
  <c r="I338" i="3"/>
  <c r="L338" i="3"/>
  <c r="I303" i="3"/>
  <c r="L303" i="3"/>
  <c r="I93" i="3"/>
  <c r="L93" i="3"/>
  <c r="I25" i="3"/>
  <c r="L25" i="3"/>
  <c r="I117" i="3"/>
  <c r="L117" i="3"/>
  <c r="I169" i="3"/>
  <c r="L169" i="3"/>
  <c r="I81" i="3"/>
  <c r="L81" i="3"/>
  <c r="I331" i="3"/>
  <c r="L331" i="3"/>
  <c r="I39" i="3"/>
  <c r="L39" i="3"/>
  <c r="I391" i="3"/>
  <c r="L391" i="3"/>
  <c r="I404" i="3"/>
  <c r="L404" i="3"/>
  <c r="I218" i="3"/>
  <c r="L218" i="3"/>
  <c r="I343" i="3"/>
  <c r="L343" i="3"/>
  <c r="I428" i="3"/>
  <c r="L428" i="3"/>
  <c r="I10" i="3"/>
  <c r="L10" i="3"/>
  <c r="I47" i="3"/>
  <c r="L47" i="3"/>
  <c r="I55" i="3"/>
  <c r="L55" i="3"/>
  <c r="I63" i="3"/>
  <c r="L63" i="3"/>
  <c r="I71" i="3"/>
  <c r="L71" i="3"/>
  <c r="I79" i="3"/>
  <c r="L79" i="3"/>
  <c r="I87" i="3"/>
  <c r="L87" i="3"/>
  <c r="I95" i="3"/>
  <c r="L95" i="3"/>
  <c r="I103" i="3"/>
  <c r="L103" i="3"/>
  <c r="I111" i="3"/>
  <c r="L111" i="3"/>
  <c r="I119" i="3"/>
  <c r="L119" i="3"/>
  <c r="I127" i="3"/>
  <c r="L127" i="3"/>
  <c r="I135" i="3"/>
  <c r="L135" i="3"/>
  <c r="I143" i="3"/>
  <c r="L143" i="3"/>
  <c r="I151" i="3"/>
  <c r="L151" i="3"/>
  <c r="I159" i="3"/>
  <c r="L159" i="3"/>
  <c r="I167" i="3"/>
  <c r="L167" i="3"/>
  <c r="I175" i="3"/>
  <c r="L175" i="3"/>
  <c r="I183" i="3"/>
  <c r="L183" i="3"/>
  <c r="I191" i="3"/>
  <c r="L191" i="3"/>
  <c r="I199" i="3"/>
  <c r="L199" i="3"/>
  <c r="I222" i="3"/>
  <c r="L222" i="3"/>
  <c r="I260" i="3"/>
  <c r="L260" i="3"/>
  <c r="I316" i="3"/>
  <c r="L316" i="3"/>
  <c r="I332" i="3"/>
  <c r="L332" i="3"/>
  <c r="I359" i="3"/>
  <c r="L359" i="3"/>
  <c r="I27" i="3"/>
  <c r="L27" i="3"/>
  <c r="I244" i="3"/>
  <c r="L244" i="3"/>
  <c r="I281" i="3"/>
  <c r="L281" i="3"/>
  <c r="I313" i="3"/>
  <c r="L313" i="3"/>
  <c r="I329" i="3"/>
  <c r="L329" i="3"/>
  <c r="I347" i="3"/>
  <c r="L347" i="3"/>
  <c r="I388" i="3"/>
  <c r="L388" i="3"/>
  <c r="I411" i="3"/>
  <c r="L411" i="3"/>
  <c r="I370" i="1"/>
  <c r="L370" i="1"/>
  <c r="I267" i="1"/>
  <c r="L267" i="1"/>
  <c r="I142" i="1"/>
  <c r="L142" i="1"/>
  <c r="I402" i="1"/>
  <c r="L402" i="1"/>
  <c r="I268" i="1"/>
  <c r="L268" i="1"/>
  <c r="I236" i="1"/>
  <c r="L236" i="1"/>
  <c r="I310" i="1"/>
  <c r="L310" i="1"/>
  <c r="I198" i="1"/>
  <c r="L198" i="1"/>
  <c r="I315" i="1"/>
  <c r="L315" i="1"/>
  <c r="I230" i="1"/>
  <c r="L230" i="1"/>
  <c r="I260" i="1"/>
  <c r="L260" i="1"/>
  <c r="I194" i="1"/>
  <c r="L194" i="1"/>
  <c r="I82" i="1"/>
  <c r="L82" i="1"/>
  <c r="I23" i="1"/>
  <c r="L23" i="1"/>
  <c r="I126" i="1"/>
  <c r="L126" i="1"/>
  <c r="I130" i="1"/>
  <c r="L130" i="1"/>
  <c r="I291" i="1"/>
  <c r="L291" i="1"/>
  <c r="I138" i="1"/>
  <c r="L138" i="1"/>
  <c r="I31" i="1"/>
  <c r="L31" i="1"/>
  <c r="I44" i="1"/>
  <c r="L44" i="1"/>
  <c r="I69" i="1"/>
  <c r="L69" i="1"/>
  <c r="I91" i="1"/>
  <c r="L91" i="1"/>
  <c r="I160" i="1"/>
  <c r="L160" i="1"/>
  <c r="I180" i="1"/>
  <c r="L180" i="1"/>
  <c r="I253" i="1"/>
  <c r="L253" i="1"/>
  <c r="I47" i="1"/>
  <c r="L47" i="1"/>
  <c r="I132" i="1"/>
  <c r="L132" i="1"/>
  <c r="I141" i="1"/>
  <c r="L141" i="1"/>
  <c r="I184" i="1"/>
  <c r="L184" i="1"/>
  <c r="I205" i="1"/>
  <c r="L205" i="1"/>
  <c r="I212" i="1"/>
  <c r="L212" i="1"/>
  <c r="I220" i="1"/>
  <c r="L220" i="1"/>
  <c r="I238" i="1"/>
  <c r="L238" i="1"/>
  <c r="I277" i="1"/>
  <c r="L277" i="1"/>
  <c r="I292" i="1"/>
  <c r="L292" i="1"/>
  <c r="I305" i="1"/>
  <c r="L305" i="1"/>
  <c r="I328" i="1"/>
  <c r="L328" i="1"/>
  <c r="I356" i="1"/>
  <c r="L356" i="1"/>
  <c r="I394" i="1"/>
  <c r="L394" i="1"/>
  <c r="I59" i="1"/>
  <c r="L59" i="1"/>
  <c r="I88" i="1"/>
  <c r="L88" i="1"/>
  <c r="I108" i="1"/>
  <c r="L108" i="1"/>
  <c r="I116" i="1"/>
  <c r="L116" i="1"/>
  <c r="I128" i="1"/>
  <c r="L128" i="1"/>
  <c r="I149" i="1"/>
  <c r="L149" i="1"/>
  <c r="I187" i="1"/>
  <c r="L187" i="1"/>
  <c r="I273" i="1"/>
  <c r="L273" i="1"/>
  <c r="I314" i="1"/>
  <c r="L314" i="1"/>
  <c r="I335" i="1"/>
  <c r="L335" i="1"/>
  <c r="I360" i="1"/>
  <c r="L360" i="1"/>
  <c r="I380" i="1"/>
  <c r="L380" i="1"/>
  <c r="I413" i="1"/>
  <c r="L413" i="1"/>
  <c r="I63" i="1"/>
  <c r="L63" i="1"/>
  <c r="I129" i="1"/>
  <c r="L129" i="1"/>
  <c r="I152" i="1"/>
  <c r="L152" i="1"/>
  <c r="I176" i="1"/>
  <c r="L176" i="1"/>
  <c r="I196" i="1"/>
  <c r="L196" i="1"/>
  <c r="I257" i="1"/>
  <c r="L257" i="1"/>
  <c r="I290" i="1"/>
  <c r="L290" i="1"/>
  <c r="I307" i="1"/>
  <c r="L307" i="1"/>
  <c r="I344" i="1"/>
  <c r="L344" i="1"/>
  <c r="I373" i="1"/>
  <c r="L373" i="1"/>
  <c r="I389" i="1"/>
  <c r="L389" i="1"/>
  <c r="I424" i="1"/>
  <c r="L424" i="1"/>
  <c r="I345" i="5"/>
  <c r="L345" i="5"/>
  <c r="I286" i="5"/>
  <c r="L286" i="5"/>
  <c r="I92" i="5"/>
  <c r="L92" i="5"/>
  <c r="I323" i="5"/>
  <c r="L323" i="5"/>
  <c r="I70" i="5"/>
  <c r="L70" i="5"/>
  <c r="I195" i="5"/>
  <c r="L195" i="5"/>
  <c r="I152" i="5"/>
  <c r="L152" i="5"/>
  <c r="I18" i="5"/>
  <c r="L18" i="5"/>
  <c r="I393" i="5"/>
  <c r="L393" i="5"/>
  <c r="I215" i="5"/>
  <c r="L215" i="5"/>
  <c r="I183" i="5"/>
  <c r="L183" i="5"/>
  <c r="I136" i="5"/>
  <c r="L136" i="5"/>
  <c r="I369" i="5"/>
  <c r="L369" i="5"/>
  <c r="I30" i="5"/>
  <c r="L30" i="5"/>
  <c r="I44" i="5"/>
  <c r="L44" i="5"/>
  <c r="I60" i="5"/>
  <c r="L60" i="5"/>
  <c r="I98" i="5"/>
  <c r="L98" i="5"/>
  <c r="I106" i="5"/>
  <c r="L106" i="5"/>
  <c r="I148" i="5"/>
  <c r="L148" i="5"/>
  <c r="I156" i="5"/>
  <c r="L156" i="5"/>
  <c r="I185" i="5"/>
  <c r="L185" i="5"/>
  <c r="I217" i="5"/>
  <c r="L217" i="5"/>
  <c r="I366" i="5"/>
  <c r="L366" i="5"/>
  <c r="I382" i="5"/>
  <c r="L382" i="5"/>
  <c r="I406" i="5"/>
  <c r="L406" i="5"/>
  <c r="I181" i="5"/>
  <c r="L181" i="5"/>
  <c r="I197" i="5"/>
  <c r="L197" i="5"/>
  <c r="I213" i="5"/>
  <c r="L213" i="5"/>
  <c r="I273" i="5"/>
  <c r="L273" i="5"/>
  <c r="I329" i="5"/>
  <c r="L329" i="5"/>
  <c r="I372" i="5"/>
  <c r="L372" i="5"/>
  <c r="I15" i="5"/>
  <c r="L15" i="5"/>
  <c r="I90" i="5"/>
  <c r="L90" i="5"/>
  <c r="I162" i="5"/>
  <c r="L162" i="5"/>
  <c r="I245" i="5"/>
  <c r="L245" i="5"/>
  <c r="I281" i="5"/>
  <c r="L281" i="5"/>
  <c r="I305" i="5"/>
  <c r="L305" i="5"/>
  <c r="I337" i="5"/>
  <c r="L337" i="5"/>
  <c r="I348" i="5"/>
  <c r="L348" i="5"/>
  <c r="I364" i="5"/>
  <c r="L364" i="5"/>
  <c r="I395" i="5"/>
  <c r="L395" i="5"/>
  <c r="I404" i="5"/>
  <c r="L404" i="5"/>
  <c r="I39" i="5"/>
  <c r="L39" i="5"/>
  <c r="I59" i="5"/>
  <c r="L59" i="5"/>
  <c r="I80" i="5"/>
  <c r="L80" i="5"/>
  <c r="I122" i="5"/>
  <c r="L122" i="5"/>
  <c r="I130" i="5"/>
  <c r="L130" i="5"/>
  <c r="I138" i="5"/>
  <c r="L138" i="5"/>
  <c r="I146" i="5"/>
  <c r="L146" i="5"/>
  <c r="I236" i="5"/>
  <c r="L236" i="5"/>
  <c r="I253" i="5"/>
  <c r="L253" i="5"/>
  <c r="I288" i="5"/>
  <c r="L288" i="5"/>
  <c r="I316" i="5"/>
  <c r="L316" i="5"/>
  <c r="I355" i="5"/>
  <c r="L355" i="5"/>
  <c r="I380" i="5"/>
  <c r="L380" i="5"/>
  <c r="I415" i="5"/>
  <c r="L415" i="5"/>
  <c r="I310" i="6"/>
  <c r="L310" i="6"/>
  <c r="I77" i="6"/>
  <c r="L77" i="6"/>
  <c r="I13" i="6"/>
  <c r="L13" i="6"/>
  <c r="I341" i="6"/>
  <c r="L341" i="6"/>
  <c r="I52" i="6"/>
  <c r="L52" i="6"/>
  <c r="I20" i="6"/>
  <c r="L20" i="6"/>
  <c r="I266" i="6"/>
  <c r="L266" i="6"/>
  <c r="I234" i="6"/>
  <c r="L234" i="6"/>
  <c r="I307" i="6"/>
  <c r="L307" i="6"/>
  <c r="I319" i="6"/>
  <c r="L319" i="6"/>
  <c r="I219" i="6"/>
  <c r="L219" i="6"/>
  <c r="I107" i="6"/>
  <c r="L107" i="6"/>
  <c r="I112" i="6"/>
  <c r="L112" i="6"/>
  <c r="I193" i="6"/>
  <c r="L193" i="6"/>
  <c r="I391" i="6"/>
  <c r="L391" i="6"/>
  <c r="I121" i="6"/>
  <c r="L121" i="6"/>
  <c r="I165" i="6"/>
  <c r="L165" i="6"/>
  <c r="I185" i="6"/>
  <c r="L185" i="6"/>
  <c r="I222" i="6"/>
  <c r="L222" i="6"/>
  <c r="I229" i="6"/>
  <c r="L229" i="6"/>
  <c r="I237" i="6"/>
  <c r="L237" i="6"/>
  <c r="I245" i="6"/>
  <c r="L245" i="6"/>
  <c r="I253" i="6"/>
  <c r="L253" i="6"/>
  <c r="I261" i="6"/>
  <c r="L261" i="6"/>
  <c r="I339" i="6"/>
  <c r="L339" i="6"/>
  <c r="I404" i="6"/>
  <c r="L404" i="6"/>
  <c r="I38" i="6"/>
  <c r="L38" i="6"/>
  <c r="I70" i="6"/>
  <c r="L70" i="6"/>
  <c r="I106" i="6"/>
  <c r="L106" i="6"/>
  <c r="I129" i="6"/>
  <c r="L129" i="6"/>
  <c r="I146" i="6"/>
  <c r="L146" i="6"/>
  <c r="I177" i="6"/>
  <c r="L177" i="6"/>
  <c r="I213" i="6"/>
  <c r="L213" i="6"/>
  <c r="I309" i="6"/>
  <c r="L309" i="6"/>
  <c r="I351" i="6"/>
  <c r="L351" i="6"/>
  <c r="I360" i="6"/>
  <c r="L360" i="6"/>
  <c r="I31" i="6"/>
  <c r="L31" i="6"/>
  <c r="I63" i="6"/>
  <c r="L63" i="6"/>
  <c r="I97" i="6"/>
  <c r="L97" i="6"/>
  <c r="I130" i="6"/>
  <c r="L130" i="6"/>
  <c r="I168" i="6"/>
  <c r="L168" i="6"/>
  <c r="I190" i="6"/>
  <c r="L190" i="6"/>
  <c r="I202" i="6"/>
  <c r="L202" i="6"/>
  <c r="I320" i="6"/>
  <c r="L320" i="6"/>
  <c r="I367" i="6"/>
  <c r="L367" i="6"/>
  <c r="I379" i="6"/>
  <c r="L379" i="6"/>
  <c r="I394" i="6"/>
  <c r="L394" i="6"/>
  <c r="I380" i="6"/>
  <c r="L380" i="6"/>
  <c r="I410" i="6"/>
  <c r="L410" i="6"/>
  <c r="I427" i="6"/>
  <c r="L427" i="6"/>
  <c r="I366" i="8"/>
  <c r="L366" i="8"/>
  <c r="I285" i="8"/>
  <c r="L285" i="8"/>
  <c r="I108" i="8"/>
  <c r="L108" i="8"/>
  <c r="I381" i="8"/>
  <c r="L381" i="8"/>
  <c r="I308" i="8"/>
  <c r="L308" i="8"/>
  <c r="I415" i="8"/>
  <c r="L415" i="8"/>
  <c r="I98" i="4"/>
  <c r="L98" i="4"/>
  <c r="I230" i="4"/>
  <c r="L230" i="4"/>
  <c r="I82" i="4"/>
  <c r="L82" i="4"/>
  <c r="I132" i="4"/>
  <c r="L132" i="4"/>
  <c r="I105" i="4"/>
  <c r="L105" i="4"/>
  <c r="I284" i="4"/>
  <c r="L284" i="4"/>
  <c r="I84" i="4"/>
  <c r="L84" i="4"/>
  <c r="I96" i="4"/>
  <c r="L96" i="4"/>
  <c r="I116" i="4"/>
  <c r="L116" i="4"/>
  <c r="I158" i="4"/>
  <c r="L158" i="4"/>
  <c r="I299" i="4"/>
  <c r="L299" i="4"/>
  <c r="I307" i="4"/>
  <c r="L307" i="4"/>
  <c r="I428" i="4"/>
  <c r="L428" i="4"/>
  <c r="I60" i="4"/>
  <c r="L60" i="4"/>
  <c r="I74" i="4"/>
  <c r="L74" i="4"/>
  <c r="I191" i="4"/>
  <c r="L191" i="4"/>
  <c r="I212" i="4"/>
  <c r="L212" i="4"/>
  <c r="I237" i="4"/>
  <c r="L237" i="4"/>
  <c r="I251" i="4"/>
  <c r="L251" i="4"/>
  <c r="I277" i="4"/>
  <c r="L277" i="4"/>
  <c r="I337" i="4"/>
  <c r="L337" i="4"/>
  <c r="I371" i="4"/>
  <c r="L371" i="4"/>
  <c r="I396" i="4"/>
  <c r="L396" i="4"/>
  <c r="I15" i="4"/>
  <c r="L15" i="4"/>
  <c r="I108" i="4"/>
  <c r="L108" i="4"/>
  <c r="I142" i="4"/>
  <c r="L142" i="4"/>
  <c r="I178" i="4"/>
  <c r="L178" i="4"/>
  <c r="I214" i="4"/>
  <c r="L214" i="4"/>
  <c r="I255" i="4"/>
  <c r="L255" i="4"/>
  <c r="I287" i="4"/>
  <c r="L287" i="4"/>
  <c r="I321" i="4"/>
  <c r="L321" i="4"/>
  <c r="I368" i="4"/>
  <c r="L368" i="4"/>
  <c r="I19" i="4"/>
  <c r="L19" i="4"/>
  <c r="I27" i="4"/>
  <c r="L27" i="4"/>
  <c r="I55" i="4"/>
  <c r="L55" i="4"/>
  <c r="I83" i="4"/>
  <c r="L83" i="4"/>
  <c r="I99" i="4"/>
  <c r="L99" i="4"/>
  <c r="I115" i="4"/>
  <c r="L115" i="4"/>
  <c r="I130" i="4"/>
  <c r="L130" i="4"/>
  <c r="I146" i="4"/>
  <c r="L146" i="4"/>
  <c r="I179" i="4"/>
  <c r="L179" i="4"/>
  <c r="I203" i="4"/>
  <c r="L203" i="4"/>
  <c r="I219" i="4"/>
  <c r="L219" i="4"/>
  <c r="I246" i="4"/>
  <c r="L246" i="4"/>
  <c r="I291" i="4"/>
  <c r="L291" i="4"/>
  <c r="I349" i="4"/>
  <c r="L349" i="4"/>
  <c r="I393" i="4"/>
  <c r="L393" i="4"/>
  <c r="I394" i="4"/>
  <c r="L394" i="4"/>
  <c r="I409" i="4"/>
  <c r="L409" i="4"/>
  <c r="I306" i="2"/>
  <c r="L306" i="2"/>
  <c r="I310" i="2"/>
  <c r="L310" i="2"/>
  <c r="I335" i="2"/>
  <c r="L335" i="2"/>
  <c r="I279" i="2"/>
  <c r="L279" i="2"/>
  <c r="I413" i="2"/>
  <c r="L413" i="2"/>
  <c r="I226" i="2"/>
  <c r="L226" i="2"/>
  <c r="I290" i="2"/>
  <c r="L290" i="2"/>
  <c r="I153" i="2"/>
  <c r="L153" i="2"/>
  <c r="I255" i="2"/>
  <c r="L255" i="2"/>
  <c r="I168" i="2"/>
  <c r="L168" i="2"/>
  <c r="I160" i="2"/>
  <c r="L160" i="2"/>
  <c r="I42" i="2"/>
  <c r="L42" i="2"/>
  <c r="I58" i="2"/>
  <c r="L58" i="2"/>
  <c r="I74" i="2"/>
  <c r="L74" i="2"/>
  <c r="I90" i="2"/>
  <c r="L90" i="2"/>
  <c r="I106" i="2"/>
  <c r="L106" i="2"/>
  <c r="I119" i="2"/>
  <c r="L119" i="2"/>
  <c r="I406" i="2"/>
  <c r="L406" i="2"/>
  <c r="I31" i="2"/>
  <c r="L31" i="2"/>
  <c r="I47" i="2"/>
  <c r="L47" i="2"/>
  <c r="I63" i="2"/>
  <c r="L63" i="2"/>
  <c r="I121" i="2"/>
  <c r="L121" i="2"/>
  <c r="I366" i="2"/>
  <c r="L366" i="2"/>
  <c r="I135" i="2"/>
  <c r="L135" i="2"/>
  <c r="I159" i="2"/>
  <c r="L159" i="2"/>
  <c r="I205" i="2"/>
  <c r="L205" i="2"/>
  <c r="I210" i="2"/>
  <c r="L210" i="2"/>
  <c r="I225" i="2"/>
  <c r="L225" i="2"/>
  <c r="I236" i="2"/>
  <c r="L236" i="2"/>
  <c r="I257" i="2"/>
  <c r="L257" i="2"/>
  <c r="I265" i="2"/>
  <c r="L265" i="2"/>
  <c r="I297" i="2"/>
  <c r="L297" i="2"/>
  <c r="I317" i="2"/>
  <c r="L317" i="2"/>
  <c r="I343" i="2"/>
  <c r="L343" i="2"/>
  <c r="I404" i="2"/>
  <c r="L404" i="2"/>
  <c r="I110" i="2"/>
  <c r="L110" i="2"/>
  <c r="I118" i="2"/>
  <c r="L118" i="2"/>
  <c r="I146" i="2"/>
  <c r="L146" i="2"/>
  <c r="I177" i="2"/>
  <c r="L177" i="2"/>
  <c r="I193" i="2"/>
  <c r="L193" i="2"/>
  <c r="I233" i="2"/>
  <c r="L233" i="2"/>
  <c r="I269" i="2"/>
  <c r="L269" i="2"/>
  <c r="I301" i="2"/>
  <c r="L301" i="2"/>
  <c r="I336" i="2"/>
  <c r="L336" i="2"/>
  <c r="I394" i="2"/>
  <c r="L394" i="2"/>
  <c r="I408" i="2"/>
  <c r="L408" i="2"/>
  <c r="I340" i="2"/>
  <c r="L340" i="2"/>
  <c r="I360" i="2"/>
  <c r="L360" i="2"/>
  <c r="I387" i="2"/>
  <c r="L387" i="2"/>
  <c r="I427" i="2"/>
  <c r="L427" i="2"/>
  <c r="I286" i="7"/>
  <c r="L286" i="7"/>
  <c r="I254" i="7"/>
  <c r="L254" i="7"/>
  <c r="I250" i="7"/>
  <c r="L250" i="7"/>
  <c r="I425" i="7"/>
  <c r="L425" i="7"/>
  <c r="I206" i="7"/>
  <c r="L206" i="7"/>
  <c r="I306" i="7"/>
  <c r="L306" i="7"/>
  <c r="I263" i="7"/>
  <c r="L263" i="7"/>
  <c r="I322" i="7"/>
  <c r="I314" i="7"/>
  <c r="L314" i="7"/>
  <c r="I104" i="7"/>
  <c r="L104" i="7"/>
  <c r="I40" i="7"/>
  <c r="L40" i="7"/>
  <c r="I68" i="7"/>
  <c r="L68" i="7"/>
  <c r="I115" i="7"/>
  <c r="L115" i="7"/>
  <c r="I230" i="7"/>
  <c r="L230" i="7"/>
  <c r="I386" i="7"/>
  <c r="L386" i="7"/>
  <c r="I429" i="7"/>
  <c r="L429" i="7"/>
  <c r="I143" i="7"/>
  <c r="L143" i="7"/>
  <c r="I330" i="7"/>
  <c r="L330" i="7"/>
  <c r="I31" i="7"/>
  <c r="L31" i="7"/>
  <c r="I136" i="7"/>
  <c r="L136" i="7"/>
  <c r="I41" i="7"/>
  <c r="L41" i="7"/>
  <c r="I17" i="7"/>
  <c r="L17" i="7"/>
  <c r="I168" i="7"/>
  <c r="L168" i="7"/>
  <c r="I120" i="7"/>
  <c r="L120" i="7"/>
  <c r="I351" i="7"/>
  <c r="L351" i="7"/>
  <c r="I213" i="7"/>
  <c r="L213" i="7"/>
  <c r="I29" i="7"/>
  <c r="L29" i="7"/>
  <c r="I161" i="7"/>
  <c r="I209" i="7"/>
  <c r="L209" i="7"/>
  <c r="I261" i="7"/>
  <c r="I305" i="7"/>
  <c r="L305" i="7"/>
  <c r="I370" i="7"/>
  <c r="L370" i="7"/>
  <c r="I355" i="7"/>
  <c r="L355" i="7"/>
  <c r="I408" i="7"/>
  <c r="L408" i="7"/>
  <c r="I411" i="7"/>
  <c r="L411" i="7"/>
  <c r="I341" i="10"/>
  <c r="L341" i="10"/>
  <c r="I84" i="10"/>
  <c r="L84" i="10"/>
  <c r="I402" i="10"/>
  <c r="L402" i="10"/>
  <c r="I373" i="10"/>
  <c r="L373" i="10"/>
  <c r="I231" i="10"/>
  <c r="L231" i="10"/>
  <c r="I398" i="10"/>
  <c r="L398" i="10"/>
  <c r="I275" i="10"/>
  <c r="L275" i="10"/>
  <c r="I314" i="10"/>
  <c r="L314" i="10"/>
  <c r="I196" i="10"/>
  <c r="L196" i="10"/>
  <c r="I12" i="10"/>
  <c r="L12" i="10"/>
  <c r="I140" i="10"/>
  <c r="L140" i="10"/>
  <c r="I224" i="10"/>
  <c r="L224" i="10"/>
  <c r="I326" i="10"/>
  <c r="L326" i="10"/>
  <c r="I294" i="10"/>
  <c r="L294" i="10"/>
  <c r="I262" i="10"/>
  <c r="L262" i="10"/>
  <c r="I230" i="10"/>
  <c r="L230" i="10"/>
  <c r="I369" i="10"/>
  <c r="L369" i="10"/>
  <c r="I161" i="10"/>
  <c r="L161" i="10"/>
  <c r="I234" i="10"/>
  <c r="L234" i="10"/>
  <c r="I80" i="10"/>
  <c r="L80" i="10"/>
  <c r="I226" i="10"/>
  <c r="L226" i="10"/>
  <c r="I212" i="10"/>
  <c r="L212" i="10"/>
  <c r="I330" i="10"/>
  <c r="L330" i="10"/>
  <c r="I295" i="10"/>
  <c r="L295" i="10"/>
  <c r="I201" i="10"/>
  <c r="L201" i="10"/>
  <c r="I152" i="10"/>
  <c r="L152" i="10"/>
  <c r="I25" i="10"/>
  <c r="L25" i="10"/>
  <c r="I141" i="10"/>
  <c r="L141" i="10"/>
  <c r="I87" i="10"/>
  <c r="L87" i="10"/>
  <c r="I377" i="10"/>
  <c r="L377" i="10"/>
  <c r="I342" i="10"/>
  <c r="L342" i="10"/>
  <c r="I136" i="10"/>
  <c r="L136" i="10"/>
  <c r="I208" i="10"/>
  <c r="L208" i="10"/>
  <c r="I53" i="10"/>
  <c r="L53" i="10"/>
  <c r="I114" i="10"/>
  <c r="L114" i="10"/>
  <c r="I17" i="10"/>
  <c r="L17" i="10"/>
  <c r="I169" i="10"/>
  <c r="L169" i="10"/>
  <c r="I210" i="10"/>
  <c r="L210" i="10"/>
  <c r="I15" i="10"/>
  <c r="L15" i="10"/>
  <c r="I55" i="10"/>
  <c r="L55" i="10"/>
  <c r="I78" i="10"/>
  <c r="L78" i="10"/>
  <c r="I109" i="10"/>
  <c r="L109" i="10"/>
  <c r="I122" i="10"/>
  <c r="L122" i="10"/>
  <c r="I248" i="10"/>
  <c r="L248" i="10"/>
  <c r="I26" i="10"/>
  <c r="L26" i="10"/>
  <c r="I34" i="10"/>
  <c r="L34" i="10"/>
  <c r="I202" i="10"/>
  <c r="L202" i="10"/>
  <c r="I27" i="10"/>
  <c r="L27" i="10"/>
  <c r="I86" i="10"/>
  <c r="L86" i="10"/>
  <c r="I101" i="10"/>
  <c r="L101" i="10"/>
  <c r="I125" i="10"/>
  <c r="L125" i="10"/>
  <c r="I139" i="10"/>
  <c r="L139" i="10"/>
  <c r="I170" i="10"/>
  <c r="L170" i="10"/>
  <c r="I269" i="10"/>
  <c r="L269" i="10"/>
  <c r="I386" i="10"/>
  <c r="L386" i="10"/>
  <c r="I228" i="10"/>
  <c r="L228" i="10"/>
  <c r="I351" i="10"/>
  <c r="L351" i="10"/>
  <c r="I422" i="10"/>
  <c r="L422" i="10"/>
  <c r="I159" i="10"/>
  <c r="L159" i="10"/>
  <c r="I221" i="10"/>
  <c r="L221" i="10"/>
  <c r="I249" i="10"/>
  <c r="L249" i="10"/>
  <c r="I360" i="10"/>
  <c r="L360" i="10"/>
  <c r="I384" i="10"/>
  <c r="L384" i="10"/>
  <c r="I253" i="10"/>
  <c r="L253" i="10"/>
  <c r="I264" i="10"/>
  <c r="L264" i="10"/>
  <c r="I285" i="10"/>
  <c r="L285" i="10"/>
  <c r="I300" i="10"/>
  <c r="L300" i="10"/>
  <c r="I324" i="10"/>
  <c r="L324" i="10"/>
  <c r="I347" i="10"/>
  <c r="L347" i="10"/>
  <c r="I371" i="10"/>
  <c r="L371" i="10"/>
  <c r="I229" i="10"/>
  <c r="L229" i="10"/>
  <c r="I261" i="10"/>
  <c r="L261" i="10"/>
  <c r="I293" i="10"/>
  <c r="L293" i="10"/>
  <c r="I404" i="10"/>
  <c r="L404" i="10"/>
  <c r="I408" i="10"/>
  <c r="L408" i="10"/>
  <c r="I387" i="10"/>
  <c r="L387" i="10"/>
  <c r="I427" i="10"/>
  <c r="L427" i="10"/>
  <c r="I312" i="10"/>
  <c r="L312" i="10"/>
  <c r="I411" i="10"/>
  <c r="L411" i="10"/>
  <c r="I28" i="3"/>
  <c r="L28" i="3"/>
  <c r="I152" i="3"/>
  <c r="L152" i="3"/>
  <c r="I255" i="3"/>
  <c r="L255" i="3"/>
  <c r="I414" i="3"/>
  <c r="L414" i="3"/>
  <c r="I180" i="3"/>
  <c r="L180" i="3"/>
  <c r="I88" i="3"/>
  <c r="L88" i="3"/>
  <c r="I84" i="3"/>
  <c r="L84" i="3"/>
  <c r="I176" i="3"/>
  <c r="L176" i="3"/>
  <c r="I188" i="3"/>
  <c r="L188" i="3"/>
  <c r="I209" i="3"/>
  <c r="L209" i="3"/>
  <c r="I326" i="3"/>
  <c r="L326" i="3"/>
  <c r="I262" i="3"/>
  <c r="L262" i="3"/>
  <c r="I341" i="3"/>
  <c r="L341" i="3"/>
  <c r="I327" i="3"/>
  <c r="L327" i="3"/>
  <c r="I69" i="3"/>
  <c r="L69" i="3"/>
  <c r="I32" i="3"/>
  <c r="L32" i="3"/>
  <c r="I112" i="3"/>
  <c r="L112" i="3"/>
  <c r="I133" i="3"/>
  <c r="L133" i="3"/>
  <c r="I357" i="3"/>
  <c r="L357" i="3"/>
  <c r="I307" i="3"/>
  <c r="L307" i="3"/>
  <c r="I275" i="3"/>
  <c r="L275" i="3"/>
  <c r="I243" i="3"/>
  <c r="L243" i="3"/>
  <c r="I306" i="3"/>
  <c r="L306" i="3"/>
  <c r="I196" i="3"/>
  <c r="L196" i="3"/>
  <c r="I132" i="3"/>
  <c r="L132" i="3"/>
  <c r="I80" i="3"/>
  <c r="L80" i="3"/>
  <c r="I48" i="3"/>
  <c r="L48" i="3"/>
  <c r="I92" i="3"/>
  <c r="L92" i="3"/>
  <c r="I137" i="3"/>
  <c r="L137" i="3"/>
  <c r="I65" i="3"/>
  <c r="L65" i="3"/>
  <c r="I136" i="3"/>
  <c r="L136" i="3"/>
  <c r="I346" i="3"/>
  <c r="L346" i="3"/>
  <c r="I349" i="3"/>
  <c r="L349" i="3"/>
  <c r="I207" i="3"/>
  <c r="L207" i="3"/>
  <c r="I382" i="3"/>
  <c r="L382" i="3"/>
  <c r="I220" i="3"/>
  <c r="L220" i="3"/>
  <c r="I345" i="3"/>
  <c r="L345" i="3"/>
  <c r="I18" i="3"/>
  <c r="L18" i="3"/>
  <c r="I213" i="3"/>
  <c r="L213" i="3"/>
  <c r="I285" i="3"/>
  <c r="L285" i="3"/>
  <c r="I352" i="3"/>
  <c r="L352" i="3"/>
  <c r="I362" i="3"/>
  <c r="L362" i="3"/>
  <c r="I375" i="3"/>
  <c r="L375" i="3"/>
  <c r="I406" i="3"/>
  <c r="L406" i="3"/>
  <c r="I54" i="3"/>
  <c r="L54" i="3"/>
  <c r="I70" i="3"/>
  <c r="L70" i="3"/>
  <c r="I86" i="3"/>
  <c r="L86" i="3"/>
  <c r="I102" i="3"/>
  <c r="L102" i="3"/>
  <c r="I118" i="3"/>
  <c r="L118" i="3"/>
  <c r="I134" i="3"/>
  <c r="L134" i="3"/>
  <c r="I150" i="3"/>
  <c r="L150" i="3"/>
  <c r="I166" i="3"/>
  <c r="L166" i="3"/>
  <c r="I182" i="3"/>
  <c r="L182" i="3"/>
  <c r="I215" i="3"/>
  <c r="L215" i="3"/>
  <c r="I225" i="3"/>
  <c r="L225" i="3"/>
  <c r="I256" i="3"/>
  <c r="L256" i="3"/>
  <c r="I378" i="3"/>
  <c r="L378" i="3"/>
  <c r="I31" i="3"/>
  <c r="L31" i="3"/>
  <c r="I203" i="3"/>
  <c r="L203" i="3"/>
  <c r="I233" i="3"/>
  <c r="L233" i="3"/>
  <c r="I264" i="3"/>
  <c r="L264" i="3"/>
  <c r="I297" i="3"/>
  <c r="L297" i="3"/>
  <c r="I305" i="3"/>
  <c r="L305" i="3"/>
  <c r="I320" i="3"/>
  <c r="L320" i="3"/>
  <c r="I336" i="3"/>
  <c r="L336" i="3"/>
  <c r="I360" i="3"/>
  <c r="L360" i="3"/>
  <c r="I387" i="3"/>
  <c r="L387" i="3"/>
  <c r="I415" i="3"/>
  <c r="L415" i="3"/>
  <c r="I38" i="3"/>
  <c r="L38" i="3"/>
  <c r="I248" i="3"/>
  <c r="L248" i="3"/>
  <c r="I284" i="3"/>
  <c r="L284" i="3"/>
  <c r="I317" i="3"/>
  <c r="L317" i="3"/>
  <c r="I333" i="3"/>
  <c r="L333" i="3"/>
  <c r="I351" i="3"/>
  <c r="L351" i="3"/>
  <c r="I402" i="3"/>
  <c r="L402" i="3"/>
  <c r="I422" i="3"/>
  <c r="L422" i="3"/>
  <c r="I191" i="1"/>
  <c r="L191" i="1"/>
  <c r="I258" i="1"/>
  <c r="L258" i="1"/>
  <c r="I299" i="1"/>
  <c r="L299" i="1"/>
  <c r="I396" i="1"/>
  <c r="L396" i="1"/>
  <c r="I355" i="1"/>
  <c r="L355" i="1"/>
  <c r="I240" i="1"/>
  <c r="L240" i="1"/>
  <c r="I235" i="1"/>
  <c r="L235" i="1"/>
  <c r="I345" i="1"/>
  <c r="L345" i="1"/>
  <c r="I255" i="1"/>
  <c r="L255" i="1"/>
  <c r="I169" i="1"/>
  <c r="L169" i="1"/>
  <c r="I226" i="1"/>
  <c r="L226" i="1"/>
  <c r="I197" i="1"/>
  <c r="L197" i="1"/>
  <c r="I304" i="1"/>
  <c r="L304" i="1"/>
  <c r="I415" i="1"/>
  <c r="L415" i="1"/>
  <c r="I341" i="1"/>
  <c r="L341" i="1"/>
  <c r="I386" i="1"/>
  <c r="L386" i="1"/>
  <c r="I174" i="1"/>
  <c r="L174" i="1"/>
  <c r="I93" i="1"/>
  <c r="L93" i="1"/>
  <c r="I282" i="1"/>
  <c r="L282" i="1"/>
  <c r="I181" i="1"/>
  <c r="L181" i="1"/>
  <c r="I17" i="1"/>
  <c r="L17" i="1"/>
  <c r="I90" i="1"/>
  <c r="L90" i="1"/>
  <c r="I170" i="1"/>
  <c r="L170" i="1"/>
  <c r="I38" i="1"/>
  <c r="L38" i="1"/>
  <c r="I374" i="1"/>
  <c r="L374" i="1"/>
  <c r="I403" i="1"/>
  <c r="L403" i="1"/>
  <c r="I272" i="1"/>
  <c r="L272" i="1"/>
  <c r="I86" i="1"/>
  <c r="L86" i="1"/>
  <c r="I32" i="1"/>
  <c r="L32" i="1"/>
  <c r="I52" i="1"/>
  <c r="L52" i="1"/>
  <c r="I161" i="1"/>
  <c r="L161" i="1"/>
  <c r="I192" i="1"/>
  <c r="L192" i="1"/>
  <c r="I223" i="1"/>
  <c r="L223" i="1"/>
  <c r="I254" i="1"/>
  <c r="L254" i="1"/>
  <c r="I297" i="1"/>
  <c r="L297" i="1"/>
  <c r="I327" i="1"/>
  <c r="L327" i="1"/>
  <c r="I353" i="1"/>
  <c r="L353" i="1"/>
  <c r="I368" i="1"/>
  <c r="L368" i="1"/>
  <c r="I388" i="1"/>
  <c r="L388" i="1"/>
  <c r="I425" i="1"/>
  <c r="L425" i="1"/>
  <c r="I48" i="1"/>
  <c r="L48" i="1"/>
  <c r="I136" i="1"/>
  <c r="L136" i="1"/>
  <c r="I167" i="1"/>
  <c r="L167" i="1"/>
  <c r="I200" i="1"/>
  <c r="L200" i="1"/>
  <c r="I206" i="1"/>
  <c r="L206" i="1"/>
  <c r="I213" i="1"/>
  <c r="L213" i="1"/>
  <c r="I221" i="1"/>
  <c r="L221" i="1"/>
  <c r="I248" i="1"/>
  <c r="L248" i="1"/>
  <c r="I280" i="1"/>
  <c r="L280" i="1"/>
  <c r="I324" i="1"/>
  <c r="L324" i="1"/>
  <c r="I331" i="1"/>
  <c r="L331" i="1"/>
  <c r="I369" i="1"/>
  <c r="L369" i="1"/>
  <c r="I428" i="1"/>
  <c r="L428" i="1"/>
  <c r="I10" i="1"/>
  <c r="L10" i="1"/>
  <c r="I25" i="1"/>
  <c r="L25" i="1"/>
  <c r="I60" i="1"/>
  <c r="L60" i="1"/>
  <c r="I89" i="1"/>
  <c r="L89" i="1"/>
  <c r="I111" i="1"/>
  <c r="L111" i="1"/>
  <c r="I117" i="1"/>
  <c r="L117" i="1"/>
  <c r="I144" i="1"/>
  <c r="L144" i="1"/>
  <c r="I151" i="1"/>
  <c r="L151" i="1"/>
  <c r="I188" i="1"/>
  <c r="L188" i="1"/>
  <c r="I274" i="1"/>
  <c r="L274" i="1"/>
  <c r="I317" i="1"/>
  <c r="L317" i="1"/>
  <c r="I336" i="1"/>
  <c r="L336" i="1"/>
  <c r="I375" i="1"/>
  <c r="L375" i="1"/>
  <c r="I381" i="1"/>
  <c r="L381" i="1"/>
  <c r="I414" i="1"/>
  <c r="L414" i="1"/>
  <c r="I40" i="1"/>
  <c r="L40" i="1"/>
  <c r="I64" i="1"/>
  <c r="L64" i="1"/>
  <c r="I84" i="1"/>
  <c r="L84" i="1"/>
  <c r="I104" i="1"/>
  <c r="L104" i="1"/>
  <c r="I134" i="1"/>
  <c r="L134" i="1"/>
  <c r="I155" i="1"/>
  <c r="L155" i="1"/>
  <c r="I177" i="1"/>
  <c r="L177" i="1"/>
  <c r="I232" i="1"/>
  <c r="L232" i="1"/>
  <c r="I261" i="1"/>
  <c r="L261" i="1"/>
  <c r="I301" i="1"/>
  <c r="L301" i="1"/>
  <c r="I308" i="1"/>
  <c r="L308" i="1"/>
  <c r="I358" i="1"/>
  <c r="L358" i="1"/>
  <c r="I383" i="1"/>
  <c r="L383" i="1"/>
  <c r="I408" i="1"/>
  <c r="L408" i="1"/>
  <c r="I417" i="1"/>
  <c r="L417" i="1"/>
  <c r="I414" i="5"/>
  <c r="L414" i="5"/>
  <c r="I258" i="5"/>
  <c r="L258" i="5"/>
  <c r="I291" i="5"/>
  <c r="L291" i="5"/>
  <c r="I21" i="5"/>
  <c r="L21" i="5"/>
  <c r="I267" i="5"/>
  <c r="L267" i="5"/>
  <c r="I109" i="5"/>
  <c r="L109" i="5"/>
  <c r="I322" i="5"/>
  <c r="L322" i="5"/>
  <c r="I234" i="5"/>
  <c r="L234" i="5"/>
  <c r="I401" i="5"/>
  <c r="L401" i="5"/>
  <c r="I377" i="5"/>
  <c r="L377" i="5"/>
  <c r="I290" i="5"/>
  <c r="L290" i="5"/>
  <c r="I428" i="5"/>
  <c r="L428" i="5"/>
  <c r="I282" i="5"/>
  <c r="L282" i="5"/>
  <c r="I278" i="5"/>
  <c r="L278" i="5"/>
  <c r="I196" i="5"/>
  <c r="L196" i="5"/>
  <c r="I417" i="5"/>
  <c r="L417" i="5"/>
  <c r="I226" i="5"/>
  <c r="L226" i="5"/>
  <c r="I254" i="5"/>
  <c r="L254" i="5"/>
  <c r="I155" i="5"/>
  <c r="L155" i="5"/>
  <c r="I188" i="5"/>
  <c r="L188" i="5"/>
  <c r="I135" i="5"/>
  <c r="L135" i="5"/>
  <c r="I180" i="5"/>
  <c r="L180" i="5"/>
  <c r="I429" i="5"/>
  <c r="L429" i="5"/>
  <c r="I187" i="5"/>
  <c r="L187" i="5"/>
  <c r="I140" i="5"/>
  <c r="L140" i="5"/>
  <c r="I69" i="5"/>
  <c r="L69" i="5"/>
  <c r="I349" i="5"/>
  <c r="L349" i="5"/>
  <c r="I346" i="5"/>
  <c r="L346" i="5"/>
  <c r="I397" i="5"/>
  <c r="L397" i="5"/>
  <c r="I184" i="5"/>
  <c r="L184" i="5"/>
  <c r="I66" i="5"/>
  <c r="L66" i="5"/>
  <c r="I97" i="5"/>
  <c r="L97" i="5"/>
  <c r="I207" i="5"/>
  <c r="L207" i="5"/>
  <c r="I175" i="5"/>
  <c r="L175" i="5"/>
  <c r="I128" i="5"/>
  <c r="L128" i="5"/>
  <c r="I354" i="5"/>
  <c r="L354" i="5"/>
  <c r="I65" i="5"/>
  <c r="L65" i="5"/>
  <c r="I89" i="5"/>
  <c r="L89" i="5"/>
  <c r="I23" i="5"/>
  <c r="L23" i="5"/>
  <c r="I31" i="5"/>
  <c r="L31" i="5"/>
  <c r="I48" i="5"/>
  <c r="L48" i="5"/>
  <c r="I64" i="5"/>
  <c r="L64" i="5"/>
  <c r="I99" i="5"/>
  <c r="L99" i="5"/>
  <c r="I107" i="5"/>
  <c r="L107" i="5"/>
  <c r="I149" i="5"/>
  <c r="L149" i="5"/>
  <c r="I157" i="5"/>
  <c r="L157" i="5"/>
  <c r="I193" i="5"/>
  <c r="L193" i="5"/>
  <c r="I237" i="5"/>
  <c r="L237" i="5"/>
  <c r="I265" i="5"/>
  <c r="L265" i="5"/>
  <c r="I285" i="5"/>
  <c r="L285" i="5"/>
  <c r="I300" i="5"/>
  <c r="L300" i="5"/>
  <c r="I328" i="5"/>
  <c r="L328" i="5"/>
  <c r="I367" i="5"/>
  <c r="L367" i="5"/>
  <c r="I383" i="5"/>
  <c r="L383" i="5"/>
  <c r="I422" i="5"/>
  <c r="L422" i="5"/>
  <c r="I108" i="5"/>
  <c r="L108" i="5"/>
  <c r="I186" i="5"/>
  <c r="L186" i="5"/>
  <c r="I202" i="5"/>
  <c r="L202" i="5"/>
  <c r="I218" i="5"/>
  <c r="L218" i="5"/>
  <c r="I304" i="5"/>
  <c r="L304" i="5"/>
  <c r="I332" i="5"/>
  <c r="L332" i="5"/>
  <c r="I16" i="5"/>
  <c r="L16" i="5"/>
  <c r="I75" i="5"/>
  <c r="L75" i="5"/>
  <c r="I91" i="5"/>
  <c r="L91" i="5"/>
  <c r="I112" i="5"/>
  <c r="L112" i="5"/>
  <c r="I174" i="5"/>
  <c r="L174" i="5"/>
  <c r="I190" i="5"/>
  <c r="L190" i="5"/>
  <c r="I206" i="5"/>
  <c r="L206" i="5"/>
  <c r="I284" i="5"/>
  <c r="L284" i="5"/>
  <c r="I309" i="5"/>
  <c r="L309" i="5"/>
  <c r="I343" i="5"/>
  <c r="L343" i="5"/>
  <c r="I359" i="5"/>
  <c r="L359" i="5"/>
  <c r="I419" i="5"/>
  <c r="L419" i="5"/>
  <c r="I43" i="5"/>
  <c r="L43" i="5"/>
  <c r="I63" i="5"/>
  <c r="L63" i="5"/>
  <c r="I83" i="5"/>
  <c r="L83" i="5"/>
  <c r="I114" i="5"/>
  <c r="L114" i="5"/>
  <c r="I125" i="5"/>
  <c r="L125" i="5"/>
  <c r="I133" i="5"/>
  <c r="L133" i="5"/>
  <c r="I141" i="5"/>
  <c r="L141" i="5"/>
  <c r="I165" i="5"/>
  <c r="L165" i="5"/>
  <c r="I240" i="5"/>
  <c r="L240" i="5"/>
  <c r="I257" i="5"/>
  <c r="L257" i="5"/>
  <c r="I292" i="5"/>
  <c r="L292" i="5"/>
  <c r="I320" i="5"/>
  <c r="L320" i="5"/>
  <c r="I375" i="5"/>
  <c r="L375" i="5"/>
  <c r="I396" i="5"/>
  <c r="L396" i="5"/>
  <c r="I410" i="5"/>
  <c r="L410" i="5"/>
  <c r="I247" i="6"/>
  <c r="L247" i="6"/>
  <c r="I181" i="6"/>
  <c r="L181" i="6"/>
  <c r="I267" i="6"/>
  <c r="L267" i="6"/>
  <c r="I235" i="6"/>
  <c r="L235" i="6"/>
  <c r="I311" i="6"/>
  <c r="L311" i="6"/>
  <c r="I180" i="6"/>
  <c r="L180" i="6"/>
  <c r="I326" i="6"/>
  <c r="L326" i="6"/>
  <c r="I396" i="6"/>
  <c r="L396" i="6"/>
  <c r="I76" i="6"/>
  <c r="L76" i="6"/>
  <c r="I44" i="6"/>
  <c r="L44" i="6"/>
  <c r="I139" i="6"/>
  <c r="L139" i="6"/>
  <c r="I331" i="6"/>
  <c r="L331" i="6"/>
  <c r="I290" i="6"/>
  <c r="L290" i="6"/>
  <c r="I258" i="6"/>
  <c r="L258" i="6"/>
  <c r="I226" i="6"/>
  <c r="L226" i="6"/>
  <c r="I303" i="6"/>
  <c r="L303" i="6"/>
  <c r="I81" i="6"/>
  <c r="L81" i="6"/>
  <c r="I17" i="6"/>
  <c r="L17" i="6"/>
  <c r="I136" i="6"/>
  <c r="L136" i="6"/>
  <c r="I135" i="6"/>
  <c r="L135" i="6"/>
  <c r="I354" i="6"/>
  <c r="L354" i="6"/>
  <c r="I208" i="6"/>
  <c r="L208" i="6"/>
  <c r="I95" i="6"/>
  <c r="L95" i="6"/>
  <c r="I421" i="6"/>
  <c r="L421" i="6"/>
  <c r="I111" i="6"/>
  <c r="L111" i="6"/>
  <c r="I125" i="6"/>
  <c r="L125" i="6"/>
  <c r="I141" i="6"/>
  <c r="L141" i="6"/>
  <c r="I228" i="6"/>
  <c r="L228" i="6"/>
  <c r="I244" i="6"/>
  <c r="L244" i="6"/>
  <c r="I260" i="6"/>
  <c r="L260" i="6"/>
  <c r="I276" i="6"/>
  <c r="L276" i="6"/>
  <c r="I292" i="6"/>
  <c r="L292" i="6"/>
  <c r="I343" i="6"/>
  <c r="L343" i="6"/>
  <c r="I355" i="6"/>
  <c r="L355" i="6"/>
  <c r="I370" i="6"/>
  <c r="L370" i="6"/>
  <c r="I15" i="6"/>
  <c r="L15" i="6"/>
  <c r="I23" i="6"/>
  <c r="L23" i="6"/>
  <c r="I47" i="6"/>
  <c r="L47" i="6"/>
  <c r="I55" i="6"/>
  <c r="L55" i="6"/>
  <c r="I79" i="6"/>
  <c r="L79" i="6"/>
  <c r="I87" i="6"/>
  <c r="L87" i="6"/>
  <c r="I126" i="6"/>
  <c r="L126" i="6"/>
  <c r="I144" i="6"/>
  <c r="L144" i="6"/>
  <c r="I152" i="6"/>
  <c r="L152" i="6"/>
  <c r="I174" i="6"/>
  <c r="L174" i="6"/>
  <c r="I186" i="6"/>
  <c r="L186" i="6"/>
  <c r="I301" i="6"/>
  <c r="L301" i="6"/>
  <c r="I333" i="6"/>
  <c r="L333" i="6"/>
  <c r="I10" i="6"/>
  <c r="L10" i="6"/>
  <c r="I42" i="6"/>
  <c r="L42" i="6"/>
  <c r="I74" i="6"/>
  <c r="L74" i="6"/>
  <c r="I133" i="6"/>
  <c r="L133" i="6"/>
  <c r="I178" i="6"/>
  <c r="L178" i="6"/>
  <c r="I214" i="6"/>
  <c r="L214" i="6"/>
  <c r="I312" i="6"/>
  <c r="L312" i="6"/>
  <c r="I352" i="6"/>
  <c r="L352" i="6"/>
  <c r="I35" i="6"/>
  <c r="L35" i="6"/>
  <c r="I67" i="6"/>
  <c r="L67" i="6"/>
  <c r="I102" i="6"/>
  <c r="L102" i="6"/>
  <c r="I138" i="6"/>
  <c r="L138" i="6"/>
  <c r="I169" i="6"/>
  <c r="L169" i="6"/>
  <c r="I197" i="6"/>
  <c r="L197" i="6"/>
  <c r="I215" i="6"/>
  <c r="L215" i="6"/>
  <c r="I324" i="6"/>
  <c r="L324" i="6"/>
  <c r="I368" i="6"/>
  <c r="L368" i="6"/>
  <c r="I383" i="6"/>
  <c r="L383" i="6"/>
  <c r="I395" i="6"/>
  <c r="L395" i="6"/>
  <c r="I420" i="6"/>
  <c r="L420" i="6"/>
  <c r="I387" i="6"/>
  <c r="L387" i="6"/>
  <c r="I411" i="6"/>
  <c r="L411" i="6"/>
  <c r="I320" i="8"/>
  <c r="L320" i="8"/>
  <c r="I348" i="8"/>
  <c r="L348" i="8"/>
  <c r="I204" i="8"/>
  <c r="L204" i="8"/>
  <c r="I392" i="8"/>
  <c r="L392" i="8"/>
  <c r="I311" i="8"/>
  <c r="L311" i="8"/>
  <c r="I153" i="8"/>
  <c r="L153" i="8"/>
  <c r="I351" i="8"/>
  <c r="L351" i="8"/>
  <c r="I335" i="8"/>
  <c r="I253" i="8"/>
  <c r="L253" i="8"/>
  <c r="I236" i="8"/>
  <c r="L236" i="8"/>
  <c r="I393" i="8"/>
  <c r="L393" i="8"/>
  <c r="I47" i="8"/>
  <c r="L47" i="8"/>
  <c r="I428" i="8"/>
  <c r="L428" i="8"/>
  <c r="I92" i="8"/>
  <c r="L92" i="8"/>
  <c r="I36" i="8"/>
  <c r="L36" i="8"/>
  <c r="I232" i="8"/>
  <c r="L232" i="8"/>
  <c r="I303" i="8"/>
  <c r="L303" i="8"/>
  <c r="I248" i="8"/>
  <c r="L248" i="8"/>
  <c r="I143" i="8"/>
  <c r="L143" i="8"/>
  <c r="I242" i="8"/>
  <c r="L242" i="8"/>
  <c r="I258" i="8"/>
  <c r="L258" i="8"/>
  <c r="I322" i="8"/>
  <c r="L322" i="8"/>
  <c r="I383" i="8"/>
  <c r="L383" i="8"/>
  <c r="I46" i="4"/>
  <c r="L46" i="4"/>
  <c r="I285" i="4"/>
  <c r="L285" i="4"/>
  <c r="I133" i="4"/>
  <c r="L133" i="4"/>
  <c r="I268" i="4"/>
  <c r="L268" i="4"/>
  <c r="I374" i="4"/>
  <c r="L374" i="4"/>
  <c r="I319" i="4"/>
  <c r="L319" i="4"/>
  <c r="I301" i="4"/>
  <c r="L301" i="4"/>
  <c r="I120" i="4"/>
  <c r="L120" i="4"/>
  <c r="I101" i="4"/>
  <c r="L101" i="4"/>
  <c r="I13" i="4"/>
  <c r="L13" i="4"/>
  <c r="I157" i="4"/>
  <c r="L157" i="4"/>
  <c r="I233" i="4"/>
  <c r="L233" i="4"/>
  <c r="I369" i="4"/>
  <c r="L369" i="4"/>
  <c r="I256" i="4"/>
  <c r="L256" i="4"/>
  <c r="I93" i="4"/>
  <c r="L93" i="4"/>
  <c r="I21" i="4"/>
  <c r="L21" i="4"/>
  <c r="I338" i="4"/>
  <c r="L338" i="4"/>
  <c r="I272" i="4"/>
  <c r="L272" i="4"/>
  <c r="I33" i="4"/>
  <c r="L33" i="4"/>
  <c r="I81" i="4"/>
  <c r="L81" i="4"/>
  <c r="I316" i="4"/>
  <c r="L316" i="4"/>
  <c r="I31" i="4"/>
  <c r="L31" i="4"/>
  <c r="I80" i="4"/>
  <c r="L80" i="4"/>
  <c r="I112" i="4"/>
  <c r="L112" i="4"/>
  <c r="I131" i="4"/>
  <c r="L131" i="4"/>
  <c r="I159" i="4"/>
  <c r="L159" i="4"/>
  <c r="I269" i="4"/>
  <c r="L269" i="4"/>
  <c r="I336" i="4"/>
  <c r="L336" i="4"/>
  <c r="I359" i="4"/>
  <c r="L359" i="4"/>
  <c r="I421" i="4"/>
  <c r="L421" i="4"/>
  <c r="I70" i="4"/>
  <c r="L70" i="4"/>
  <c r="I163" i="4"/>
  <c r="L163" i="4"/>
  <c r="I238" i="4"/>
  <c r="L238" i="4"/>
  <c r="I271" i="4"/>
  <c r="L271" i="4"/>
  <c r="I312" i="4"/>
  <c r="L312" i="4"/>
  <c r="I340" i="4"/>
  <c r="L340" i="4"/>
  <c r="I397" i="4"/>
  <c r="L397" i="4"/>
  <c r="I32" i="4"/>
  <c r="L32" i="4"/>
  <c r="I47" i="4"/>
  <c r="L47" i="4"/>
  <c r="I110" i="4"/>
  <c r="L110" i="4"/>
  <c r="I150" i="4"/>
  <c r="L150" i="4"/>
  <c r="I168" i="4"/>
  <c r="L168" i="4"/>
  <c r="I195" i="4"/>
  <c r="L195" i="4"/>
  <c r="I215" i="4"/>
  <c r="L215" i="4"/>
  <c r="I258" i="4"/>
  <c r="L258" i="4"/>
  <c r="I290" i="4"/>
  <c r="L290" i="4"/>
  <c r="I313" i="4"/>
  <c r="L313" i="4"/>
  <c r="I324" i="4"/>
  <c r="L324" i="4"/>
  <c r="I22" i="4"/>
  <c r="L22" i="4"/>
  <c r="I44" i="4"/>
  <c r="L44" i="4"/>
  <c r="I58" i="4"/>
  <c r="L58" i="4"/>
  <c r="I87" i="4"/>
  <c r="L87" i="4"/>
  <c r="I102" i="4"/>
  <c r="L102" i="4"/>
  <c r="I119" i="4"/>
  <c r="L119" i="4"/>
  <c r="I134" i="4"/>
  <c r="L134" i="4"/>
  <c r="I152" i="4"/>
  <c r="L152" i="4"/>
  <c r="I182" i="4"/>
  <c r="L182" i="4"/>
  <c r="I207" i="4"/>
  <c r="L207" i="4"/>
  <c r="I222" i="4"/>
  <c r="L222" i="4"/>
  <c r="I249" i="4"/>
  <c r="L249" i="4"/>
  <c r="I298" i="4"/>
  <c r="L298" i="4"/>
  <c r="I353" i="4"/>
  <c r="L353" i="4"/>
  <c r="I378" i="4"/>
  <c r="L378" i="4"/>
  <c r="I363" i="4"/>
  <c r="L363" i="4"/>
  <c r="I384" i="4"/>
  <c r="L384" i="4"/>
  <c r="I398" i="4"/>
  <c r="L398" i="4"/>
  <c r="I402" i="4"/>
  <c r="L402" i="4"/>
  <c r="I412" i="4"/>
  <c r="L412" i="4"/>
  <c r="I239" i="2"/>
  <c r="L239" i="2"/>
  <c r="I230" i="2"/>
  <c r="L230" i="2"/>
  <c r="I151" i="2"/>
  <c r="L151" i="2"/>
  <c r="I334" i="2"/>
  <c r="L334" i="2"/>
  <c r="I338" i="2"/>
  <c r="L338" i="2"/>
  <c r="I397" i="2"/>
  <c r="L397" i="2"/>
  <c r="I172" i="2"/>
  <c r="L172" i="2"/>
  <c r="I77" i="2"/>
  <c r="L77" i="2"/>
  <c r="I36" i="2"/>
  <c r="L36" i="2"/>
  <c r="I298" i="2"/>
  <c r="L298" i="2"/>
  <c r="I418" i="2"/>
  <c r="L418" i="2"/>
  <c r="I299" i="2"/>
  <c r="L299" i="2"/>
  <c r="I357" i="2"/>
  <c r="L357" i="2"/>
  <c r="I169" i="2"/>
  <c r="L169" i="2"/>
  <c r="I398" i="2"/>
  <c r="L398" i="2"/>
  <c r="I311" i="2"/>
  <c r="L311" i="2"/>
  <c r="I426" i="2"/>
  <c r="L426" i="2"/>
  <c r="I137" i="2"/>
  <c r="L137" i="2"/>
  <c r="I136" i="2"/>
  <c r="L136" i="2"/>
  <c r="I377" i="2"/>
  <c r="L377" i="2"/>
  <c r="I378" i="2"/>
  <c r="L378" i="2"/>
  <c r="I386" i="2"/>
  <c r="L386" i="2"/>
  <c r="I167" i="2"/>
  <c r="L167" i="2"/>
  <c r="I350" i="2"/>
  <c r="L350" i="2"/>
  <c r="I139" i="2"/>
  <c r="L139" i="2"/>
  <c r="I14" i="2"/>
  <c r="L14" i="2"/>
  <c r="I30" i="2"/>
  <c r="L30" i="2"/>
  <c r="I46" i="2"/>
  <c r="L46" i="2"/>
  <c r="I62" i="2"/>
  <c r="L62" i="2"/>
  <c r="I78" i="2"/>
  <c r="L78" i="2"/>
  <c r="I94" i="2"/>
  <c r="L94" i="2"/>
  <c r="I126" i="2"/>
  <c r="L126" i="2"/>
  <c r="I175" i="2"/>
  <c r="L175" i="2"/>
  <c r="I198" i="2"/>
  <c r="L198" i="2"/>
  <c r="I351" i="2"/>
  <c r="L351" i="2"/>
  <c r="I15" i="2"/>
  <c r="L15" i="2"/>
  <c r="I23" i="2"/>
  <c r="L23" i="2"/>
  <c r="I35" i="2"/>
  <c r="L35" i="2"/>
  <c r="I51" i="2"/>
  <c r="L51" i="2"/>
  <c r="I67" i="2"/>
  <c r="L67" i="2"/>
  <c r="I122" i="2"/>
  <c r="L122" i="2"/>
  <c r="I165" i="2"/>
  <c r="L165" i="2"/>
  <c r="I199" i="2"/>
  <c r="L199" i="2"/>
  <c r="I232" i="2"/>
  <c r="L232" i="2"/>
  <c r="I264" i="2"/>
  <c r="L264" i="2"/>
  <c r="I329" i="2"/>
  <c r="L329" i="2"/>
  <c r="I344" i="2"/>
  <c r="L344" i="2"/>
  <c r="I367" i="2"/>
  <c r="L367" i="2"/>
  <c r="I138" i="2"/>
  <c r="L138" i="2"/>
  <c r="I206" i="2"/>
  <c r="L206" i="2"/>
  <c r="I218" i="2"/>
  <c r="L218" i="2"/>
  <c r="I240" i="2"/>
  <c r="L240" i="2"/>
  <c r="I268" i="2"/>
  <c r="L268" i="2"/>
  <c r="I300" i="2"/>
  <c r="L300" i="2"/>
  <c r="I383" i="2"/>
  <c r="L383" i="2"/>
  <c r="I415" i="2"/>
  <c r="L415" i="2"/>
  <c r="I113" i="2"/>
  <c r="L113" i="2"/>
  <c r="I141" i="2"/>
  <c r="L141" i="2"/>
  <c r="I161" i="2"/>
  <c r="L161" i="2"/>
  <c r="I178" i="2"/>
  <c r="L178" i="2"/>
  <c r="I194" i="2"/>
  <c r="L194" i="2"/>
  <c r="I237" i="2"/>
  <c r="L237" i="2"/>
  <c r="I273" i="2"/>
  <c r="L273" i="2"/>
  <c r="I305" i="2"/>
  <c r="L305" i="2"/>
  <c r="I320" i="2"/>
  <c r="L320" i="2"/>
  <c r="I337" i="2"/>
  <c r="L337" i="2"/>
  <c r="I395" i="2"/>
  <c r="L395" i="2"/>
  <c r="I419" i="2"/>
  <c r="L419" i="2"/>
  <c r="I347" i="2"/>
  <c r="L347" i="2"/>
  <c r="I372" i="2"/>
  <c r="L372" i="2"/>
  <c r="I396" i="2"/>
  <c r="L396" i="2"/>
  <c r="I278" i="7"/>
  <c r="L278" i="7"/>
  <c r="I246" i="7"/>
  <c r="L246" i="7"/>
  <c r="I290" i="7"/>
  <c r="L290" i="7"/>
  <c r="I358" i="7"/>
  <c r="L358" i="7"/>
  <c r="I338" i="7"/>
  <c r="I334" i="7"/>
  <c r="L334" i="7"/>
  <c r="I247" i="7"/>
  <c r="L247" i="7"/>
  <c r="I266" i="7"/>
  <c r="L266" i="7"/>
  <c r="I88" i="7"/>
  <c r="I24" i="7"/>
  <c r="L24" i="7"/>
  <c r="I52" i="7"/>
  <c r="L52" i="7"/>
  <c r="I130" i="7"/>
  <c r="L130" i="7"/>
  <c r="I142" i="7"/>
  <c r="L142" i="7"/>
  <c r="I14" i="7"/>
  <c r="L14" i="7"/>
  <c r="I125" i="7"/>
  <c r="L125" i="7"/>
  <c r="I285" i="7"/>
  <c r="I58" i="7"/>
  <c r="I94" i="7"/>
  <c r="L94" i="7"/>
  <c r="I145" i="7"/>
  <c r="L145" i="7"/>
  <c r="I193" i="7"/>
  <c r="L193" i="7"/>
  <c r="I289" i="7"/>
  <c r="L289" i="7"/>
  <c r="I363" i="7"/>
  <c r="L363" i="7"/>
  <c r="I33" i="7"/>
  <c r="L33" i="7"/>
  <c r="I65" i="7"/>
  <c r="L65" i="7"/>
  <c r="I97" i="7"/>
  <c r="L97" i="7"/>
  <c r="I116" i="7"/>
  <c r="I156" i="7"/>
  <c r="L156" i="7"/>
  <c r="I188" i="7"/>
  <c r="L188" i="7"/>
  <c r="I220" i="7"/>
  <c r="L220" i="7"/>
  <c r="I237" i="7"/>
  <c r="L237" i="7"/>
  <c r="I276" i="7"/>
  <c r="I313" i="7"/>
  <c r="L313" i="7"/>
  <c r="I332" i="7"/>
  <c r="L332" i="7"/>
  <c r="I419" i="7"/>
  <c r="L419" i="7"/>
  <c r="I407" i="7"/>
  <c r="I347" i="7"/>
  <c r="L347" i="7"/>
  <c r="I392" i="7"/>
  <c r="L392" i="7"/>
  <c r="I401" i="10"/>
  <c r="L401" i="10"/>
  <c r="I247" i="10"/>
  <c r="L247" i="10"/>
  <c r="I283" i="10"/>
  <c r="L283" i="10"/>
  <c r="I291" i="10"/>
  <c r="L291" i="10"/>
  <c r="I385" i="10"/>
  <c r="L385" i="10"/>
  <c r="I299" i="10"/>
  <c r="L299" i="10"/>
  <c r="I418" i="10"/>
  <c r="L418" i="10"/>
  <c r="I307" i="10"/>
  <c r="L307" i="10"/>
  <c r="I345" i="10"/>
  <c r="L345" i="10"/>
  <c r="I171" i="10"/>
  <c r="L171" i="10"/>
  <c r="I374" i="10"/>
  <c r="L374" i="10"/>
  <c r="I124" i="10"/>
  <c r="L124" i="10"/>
  <c r="I188" i="10"/>
  <c r="L188" i="10"/>
  <c r="I318" i="10"/>
  <c r="L318" i="10"/>
  <c r="I286" i="10"/>
  <c r="L286" i="10"/>
  <c r="I254" i="10"/>
  <c r="L254" i="10"/>
  <c r="I298" i="10"/>
  <c r="L298" i="10"/>
  <c r="I250" i="10"/>
  <c r="L250" i="10"/>
  <c r="I346" i="10"/>
  <c r="L346" i="10"/>
  <c r="I425" i="10"/>
  <c r="L425" i="10"/>
  <c r="I96" i="10"/>
  <c r="L96" i="10"/>
  <c r="I180" i="10"/>
  <c r="L180" i="10"/>
  <c r="I116" i="10"/>
  <c r="L116" i="10"/>
  <c r="I322" i="10"/>
  <c r="L322" i="10"/>
  <c r="I303" i="10"/>
  <c r="L303" i="10"/>
  <c r="I274" i="10"/>
  <c r="L274" i="10"/>
  <c r="I155" i="10"/>
  <c r="L155" i="10"/>
  <c r="I49" i="10"/>
  <c r="L49" i="10"/>
  <c r="I111" i="10"/>
  <c r="L111" i="10"/>
  <c r="I9" i="10"/>
  <c r="L9" i="10"/>
  <c r="I165" i="10"/>
  <c r="L165" i="10"/>
  <c r="I64" i="10"/>
  <c r="L64" i="10"/>
  <c r="I361" i="10"/>
  <c r="L361" i="10"/>
  <c r="I409" i="10"/>
  <c r="L409" i="10"/>
  <c r="I183" i="10"/>
  <c r="L183" i="10"/>
  <c r="I108" i="10"/>
  <c r="L108" i="10"/>
  <c r="I104" i="10"/>
  <c r="L104" i="10"/>
  <c r="I57" i="10"/>
  <c r="L57" i="10"/>
  <c r="I173" i="10"/>
  <c r="L173" i="10"/>
  <c r="I43" i="10"/>
  <c r="L43" i="10"/>
  <c r="I71" i="10"/>
  <c r="L71" i="10"/>
  <c r="I110" i="10"/>
  <c r="L110" i="10"/>
  <c r="I117" i="10"/>
  <c r="L117" i="10"/>
  <c r="I130" i="10"/>
  <c r="L130" i="10"/>
  <c r="I147" i="10"/>
  <c r="L147" i="10"/>
  <c r="I209" i="10"/>
  <c r="L209" i="10"/>
  <c r="I29" i="10"/>
  <c r="L29" i="10"/>
  <c r="I61" i="10"/>
  <c r="L61" i="10"/>
  <c r="I119" i="10"/>
  <c r="L119" i="10"/>
  <c r="I166" i="10"/>
  <c r="L166" i="10"/>
  <c r="I31" i="10"/>
  <c r="L31" i="10"/>
  <c r="I89" i="10"/>
  <c r="L89" i="10"/>
  <c r="I102" i="10"/>
  <c r="L102" i="10"/>
  <c r="I126" i="10"/>
  <c r="L126" i="10"/>
  <c r="I158" i="10"/>
  <c r="L158" i="10"/>
  <c r="I174" i="10"/>
  <c r="L174" i="10"/>
  <c r="I219" i="10"/>
  <c r="L219" i="10"/>
  <c r="I191" i="10"/>
  <c r="L191" i="10"/>
  <c r="I252" i="10"/>
  <c r="L252" i="10"/>
  <c r="I313" i="10"/>
  <c r="L313" i="10"/>
  <c r="I368" i="10"/>
  <c r="L368" i="10"/>
  <c r="I175" i="10"/>
  <c r="L175" i="10"/>
  <c r="I198" i="10"/>
  <c r="L198" i="10"/>
  <c r="I222" i="10"/>
  <c r="L222" i="10"/>
  <c r="I280" i="10"/>
  <c r="L280" i="10"/>
  <c r="I332" i="10"/>
  <c r="L332" i="10"/>
  <c r="I367" i="10"/>
  <c r="L367" i="10"/>
  <c r="I394" i="10"/>
  <c r="L394" i="10"/>
  <c r="I309" i="10"/>
  <c r="L309" i="10"/>
  <c r="I372" i="10"/>
  <c r="L372" i="10"/>
  <c r="I399" i="10"/>
  <c r="L399" i="10"/>
  <c r="I203" i="10"/>
  <c r="L203" i="10"/>
  <c r="I233" i="10"/>
  <c r="L233" i="10"/>
  <c r="I265" i="10"/>
  <c r="L265" i="10"/>
  <c r="I304" i="10"/>
  <c r="L304" i="10"/>
  <c r="I336" i="10"/>
  <c r="L336" i="10"/>
  <c r="I363" i="10"/>
  <c r="L363" i="10"/>
  <c r="I379" i="10"/>
  <c r="L379" i="10"/>
  <c r="I420" i="10"/>
  <c r="L420" i="10"/>
  <c r="I301" i="10"/>
  <c r="L301" i="10"/>
  <c r="I388" i="10"/>
  <c r="L388" i="10"/>
  <c r="I415" i="10"/>
  <c r="L415" i="10"/>
  <c r="I290" i="3"/>
  <c r="L290" i="3"/>
  <c r="I64" i="3"/>
  <c r="L64" i="3"/>
  <c r="I172" i="3"/>
  <c r="L172" i="3"/>
  <c r="I53" i="3"/>
  <c r="L53" i="3"/>
  <c r="I298" i="3"/>
  <c r="L298" i="3"/>
  <c r="I314" i="3"/>
  <c r="L314" i="3"/>
  <c r="I294" i="3"/>
  <c r="L294" i="3"/>
  <c r="I282" i="3"/>
  <c r="L282" i="3"/>
  <c r="I157" i="3"/>
  <c r="L157" i="3"/>
  <c r="I274" i="3"/>
  <c r="L274" i="3"/>
  <c r="I60" i="3"/>
  <c r="L60" i="3"/>
  <c r="I330" i="3"/>
  <c r="L330" i="3"/>
  <c r="I299" i="3"/>
  <c r="L299" i="3"/>
  <c r="I267" i="3"/>
  <c r="L267" i="3"/>
  <c r="I235" i="3"/>
  <c r="L235" i="3"/>
  <c r="I266" i="3"/>
  <c r="L266" i="3"/>
  <c r="I76" i="3"/>
  <c r="L76" i="3"/>
  <c r="I223" i="3"/>
  <c r="L223" i="3"/>
  <c r="I141" i="3"/>
  <c r="L141" i="3"/>
  <c r="I205" i="3"/>
  <c r="L205" i="3"/>
  <c r="I121" i="3"/>
  <c r="L121" i="3"/>
  <c r="I361" i="3"/>
  <c r="L361" i="3"/>
  <c r="I204" i="3"/>
  <c r="L204" i="3"/>
  <c r="I358" i="3"/>
  <c r="L358" i="3"/>
  <c r="I390" i="3"/>
  <c r="L390" i="3"/>
  <c r="I23" i="3"/>
  <c r="L23" i="3"/>
  <c r="I214" i="3"/>
  <c r="L214" i="3"/>
  <c r="I268" i="3"/>
  <c r="L268" i="3"/>
  <c r="I340" i="3"/>
  <c r="L340" i="3"/>
  <c r="I367" i="3"/>
  <c r="L367" i="3"/>
  <c r="I376" i="3"/>
  <c r="L376" i="3"/>
  <c r="I427" i="3"/>
  <c r="L427" i="3"/>
  <c r="I35" i="3"/>
  <c r="L35" i="3"/>
  <c r="I202" i="3"/>
  <c r="L202" i="3"/>
  <c r="I276" i="3"/>
  <c r="L276" i="3"/>
  <c r="I304" i="3"/>
  <c r="L304" i="3"/>
  <c r="I363" i="3"/>
  <c r="L363" i="3"/>
  <c r="I370" i="3"/>
  <c r="L370" i="3"/>
  <c r="I379" i="3"/>
  <c r="L379" i="3"/>
  <c r="I15" i="3"/>
  <c r="L15" i="3"/>
  <c r="I42" i="3"/>
  <c r="L42" i="3"/>
  <c r="I51" i="3"/>
  <c r="L51" i="3"/>
  <c r="I59" i="3"/>
  <c r="L59" i="3"/>
  <c r="I67" i="3"/>
  <c r="L67" i="3"/>
  <c r="I75" i="3"/>
  <c r="L75" i="3"/>
  <c r="I83" i="3"/>
  <c r="L83" i="3"/>
  <c r="I91" i="3"/>
  <c r="L91" i="3"/>
  <c r="I99" i="3"/>
  <c r="L99" i="3"/>
  <c r="I107" i="3"/>
  <c r="L107" i="3"/>
  <c r="I115" i="3"/>
  <c r="L115" i="3"/>
  <c r="I123" i="3"/>
  <c r="L123" i="3"/>
  <c r="I131" i="3"/>
  <c r="L131" i="3"/>
  <c r="I139" i="3"/>
  <c r="L139" i="3"/>
  <c r="I147" i="3"/>
  <c r="L147" i="3"/>
  <c r="I155" i="3"/>
  <c r="L155" i="3"/>
  <c r="I163" i="3"/>
  <c r="L163" i="3"/>
  <c r="I171" i="3"/>
  <c r="L171" i="3"/>
  <c r="I179" i="3"/>
  <c r="L179" i="3"/>
  <c r="I187" i="3"/>
  <c r="L187" i="3"/>
  <c r="I195" i="3"/>
  <c r="L195" i="3"/>
  <c r="I206" i="3"/>
  <c r="L206" i="3"/>
  <c r="I236" i="3"/>
  <c r="L236" i="3"/>
  <c r="I253" i="3"/>
  <c r="L253" i="3"/>
  <c r="I273" i="3"/>
  <c r="L273" i="3"/>
  <c r="I308" i="3"/>
  <c r="L308" i="3"/>
  <c r="I324" i="3"/>
  <c r="L324" i="3"/>
  <c r="I371" i="3"/>
  <c r="L371" i="3"/>
  <c r="I11" i="3"/>
  <c r="L11" i="3"/>
  <c r="I43" i="3"/>
  <c r="L43" i="3"/>
  <c r="I257" i="3"/>
  <c r="L257" i="3"/>
  <c r="I288" i="3"/>
  <c r="L288" i="3"/>
  <c r="I321" i="3"/>
  <c r="L321" i="3"/>
  <c r="I337" i="3"/>
  <c r="L337" i="3"/>
  <c r="I356" i="3"/>
  <c r="L356" i="3"/>
  <c r="I403" i="3"/>
  <c r="L403" i="3"/>
  <c r="I423" i="3"/>
  <c r="L423" i="3"/>
  <c r="I351" i="1"/>
  <c r="L351" i="1"/>
  <c r="I329" i="1"/>
  <c r="L329" i="1"/>
  <c r="I77" i="1"/>
  <c r="L77" i="1"/>
  <c r="I377" i="1"/>
  <c r="L377" i="1"/>
  <c r="I382" i="1"/>
  <c r="L382" i="1"/>
  <c r="I234" i="1"/>
  <c r="L234" i="1"/>
  <c r="I207" i="1"/>
  <c r="L207" i="1"/>
  <c r="I146" i="1"/>
  <c r="L146" i="1"/>
  <c r="I158" i="1"/>
  <c r="L158" i="1"/>
  <c r="I190" i="1"/>
  <c r="L190" i="1"/>
  <c r="I109" i="1"/>
  <c r="L109" i="1"/>
  <c r="I422" i="1"/>
  <c r="L422" i="1"/>
  <c r="I412" i="1"/>
  <c r="L412" i="1"/>
  <c r="I137" i="1"/>
  <c r="L137" i="1"/>
  <c r="I427" i="1"/>
  <c r="L427" i="1"/>
  <c r="I367" i="1"/>
  <c r="L367" i="1"/>
  <c r="I399" i="1"/>
  <c r="L399" i="1"/>
  <c r="I246" i="1"/>
  <c r="L246" i="1"/>
  <c r="I256" i="1"/>
  <c r="L256" i="1"/>
  <c r="I154" i="1"/>
  <c r="L154" i="1"/>
  <c r="I362" i="1"/>
  <c r="L362" i="1"/>
  <c r="I118" i="1"/>
  <c r="L118" i="1"/>
  <c r="I42" i="1"/>
  <c r="L42" i="1"/>
  <c r="I182" i="1"/>
  <c r="L182" i="1"/>
  <c r="I211" i="1"/>
  <c r="L211" i="1"/>
  <c r="I346" i="1"/>
  <c r="L346" i="1"/>
  <c r="I166" i="1"/>
  <c r="L166" i="1"/>
  <c r="I54" i="1"/>
  <c r="L54" i="1"/>
  <c r="I231" i="1"/>
  <c r="L231" i="1"/>
  <c r="I67" i="1"/>
  <c r="L67" i="1"/>
  <c r="I95" i="1"/>
  <c r="L95" i="1"/>
  <c r="I156" i="1"/>
  <c r="L156" i="1"/>
  <c r="I168" i="1"/>
  <c r="L168" i="1"/>
  <c r="I193" i="1"/>
  <c r="L193" i="1"/>
  <c r="I227" i="1"/>
  <c r="L227" i="1"/>
  <c r="I266" i="1"/>
  <c r="L266" i="1"/>
  <c r="I300" i="1"/>
  <c r="L300" i="1"/>
  <c r="I354" i="1"/>
  <c r="L354" i="1"/>
  <c r="I401" i="1"/>
  <c r="L401" i="1"/>
  <c r="I426" i="1"/>
  <c r="L426" i="1"/>
  <c r="I20" i="1"/>
  <c r="L20" i="1"/>
  <c r="I12" i="1"/>
  <c r="L12" i="1"/>
  <c r="I51" i="1"/>
  <c r="L51" i="1"/>
  <c r="I79" i="1"/>
  <c r="L79" i="1"/>
  <c r="I100" i="1"/>
  <c r="L100" i="1"/>
  <c r="I139" i="1"/>
  <c r="L139" i="1"/>
  <c r="I171" i="1"/>
  <c r="L171" i="1"/>
  <c r="I201" i="1"/>
  <c r="L201" i="1"/>
  <c r="I209" i="1"/>
  <c r="L209" i="1"/>
  <c r="I216" i="1"/>
  <c r="L216" i="1"/>
  <c r="I222" i="1"/>
  <c r="L222" i="1"/>
  <c r="I249" i="1"/>
  <c r="L249" i="1"/>
  <c r="I281" i="1"/>
  <c r="L281" i="1"/>
  <c r="I325" i="1"/>
  <c r="L325" i="1"/>
  <c r="I347" i="1"/>
  <c r="L347" i="1"/>
  <c r="I398" i="1"/>
  <c r="L398" i="1"/>
  <c r="I429" i="1"/>
  <c r="L429" i="1"/>
  <c r="I15" i="1"/>
  <c r="L15" i="1"/>
  <c r="I36" i="1"/>
  <c r="L36" i="1"/>
  <c r="I72" i="1"/>
  <c r="L72" i="1"/>
  <c r="I99" i="1"/>
  <c r="L99" i="1"/>
  <c r="I112" i="1"/>
  <c r="L112" i="1"/>
  <c r="I124" i="1"/>
  <c r="L124" i="1"/>
  <c r="I145" i="1"/>
  <c r="L145" i="1"/>
  <c r="I164" i="1"/>
  <c r="L164" i="1"/>
  <c r="I318" i="1"/>
  <c r="L318" i="1"/>
  <c r="I337" i="1"/>
  <c r="L337" i="1"/>
  <c r="I376" i="1"/>
  <c r="L376" i="1"/>
  <c r="I404" i="1"/>
  <c r="L404" i="1"/>
  <c r="I420" i="1"/>
  <c r="L420" i="1"/>
  <c r="I56" i="1"/>
  <c r="L56" i="1"/>
  <c r="I65" i="1"/>
  <c r="L65" i="1"/>
  <c r="I85" i="1"/>
  <c r="L85" i="1"/>
  <c r="I105" i="1"/>
  <c r="L105" i="1"/>
  <c r="I143" i="1"/>
  <c r="L143" i="1"/>
  <c r="I178" i="1"/>
  <c r="L178" i="1"/>
  <c r="I233" i="1"/>
  <c r="L233" i="1"/>
  <c r="I302" i="1"/>
  <c r="L302" i="1"/>
  <c r="I384" i="1"/>
  <c r="L384" i="1"/>
  <c r="I409" i="1"/>
  <c r="L409" i="1"/>
  <c r="I418" i="1"/>
  <c r="L418" i="1"/>
  <c r="I307" i="5"/>
  <c r="L307" i="5"/>
  <c r="I398" i="5"/>
  <c r="L398" i="5"/>
  <c r="I335" i="5"/>
  <c r="L335" i="5"/>
  <c r="I331" i="5"/>
  <c r="L331" i="5"/>
  <c r="I271" i="5"/>
  <c r="L271" i="5"/>
  <c r="I373" i="5"/>
  <c r="L373" i="5"/>
  <c r="I361" i="5"/>
  <c r="L361" i="5"/>
  <c r="I242" i="5"/>
  <c r="L242" i="5"/>
  <c r="I326" i="5"/>
  <c r="L326" i="5"/>
  <c r="I227" i="5"/>
  <c r="L227" i="5"/>
  <c r="I84" i="5"/>
  <c r="L84" i="5"/>
  <c r="I303" i="5"/>
  <c r="L303" i="5"/>
  <c r="I302" i="5"/>
  <c r="L302" i="5"/>
  <c r="I298" i="5"/>
  <c r="L298" i="5"/>
  <c r="I246" i="5"/>
  <c r="L246" i="5"/>
  <c r="I235" i="5"/>
  <c r="L235" i="5"/>
  <c r="I283" i="5"/>
  <c r="L283" i="5"/>
  <c r="I425" i="5"/>
  <c r="L425" i="5"/>
  <c r="I211" i="5"/>
  <c r="L211" i="5"/>
  <c r="I179" i="5"/>
  <c r="L179" i="5"/>
  <c r="I132" i="5"/>
  <c r="L132" i="5"/>
  <c r="I53" i="5"/>
  <c r="L53" i="5"/>
  <c r="I208" i="5"/>
  <c r="L208" i="5"/>
  <c r="I176" i="5"/>
  <c r="L176" i="5"/>
  <c r="I50" i="5"/>
  <c r="L50" i="5"/>
  <c r="I85" i="5"/>
  <c r="L85" i="5"/>
  <c r="I61" i="5"/>
  <c r="L61" i="5"/>
  <c r="I77" i="5"/>
  <c r="L77" i="5"/>
  <c r="I29" i="5"/>
  <c r="L29" i="5"/>
  <c r="I199" i="5"/>
  <c r="L199" i="5"/>
  <c r="I113" i="5"/>
  <c r="L113" i="5"/>
  <c r="I168" i="5"/>
  <c r="L168" i="5"/>
  <c r="I49" i="5"/>
  <c r="L49" i="5"/>
  <c r="I52" i="5"/>
  <c r="L52" i="5"/>
  <c r="I24" i="5"/>
  <c r="L24" i="5"/>
  <c r="I36" i="5"/>
  <c r="L36" i="5"/>
  <c r="I51" i="5"/>
  <c r="L51" i="5"/>
  <c r="I67" i="5"/>
  <c r="L67" i="5"/>
  <c r="I116" i="5"/>
  <c r="L116" i="5"/>
  <c r="I153" i="5"/>
  <c r="L153" i="5"/>
  <c r="I166" i="5"/>
  <c r="L166" i="5"/>
  <c r="I201" i="5"/>
  <c r="L201" i="5"/>
  <c r="I241" i="5"/>
  <c r="L241" i="5"/>
  <c r="I317" i="5"/>
  <c r="L317" i="5"/>
  <c r="I340" i="5"/>
  <c r="L340" i="5"/>
  <c r="I371" i="5"/>
  <c r="L371" i="5"/>
  <c r="I387" i="5"/>
  <c r="L387" i="5"/>
  <c r="I110" i="5"/>
  <c r="L110" i="5"/>
  <c r="I158" i="5"/>
  <c r="L158" i="5"/>
  <c r="I173" i="5"/>
  <c r="L173" i="5"/>
  <c r="I189" i="5"/>
  <c r="L189" i="5"/>
  <c r="I205" i="5"/>
  <c r="L205" i="5"/>
  <c r="I221" i="5"/>
  <c r="L221" i="5"/>
  <c r="I248" i="5"/>
  <c r="L248" i="5"/>
  <c r="I269" i="5"/>
  <c r="L269" i="5"/>
  <c r="I277" i="5"/>
  <c r="L277" i="5"/>
  <c r="I308" i="5"/>
  <c r="L308" i="5"/>
  <c r="I325" i="5"/>
  <c r="L325" i="5"/>
  <c r="I336" i="5"/>
  <c r="L336" i="5"/>
  <c r="I384" i="5"/>
  <c r="L384" i="5"/>
  <c r="I402" i="5"/>
  <c r="L402" i="5"/>
  <c r="I11" i="5"/>
  <c r="L11" i="5"/>
  <c r="I27" i="5"/>
  <c r="L27" i="5"/>
  <c r="I79" i="5"/>
  <c r="L79" i="5"/>
  <c r="I94" i="5"/>
  <c r="L94" i="5"/>
  <c r="I228" i="5"/>
  <c r="L228" i="5"/>
  <c r="I252" i="5"/>
  <c r="L252" i="5"/>
  <c r="I301" i="5"/>
  <c r="L301" i="5"/>
  <c r="I312" i="5"/>
  <c r="L312" i="5"/>
  <c r="I344" i="5"/>
  <c r="L344" i="5"/>
  <c r="I360" i="5"/>
  <c r="L360" i="5"/>
  <c r="I391" i="5"/>
  <c r="L391" i="5"/>
  <c r="I400" i="5"/>
  <c r="L400" i="5"/>
  <c r="I420" i="5"/>
  <c r="L420" i="5"/>
  <c r="I47" i="5"/>
  <c r="L47" i="5"/>
  <c r="I71" i="5"/>
  <c r="L71" i="5"/>
  <c r="I96" i="5"/>
  <c r="L96" i="5"/>
  <c r="I115" i="5"/>
  <c r="L115" i="5"/>
  <c r="I126" i="5"/>
  <c r="L126" i="5"/>
  <c r="I134" i="5"/>
  <c r="L134" i="5"/>
  <c r="I142" i="5"/>
  <c r="L142" i="5"/>
  <c r="I169" i="5"/>
  <c r="L169" i="5"/>
  <c r="I229" i="5"/>
  <c r="L229" i="5"/>
  <c r="I260" i="5"/>
  <c r="L260" i="5"/>
  <c r="I296" i="5"/>
  <c r="L296" i="5"/>
  <c r="I339" i="5"/>
  <c r="L339" i="5"/>
  <c r="I376" i="5"/>
  <c r="L376" i="5"/>
  <c r="I426" i="5"/>
  <c r="L426" i="5"/>
  <c r="I411" i="5"/>
  <c r="L411" i="5"/>
  <c r="I322" i="6"/>
  <c r="L322" i="6"/>
  <c r="I291" i="6"/>
  <c r="L291" i="6"/>
  <c r="I259" i="6"/>
  <c r="L259" i="6"/>
  <c r="I227" i="6"/>
  <c r="L227" i="6"/>
  <c r="I295" i="6"/>
  <c r="L295" i="6"/>
  <c r="I212" i="6"/>
  <c r="L212" i="6"/>
  <c r="I417" i="6"/>
  <c r="L417" i="6"/>
  <c r="I200" i="6"/>
  <c r="L200" i="6"/>
  <c r="I425" i="6"/>
  <c r="L425" i="6"/>
  <c r="I140" i="6"/>
  <c r="L140" i="6"/>
  <c r="I282" i="6"/>
  <c r="L282" i="6"/>
  <c r="I250" i="6"/>
  <c r="L250" i="6"/>
  <c r="I223" i="6"/>
  <c r="L223" i="6"/>
  <c r="I167" i="6"/>
  <c r="L167" i="6"/>
  <c r="I342" i="6"/>
  <c r="L342" i="6"/>
  <c r="I108" i="6"/>
  <c r="L108" i="6"/>
  <c r="I96" i="6"/>
  <c r="L96" i="6"/>
  <c r="I148" i="6"/>
  <c r="L148" i="6"/>
  <c r="I22" i="6"/>
  <c r="L22" i="6"/>
  <c r="I54" i="6"/>
  <c r="L54" i="6"/>
  <c r="I86" i="6"/>
  <c r="L86" i="6"/>
  <c r="I142" i="6"/>
  <c r="L142" i="6"/>
  <c r="I160" i="6"/>
  <c r="L160" i="6"/>
  <c r="I191" i="6"/>
  <c r="L191" i="6"/>
  <c r="I296" i="6"/>
  <c r="L296" i="6"/>
  <c r="I344" i="6"/>
  <c r="L344" i="6"/>
  <c r="I371" i="6"/>
  <c r="L371" i="6"/>
  <c r="I406" i="6"/>
  <c r="L406" i="6"/>
  <c r="I89" i="6"/>
  <c r="L89" i="6"/>
  <c r="I145" i="6"/>
  <c r="L145" i="6"/>
  <c r="I153" i="6"/>
  <c r="L153" i="6"/>
  <c r="I225" i="6"/>
  <c r="L225" i="6"/>
  <c r="I233" i="6"/>
  <c r="L233" i="6"/>
  <c r="I241" i="6"/>
  <c r="L241" i="6"/>
  <c r="I249" i="6"/>
  <c r="L249" i="6"/>
  <c r="I257" i="6"/>
  <c r="L257" i="6"/>
  <c r="I265" i="6"/>
  <c r="L265" i="6"/>
  <c r="I281" i="6"/>
  <c r="L281" i="6"/>
  <c r="I346" i="6"/>
  <c r="L346" i="6"/>
  <c r="I419" i="6"/>
  <c r="L419" i="6"/>
  <c r="I27" i="6"/>
  <c r="L27" i="6"/>
  <c r="I59" i="6"/>
  <c r="L59" i="6"/>
  <c r="I90" i="6"/>
  <c r="L90" i="6"/>
  <c r="I117" i="6"/>
  <c r="L117" i="6"/>
  <c r="I134" i="6"/>
  <c r="L134" i="6"/>
  <c r="I154" i="6"/>
  <c r="L154" i="6"/>
  <c r="I206" i="6"/>
  <c r="L206" i="6"/>
  <c r="I217" i="6"/>
  <c r="L217" i="6"/>
  <c r="I305" i="6"/>
  <c r="L305" i="6"/>
  <c r="I316" i="6"/>
  <c r="L316" i="6"/>
  <c r="I340" i="6"/>
  <c r="L340" i="6"/>
  <c r="I39" i="6"/>
  <c r="L39" i="6"/>
  <c r="I71" i="6"/>
  <c r="L71" i="6"/>
  <c r="I113" i="6"/>
  <c r="L113" i="6"/>
  <c r="I157" i="6"/>
  <c r="L157" i="6"/>
  <c r="I170" i="6"/>
  <c r="L170" i="6"/>
  <c r="I198" i="6"/>
  <c r="L198" i="6"/>
  <c r="I313" i="6"/>
  <c r="L313" i="6"/>
  <c r="I348" i="6"/>
  <c r="L348" i="6"/>
  <c r="I392" i="6"/>
  <c r="L392" i="6"/>
  <c r="I375" i="6"/>
  <c r="L375" i="6"/>
  <c r="I384" i="6"/>
  <c r="L384" i="6"/>
  <c r="I402" i="6"/>
  <c r="L402" i="6"/>
  <c r="I415" i="6"/>
  <c r="L415" i="6"/>
  <c r="I287" i="8"/>
  <c r="L287" i="8"/>
  <c r="I116" i="8"/>
  <c r="L116" i="8"/>
  <c r="I218" i="8"/>
  <c r="L218" i="8"/>
  <c r="I316" i="8"/>
  <c r="L316" i="8"/>
  <c r="I198" i="8"/>
  <c r="L198" i="8"/>
  <c r="I144" i="8"/>
  <c r="L144" i="8"/>
  <c r="I319" i="8"/>
  <c r="L319" i="8"/>
  <c r="I324" i="8"/>
  <c r="L324" i="8"/>
  <c r="I266" i="8"/>
  <c r="L266" i="8"/>
  <c r="I20" i="8"/>
  <c r="L20" i="8"/>
  <c r="I165" i="8"/>
  <c r="L165" i="8"/>
  <c r="I388" i="8"/>
  <c r="L388" i="8"/>
  <c r="I21" i="8"/>
  <c r="L21" i="8"/>
  <c r="I194" i="8"/>
  <c r="L194" i="8"/>
  <c r="I342" i="8"/>
  <c r="I247" i="8"/>
  <c r="L247" i="8"/>
  <c r="I309" i="8"/>
  <c r="I375" i="8"/>
  <c r="L375" i="8"/>
  <c r="I390" i="4"/>
  <c r="L390" i="4"/>
  <c r="I240" i="4"/>
  <c r="L240" i="4"/>
  <c r="I220" i="4"/>
  <c r="L220" i="4"/>
  <c r="I243" i="4"/>
  <c r="L243" i="4"/>
  <c r="I176" i="4"/>
  <c r="L176" i="4"/>
  <c r="I241" i="4"/>
  <c r="L241" i="4"/>
  <c r="I100" i="4"/>
  <c r="L100" i="4"/>
  <c r="I322" i="4"/>
  <c r="L322" i="4"/>
  <c r="I57" i="4"/>
  <c r="L57" i="4"/>
  <c r="I65" i="4"/>
  <c r="L65" i="4"/>
  <c r="I381" i="4"/>
  <c r="L381" i="4"/>
  <c r="I225" i="4"/>
  <c r="L225" i="4"/>
  <c r="I77" i="4"/>
  <c r="L77" i="4"/>
  <c r="I318" i="4"/>
  <c r="L318" i="4"/>
  <c r="I209" i="4"/>
  <c r="L209" i="4"/>
  <c r="I53" i="4"/>
  <c r="L53" i="4"/>
  <c r="I48" i="4"/>
  <c r="L48" i="4"/>
  <c r="I184" i="4"/>
  <c r="L184" i="4"/>
  <c r="I311" i="4"/>
  <c r="L311" i="4"/>
  <c r="I422" i="4"/>
  <c r="L422" i="4"/>
  <c r="I28" i="4"/>
  <c r="L28" i="4"/>
  <c r="I42" i="4"/>
  <c r="L42" i="4"/>
  <c r="I194" i="4"/>
  <c r="L194" i="4"/>
  <c r="I232" i="4"/>
  <c r="L232" i="4"/>
  <c r="I253" i="4"/>
  <c r="L253" i="4"/>
  <c r="I303" i="4"/>
  <c r="L303" i="4"/>
  <c r="I347" i="4"/>
  <c r="L347" i="4"/>
  <c r="I362" i="4"/>
  <c r="L362" i="4"/>
  <c r="I64" i="4"/>
  <c r="L64" i="4"/>
  <c r="I79" i="4"/>
  <c r="L79" i="4"/>
  <c r="I111" i="4"/>
  <c r="L111" i="4"/>
  <c r="I151" i="4"/>
  <c r="L151" i="4"/>
  <c r="I171" i="4"/>
  <c r="L171" i="4"/>
  <c r="I198" i="4"/>
  <c r="L198" i="4"/>
  <c r="I239" i="4"/>
  <c r="L239" i="4"/>
  <c r="I262" i="4"/>
  <c r="L262" i="4"/>
  <c r="I282" i="4"/>
  <c r="L282" i="4"/>
  <c r="I294" i="4"/>
  <c r="L294" i="4"/>
  <c r="I315" i="4"/>
  <c r="L315" i="4"/>
  <c r="I328" i="4"/>
  <c r="L328" i="4"/>
  <c r="I348" i="4"/>
  <c r="L348" i="4"/>
  <c r="I366" i="4"/>
  <c r="L366" i="4"/>
  <c r="I23" i="4"/>
  <c r="L23" i="4"/>
  <c r="I51" i="4"/>
  <c r="L51" i="4"/>
  <c r="I59" i="4"/>
  <c r="L59" i="4"/>
  <c r="I90" i="4"/>
  <c r="L90" i="4"/>
  <c r="I103" i="4"/>
  <c r="L103" i="4"/>
  <c r="I122" i="4"/>
  <c r="L122" i="4"/>
  <c r="I138" i="4"/>
  <c r="L138" i="4"/>
  <c r="I155" i="4"/>
  <c r="L155" i="4"/>
  <c r="I183" i="4"/>
  <c r="L183" i="4"/>
  <c r="I210" i="4"/>
  <c r="L210" i="4"/>
  <c r="I223" i="4"/>
  <c r="L223" i="4"/>
  <c r="I259" i="4"/>
  <c r="L259" i="4"/>
  <c r="I325" i="4"/>
  <c r="L325" i="4"/>
  <c r="I356" i="4"/>
  <c r="L356" i="4"/>
  <c r="I387" i="4"/>
  <c r="L387" i="4"/>
  <c r="I401" i="4"/>
  <c r="L401" i="4"/>
  <c r="I405" i="4"/>
  <c r="L405" i="4"/>
  <c r="I417" i="4"/>
  <c r="L417" i="4"/>
  <c r="I262" i="2"/>
  <c r="L262" i="2"/>
  <c r="I373" i="2"/>
  <c r="L373" i="2"/>
  <c r="I140" i="2"/>
  <c r="L140" i="2"/>
  <c r="I238" i="2"/>
  <c r="L238" i="2"/>
  <c r="I242" i="2"/>
  <c r="L242" i="2"/>
  <c r="I201" i="2"/>
  <c r="L201" i="2"/>
  <c r="I416" i="2"/>
  <c r="L416" i="2"/>
  <c r="I258" i="2"/>
  <c r="L258" i="2"/>
  <c r="I274" i="2"/>
  <c r="L274" i="2"/>
  <c r="I191" i="2"/>
  <c r="L191" i="2"/>
  <c r="I345" i="2"/>
  <c r="L345" i="2"/>
  <c r="I221" i="2"/>
  <c r="L221" i="2"/>
  <c r="I219" i="2"/>
  <c r="L219" i="2"/>
  <c r="I358" i="2"/>
  <c r="L358" i="2"/>
  <c r="I108" i="2"/>
  <c r="L108" i="2"/>
  <c r="I116" i="2"/>
  <c r="L116" i="2"/>
  <c r="I220" i="2"/>
  <c r="L220" i="2"/>
  <c r="I34" i="2"/>
  <c r="L34" i="2"/>
  <c r="I50" i="2"/>
  <c r="L50" i="2"/>
  <c r="I66" i="2"/>
  <c r="L66" i="2"/>
  <c r="I82" i="2"/>
  <c r="L82" i="2"/>
  <c r="I98" i="2"/>
  <c r="L98" i="2"/>
  <c r="I129" i="2"/>
  <c r="L129" i="2"/>
  <c r="I147" i="2"/>
  <c r="L147" i="2"/>
  <c r="I215" i="2"/>
  <c r="L215" i="2"/>
  <c r="I277" i="2"/>
  <c r="L277" i="2"/>
  <c r="I352" i="2"/>
  <c r="L352" i="2"/>
  <c r="I371" i="2"/>
  <c r="L371" i="2"/>
  <c r="I391" i="2"/>
  <c r="L391" i="2"/>
  <c r="I39" i="2"/>
  <c r="L39" i="2"/>
  <c r="I55" i="2"/>
  <c r="L55" i="2"/>
  <c r="I181" i="2"/>
  <c r="L181" i="2"/>
  <c r="I253" i="2"/>
  <c r="L253" i="2"/>
  <c r="I289" i="2"/>
  <c r="L289" i="2"/>
  <c r="I339" i="2"/>
  <c r="L339" i="2"/>
  <c r="I355" i="2"/>
  <c r="L355" i="2"/>
  <c r="I154" i="2"/>
  <c r="L154" i="2"/>
  <c r="I229" i="2"/>
  <c r="L229" i="2"/>
  <c r="I261" i="2"/>
  <c r="L261" i="2"/>
  <c r="I272" i="2"/>
  <c r="L272" i="2"/>
  <c r="I293" i="2"/>
  <c r="L293" i="2"/>
  <c r="I304" i="2"/>
  <c r="L304" i="2"/>
  <c r="I332" i="2"/>
  <c r="L332" i="2"/>
  <c r="I410" i="2"/>
  <c r="L410" i="2"/>
  <c r="I428" i="2"/>
  <c r="L428" i="2"/>
  <c r="I114" i="2"/>
  <c r="L114" i="2"/>
  <c r="I142" i="2"/>
  <c r="L142" i="2"/>
  <c r="I162" i="2"/>
  <c r="L162" i="2"/>
  <c r="I189" i="2"/>
  <c r="L189" i="2"/>
  <c r="I211" i="2"/>
  <c r="L211" i="2"/>
  <c r="I244" i="2"/>
  <c r="L244" i="2"/>
  <c r="I276" i="2"/>
  <c r="L276" i="2"/>
  <c r="I308" i="2"/>
  <c r="L308" i="2"/>
  <c r="I321" i="2"/>
  <c r="L321" i="2"/>
  <c r="I363" i="2"/>
  <c r="L363" i="2"/>
  <c r="I407" i="2"/>
  <c r="L407" i="2"/>
  <c r="I384" i="2"/>
  <c r="L384" i="2"/>
  <c r="I422" i="2"/>
  <c r="L422" i="2"/>
  <c r="I348" i="2"/>
  <c r="L348" i="2"/>
  <c r="I379" i="2"/>
  <c r="L379" i="2"/>
  <c r="I420" i="2"/>
  <c r="L420" i="2"/>
  <c r="I302" i="7"/>
  <c r="L302" i="7"/>
  <c r="I270" i="7"/>
  <c r="I238" i="7"/>
  <c r="L238" i="7"/>
  <c r="I413" i="7"/>
  <c r="L413" i="7"/>
  <c r="I258" i="7"/>
  <c r="L258" i="7"/>
  <c r="I333" i="7"/>
  <c r="L333" i="7"/>
  <c r="I295" i="7"/>
  <c r="L295" i="7"/>
  <c r="I233" i="7"/>
  <c r="L233" i="7"/>
  <c r="I271" i="7"/>
  <c r="L271" i="7"/>
  <c r="I72" i="7"/>
  <c r="I100" i="7"/>
  <c r="I36" i="7"/>
  <c r="L36" i="7"/>
  <c r="I342" i="7"/>
  <c r="L342" i="7"/>
  <c r="I234" i="7"/>
  <c r="I377" i="7"/>
  <c r="I346" i="7"/>
  <c r="L346" i="7"/>
  <c r="I126" i="7"/>
  <c r="L126" i="7"/>
  <c r="I51" i="7"/>
  <c r="I11" i="7"/>
  <c r="L11" i="7"/>
  <c r="I390" i="7"/>
  <c r="L390" i="7"/>
  <c r="I55" i="7"/>
  <c r="L55" i="7"/>
  <c r="I21" i="7"/>
  <c r="L21" i="7"/>
  <c r="I49" i="7"/>
  <c r="L49" i="7"/>
  <c r="I109" i="7"/>
  <c r="L109" i="7"/>
  <c r="I73" i="7"/>
  <c r="L73" i="7"/>
  <c r="I184" i="7"/>
  <c r="L184" i="7"/>
  <c r="I9" i="7"/>
  <c r="L9" i="7"/>
  <c r="I45" i="7"/>
  <c r="L45" i="7"/>
  <c r="I77" i="7"/>
  <c r="L77" i="7"/>
  <c r="I216" i="7"/>
  <c r="L216" i="7"/>
  <c r="I325" i="7"/>
  <c r="I379" i="7"/>
  <c r="L379" i="7"/>
  <c r="I34" i="7"/>
  <c r="I98" i="7"/>
  <c r="L98" i="7"/>
  <c r="I221" i="7"/>
  <c r="L221" i="7"/>
  <c r="I316" i="7"/>
  <c r="L316" i="7"/>
  <c r="I422" i="7"/>
  <c r="L422" i="7"/>
  <c r="I344" i="7"/>
  <c r="L344" i="7"/>
  <c r="I375" i="7"/>
  <c r="L375" i="7"/>
  <c r="I384" i="7"/>
  <c r="L384" i="7"/>
  <c r="I424" i="7"/>
  <c r="L424" i="7"/>
  <c r="I8" i="8"/>
  <c r="L8" i="8"/>
  <c r="I8" i="5"/>
  <c r="L8" i="5"/>
  <c r="I8" i="7"/>
  <c r="L8" i="7"/>
  <c r="I8" i="2"/>
  <c r="L8" i="2"/>
  <c r="I8" i="6"/>
  <c r="L8" i="6"/>
  <c r="I8" i="10"/>
  <c r="L8" i="10"/>
  <c r="I8" i="1"/>
  <c r="L8" i="1"/>
  <c r="L8" i="3"/>
  <c r="L435" i="6"/>
  <c r="L435" i="10"/>
  <c r="D437" i="10"/>
  <c r="L435" i="4"/>
  <c r="I437" i="4"/>
  <c r="L435" i="5"/>
  <c r="L435" i="3"/>
  <c r="L435" i="2"/>
  <c r="L435" i="1"/>
  <c r="I437" i="10"/>
  <c r="J428" i="4"/>
  <c r="K428" i="4"/>
  <c r="M428" i="4"/>
  <c r="J424" i="4"/>
  <c r="K424" i="4"/>
  <c r="M424" i="4"/>
  <c r="J420" i="4"/>
  <c r="K420" i="4"/>
  <c r="M420" i="4"/>
  <c r="J416" i="4"/>
  <c r="K416" i="4"/>
  <c r="M416" i="4"/>
  <c r="J412" i="4"/>
  <c r="K412" i="4"/>
  <c r="M412" i="4"/>
  <c r="J408" i="4"/>
  <c r="K408" i="4"/>
  <c r="M408" i="4"/>
  <c r="J404" i="4"/>
  <c r="K404" i="4"/>
  <c r="M404" i="4"/>
  <c r="J400" i="4"/>
  <c r="K400" i="4"/>
  <c r="M400" i="4"/>
  <c r="J396" i="4"/>
  <c r="K396" i="4"/>
  <c r="M396" i="4"/>
  <c r="J426" i="4"/>
  <c r="K426" i="4"/>
  <c r="M426" i="4"/>
  <c r="J422" i="4"/>
  <c r="K422" i="4"/>
  <c r="M422" i="4"/>
  <c r="J418" i="4"/>
  <c r="K418" i="4"/>
  <c r="M418" i="4"/>
  <c r="J414" i="4"/>
  <c r="K414" i="4"/>
  <c r="M414" i="4"/>
  <c r="J410" i="4"/>
  <c r="K410" i="4"/>
  <c r="M410" i="4"/>
  <c r="J406" i="4"/>
  <c r="K406" i="4"/>
  <c r="M406" i="4"/>
  <c r="J402" i="4"/>
  <c r="K402" i="4"/>
  <c r="M402" i="4"/>
  <c r="J398" i="4"/>
  <c r="K398" i="4"/>
  <c r="M398" i="4"/>
  <c r="J394" i="4"/>
  <c r="K394" i="4"/>
  <c r="M394" i="4"/>
  <c r="J421" i="4"/>
  <c r="K421" i="4"/>
  <c r="M421" i="4"/>
  <c r="J415" i="4"/>
  <c r="K415" i="4"/>
  <c r="M415" i="4"/>
  <c r="J405" i="4"/>
  <c r="K405" i="4"/>
  <c r="M405" i="4"/>
  <c r="J399" i="4"/>
  <c r="K399" i="4"/>
  <c r="M399" i="4"/>
  <c r="J392" i="4"/>
  <c r="K392" i="4"/>
  <c r="M392" i="4"/>
  <c r="J390" i="4"/>
  <c r="K390" i="4"/>
  <c r="M390" i="4"/>
  <c r="J386" i="4"/>
  <c r="K386" i="4"/>
  <c r="M386" i="4"/>
  <c r="J382" i="4"/>
  <c r="K382" i="4"/>
  <c r="M382" i="4"/>
  <c r="J378" i="4"/>
  <c r="K378" i="4"/>
  <c r="M378" i="4"/>
  <c r="J374" i="4"/>
  <c r="K374" i="4"/>
  <c r="M374" i="4"/>
  <c r="J370" i="4"/>
  <c r="K370" i="4"/>
  <c r="M370" i="4"/>
  <c r="J366" i="4"/>
  <c r="K366" i="4"/>
  <c r="M366" i="4"/>
  <c r="J429" i="4"/>
  <c r="K429" i="4"/>
  <c r="M429" i="4"/>
  <c r="J423" i="4"/>
  <c r="K423" i="4"/>
  <c r="M423" i="4"/>
  <c r="J413" i="4"/>
  <c r="K413" i="4"/>
  <c r="M413" i="4"/>
  <c r="J407" i="4"/>
  <c r="K407" i="4"/>
  <c r="M407" i="4"/>
  <c r="J397" i="4"/>
  <c r="K397" i="4"/>
  <c r="M397" i="4"/>
  <c r="J388" i="4"/>
  <c r="K388" i="4"/>
  <c r="M388" i="4"/>
  <c r="J384" i="4"/>
  <c r="K384" i="4"/>
  <c r="M384" i="4"/>
  <c r="J380" i="4"/>
  <c r="K380" i="4"/>
  <c r="M380" i="4"/>
  <c r="J376" i="4"/>
  <c r="K376" i="4"/>
  <c r="M376" i="4"/>
  <c r="J372" i="4"/>
  <c r="K372" i="4"/>
  <c r="M372" i="4"/>
  <c r="J368" i="4"/>
  <c r="K368" i="4"/>
  <c r="M368" i="4"/>
  <c r="J364" i="4"/>
  <c r="K364" i="4"/>
  <c r="M364" i="4"/>
  <c r="J360" i="4"/>
  <c r="K360" i="4"/>
  <c r="M360" i="4"/>
  <c r="J411" i="4"/>
  <c r="K411" i="4"/>
  <c r="M411" i="4"/>
  <c r="J403" i="4"/>
  <c r="K403" i="4"/>
  <c r="M403" i="4"/>
  <c r="J401" i="4"/>
  <c r="K401" i="4"/>
  <c r="M401" i="4"/>
  <c r="J389" i="4"/>
  <c r="K389" i="4"/>
  <c r="M389" i="4"/>
  <c r="J379" i="4"/>
  <c r="K379" i="4"/>
  <c r="M379" i="4"/>
  <c r="J373" i="4"/>
  <c r="K373" i="4"/>
  <c r="M373" i="4"/>
  <c r="J362" i="4"/>
  <c r="K362" i="4"/>
  <c r="M362" i="4"/>
  <c r="J361" i="4"/>
  <c r="K361" i="4"/>
  <c r="M361" i="4"/>
  <c r="J357" i="4"/>
  <c r="K357" i="4"/>
  <c r="M357" i="4"/>
  <c r="J353" i="4"/>
  <c r="K353" i="4"/>
  <c r="M353" i="4"/>
  <c r="J349" i="4"/>
  <c r="K349" i="4"/>
  <c r="M349" i="4"/>
  <c r="J345" i="4"/>
  <c r="K345" i="4"/>
  <c r="M345" i="4"/>
  <c r="J341" i="4"/>
  <c r="K341" i="4"/>
  <c r="M341" i="4"/>
  <c r="J337" i="4"/>
  <c r="K337" i="4"/>
  <c r="M337" i="4"/>
  <c r="J333" i="4"/>
  <c r="K333" i="4"/>
  <c r="M333" i="4"/>
  <c r="J329" i="4"/>
  <c r="K329" i="4"/>
  <c r="M329" i="4"/>
  <c r="J325" i="4"/>
  <c r="K325" i="4"/>
  <c r="M325" i="4"/>
  <c r="J321" i="4"/>
  <c r="K321" i="4"/>
  <c r="M321" i="4"/>
  <c r="J317" i="4"/>
  <c r="K317" i="4"/>
  <c r="M317" i="4"/>
  <c r="J313" i="4"/>
  <c r="K313" i="4"/>
  <c r="M313" i="4"/>
  <c r="J309" i="4"/>
  <c r="K309" i="4"/>
  <c r="M309" i="4"/>
  <c r="J305" i="4"/>
  <c r="K305" i="4"/>
  <c r="M305" i="4"/>
  <c r="J427" i="4"/>
  <c r="K427" i="4"/>
  <c r="M427" i="4"/>
  <c r="J419" i="4"/>
  <c r="K419" i="4"/>
  <c r="M419" i="4"/>
  <c r="J417" i="4"/>
  <c r="K417" i="4"/>
  <c r="M417" i="4"/>
  <c r="J395" i="4"/>
  <c r="K395" i="4"/>
  <c r="M395" i="4"/>
  <c r="J387" i="4"/>
  <c r="K387" i="4"/>
  <c r="M387" i="4"/>
  <c r="J381" i="4"/>
  <c r="K381" i="4"/>
  <c r="M381" i="4"/>
  <c r="J371" i="4"/>
  <c r="K371" i="4"/>
  <c r="M371" i="4"/>
  <c r="J365" i="4"/>
  <c r="K365" i="4"/>
  <c r="M365" i="4"/>
  <c r="J355" i="4"/>
  <c r="K355" i="4"/>
  <c r="M355" i="4"/>
  <c r="J351" i="4"/>
  <c r="K351" i="4"/>
  <c r="M351" i="4"/>
  <c r="J347" i="4"/>
  <c r="K347" i="4"/>
  <c r="M347" i="4"/>
  <c r="J343" i="4"/>
  <c r="K343" i="4"/>
  <c r="M343" i="4"/>
  <c r="J339" i="4"/>
  <c r="K339" i="4"/>
  <c r="M339" i="4"/>
  <c r="J335" i="4"/>
  <c r="K335" i="4"/>
  <c r="M335" i="4"/>
  <c r="J331" i="4"/>
  <c r="K331" i="4"/>
  <c r="M331" i="4"/>
  <c r="J327" i="4"/>
  <c r="K327" i="4"/>
  <c r="M327" i="4"/>
  <c r="J323" i="4"/>
  <c r="K323" i="4"/>
  <c r="M323" i="4"/>
  <c r="J319" i="4"/>
  <c r="K319" i="4"/>
  <c r="M319" i="4"/>
  <c r="J315" i="4"/>
  <c r="K315" i="4"/>
  <c r="M315" i="4"/>
  <c r="J311" i="4"/>
  <c r="K311" i="4"/>
  <c r="M311" i="4"/>
  <c r="J307" i="4"/>
  <c r="K307" i="4"/>
  <c r="M307" i="4"/>
  <c r="J391" i="4"/>
  <c r="K391" i="4"/>
  <c r="M391" i="4"/>
  <c r="J358" i="4"/>
  <c r="K358" i="4"/>
  <c r="M358" i="4"/>
  <c r="J348" i="4"/>
  <c r="K348" i="4"/>
  <c r="M348" i="4"/>
  <c r="J342" i="4"/>
  <c r="K342" i="4"/>
  <c r="M342" i="4"/>
  <c r="J332" i="4"/>
  <c r="K332" i="4"/>
  <c r="M332" i="4"/>
  <c r="J326" i="4"/>
  <c r="K326" i="4"/>
  <c r="M326" i="4"/>
  <c r="J316" i="4"/>
  <c r="K316" i="4"/>
  <c r="M316" i="4"/>
  <c r="J312" i="4"/>
  <c r="K312" i="4"/>
  <c r="M312" i="4"/>
  <c r="J299" i="4"/>
  <c r="K299" i="4"/>
  <c r="M299" i="4"/>
  <c r="J295" i="4"/>
  <c r="K295" i="4"/>
  <c r="M295" i="4"/>
  <c r="J291" i="4"/>
  <c r="K291" i="4"/>
  <c r="M291" i="4"/>
  <c r="J287" i="4"/>
  <c r="K287" i="4"/>
  <c r="M287" i="4"/>
  <c r="J283" i="4"/>
  <c r="K283" i="4"/>
  <c r="M283" i="4"/>
  <c r="J279" i="4"/>
  <c r="K279" i="4"/>
  <c r="M279" i="4"/>
  <c r="J275" i="4"/>
  <c r="K275" i="4"/>
  <c r="M275" i="4"/>
  <c r="J271" i="4"/>
  <c r="K271" i="4"/>
  <c r="M271" i="4"/>
  <c r="J267" i="4"/>
  <c r="K267" i="4"/>
  <c r="M267" i="4"/>
  <c r="J263" i="4"/>
  <c r="K263" i="4"/>
  <c r="M263" i="4"/>
  <c r="J259" i="4"/>
  <c r="K259" i="4"/>
  <c r="M259" i="4"/>
  <c r="J255" i="4"/>
  <c r="K255" i="4"/>
  <c r="M255" i="4"/>
  <c r="J251" i="4"/>
  <c r="K251" i="4"/>
  <c r="M251" i="4"/>
  <c r="J247" i="4"/>
  <c r="K247" i="4"/>
  <c r="M247" i="4"/>
  <c r="J243" i="4"/>
  <c r="K243" i="4"/>
  <c r="M243" i="4"/>
  <c r="J239" i="4"/>
  <c r="K239" i="4"/>
  <c r="M239" i="4"/>
  <c r="J235" i="4"/>
  <c r="K235" i="4"/>
  <c r="M235" i="4"/>
  <c r="J425" i="4"/>
  <c r="K425" i="4"/>
  <c r="M425" i="4"/>
  <c r="J393" i="4"/>
  <c r="K393" i="4"/>
  <c r="M393" i="4"/>
  <c r="J375" i="4"/>
  <c r="K375" i="4"/>
  <c r="M375" i="4"/>
  <c r="J363" i="4"/>
  <c r="K363" i="4"/>
  <c r="M363" i="4"/>
  <c r="J356" i="4"/>
  <c r="K356" i="4"/>
  <c r="M356" i="4"/>
  <c r="J350" i="4"/>
  <c r="K350" i="4"/>
  <c r="M350" i="4"/>
  <c r="J340" i="4"/>
  <c r="K340" i="4"/>
  <c r="M340" i="4"/>
  <c r="J334" i="4"/>
  <c r="K334" i="4"/>
  <c r="M334" i="4"/>
  <c r="J324" i="4"/>
  <c r="K324" i="4"/>
  <c r="M324" i="4"/>
  <c r="J318" i="4"/>
  <c r="K318" i="4"/>
  <c r="M318" i="4"/>
  <c r="J314" i="4"/>
  <c r="K314" i="4"/>
  <c r="M314" i="4"/>
  <c r="J301" i="4"/>
  <c r="K301" i="4"/>
  <c r="M301" i="4"/>
  <c r="J297" i="4"/>
  <c r="K297" i="4"/>
  <c r="M297" i="4"/>
  <c r="J293" i="4"/>
  <c r="K293" i="4"/>
  <c r="M293" i="4"/>
  <c r="J289" i="4"/>
  <c r="K289" i="4"/>
  <c r="M289" i="4"/>
  <c r="J285" i="4"/>
  <c r="K285" i="4"/>
  <c r="M285" i="4"/>
  <c r="J281" i="4"/>
  <c r="K281" i="4"/>
  <c r="M281" i="4"/>
  <c r="J277" i="4"/>
  <c r="K277" i="4"/>
  <c r="M277" i="4"/>
  <c r="J273" i="4"/>
  <c r="K273" i="4"/>
  <c r="M273" i="4"/>
  <c r="J269" i="4"/>
  <c r="K269" i="4"/>
  <c r="M269" i="4"/>
  <c r="J265" i="4"/>
  <c r="K265" i="4"/>
  <c r="M265" i="4"/>
  <c r="J261" i="4"/>
  <c r="K261" i="4"/>
  <c r="M261" i="4"/>
  <c r="J257" i="4"/>
  <c r="K257" i="4"/>
  <c r="M257" i="4"/>
  <c r="J253" i="4"/>
  <c r="K253" i="4"/>
  <c r="M253" i="4"/>
  <c r="J249" i="4"/>
  <c r="K249" i="4"/>
  <c r="M249" i="4"/>
  <c r="J346" i="4"/>
  <c r="K346" i="4"/>
  <c r="M346" i="4"/>
  <c r="J338" i="4"/>
  <c r="K338" i="4"/>
  <c r="M338" i="4"/>
  <c r="J336" i="4"/>
  <c r="K336" i="4"/>
  <c r="M336" i="4"/>
  <c r="J310" i="4"/>
  <c r="K310" i="4"/>
  <c r="M310" i="4"/>
  <c r="J298" i="4"/>
  <c r="K298" i="4"/>
  <c r="M298" i="4"/>
  <c r="J292" i="4"/>
  <c r="K292" i="4"/>
  <c r="M292" i="4"/>
  <c r="J282" i="4"/>
  <c r="K282" i="4"/>
  <c r="M282" i="4"/>
  <c r="J276" i="4"/>
  <c r="K276" i="4"/>
  <c r="M276" i="4"/>
  <c r="J266" i="4"/>
  <c r="K266" i="4"/>
  <c r="M266" i="4"/>
  <c r="J260" i="4"/>
  <c r="K260" i="4"/>
  <c r="M260" i="4"/>
  <c r="J250" i="4"/>
  <c r="K250" i="4"/>
  <c r="M250" i="4"/>
  <c r="J232" i="4"/>
  <c r="K232" i="4"/>
  <c r="M232" i="4"/>
  <c r="J228" i="4"/>
  <c r="K228" i="4"/>
  <c r="M228" i="4"/>
  <c r="J224" i="4"/>
  <c r="K224" i="4"/>
  <c r="M224" i="4"/>
  <c r="J220" i="4"/>
  <c r="K220" i="4"/>
  <c r="M220" i="4"/>
  <c r="J216" i="4"/>
  <c r="K216" i="4"/>
  <c r="M216" i="4"/>
  <c r="J212" i="4"/>
  <c r="K212" i="4"/>
  <c r="M212" i="4"/>
  <c r="J208" i="4"/>
  <c r="K208" i="4"/>
  <c r="M208" i="4"/>
  <c r="J204" i="4"/>
  <c r="K204" i="4"/>
  <c r="M204" i="4"/>
  <c r="J200" i="4"/>
  <c r="K200" i="4"/>
  <c r="M200" i="4"/>
  <c r="J196" i="4"/>
  <c r="K196" i="4"/>
  <c r="M196" i="4"/>
  <c r="J192" i="4"/>
  <c r="K192" i="4"/>
  <c r="M192" i="4"/>
  <c r="J188" i="4"/>
  <c r="K188" i="4"/>
  <c r="M188" i="4"/>
  <c r="J184" i="4"/>
  <c r="K184" i="4"/>
  <c r="M184" i="4"/>
  <c r="J180" i="4"/>
  <c r="K180" i="4"/>
  <c r="M180" i="4"/>
  <c r="J176" i="4"/>
  <c r="K176" i="4"/>
  <c r="M176" i="4"/>
  <c r="J172" i="4"/>
  <c r="K172" i="4"/>
  <c r="M172" i="4"/>
  <c r="J168" i="4"/>
  <c r="K168" i="4"/>
  <c r="M168" i="4"/>
  <c r="J164" i="4"/>
  <c r="K164" i="4"/>
  <c r="M164" i="4"/>
  <c r="J160" i="4"/>
  <c r="K160" i="4"/>
  <c r="M160" i="4"/>
  <c r="J156" i="4"/>
  <c r="K156" i="4"/>
  <c r="M156" i="4"/>
  <c r="J152" i="4"/>
  <c r="K152" i="4"/>
  <c r="M152" i="4"/>
  <c r="J148" i="4"/>
  <c r="K148" i="4"/>
  <c r="M148" i="4"/>
  <c r="J144" i="4"/>
  <c r="K144" i="4"/>
  <c r="M144" i="4"/>
  <c r="J140" i="4"/>
  <c r="K140" i="4"/>
  <c r="M140" i="4"/>
  <c r="J136" i="4"/>
  <c r="K136" i="4"/>
  <c r="M136" i="4"/>
  <c r="J132" i="4"/>
  <c r="K132" i="4"/>
  <c r="M132" i="4"/>
  <c r="J128" i="4"/>
  <c r="K128" i="4"/>
  <c r="M128" i="4"/>
  <c r="J124" i="4"/>
  <c r="K124" i="4"/>
  <c r="M124" i="4"/>
  <c r="J409" i="4"/>
  <c r="K409" i="4"/>
  <c r="M409" i="4"/>
  <c r="J385" i="4"/>
  <c r="K385" i="4"/>
  <c r="M385" i="4"/>
  <c r="J383" i="4"/>
  <c r="K383" i="4"/>
  <c r="M383" i="4"/>
  <c r="J359" i="4"/>
  <c r="K359" i="4"/>
  <c r="M359" i="4"/>
  <c r="J354" i="4"/>
  <c r="K354" i="4"/>
  <c r="M354" i="4"/>
  <c r="J352" i="4"/>
  <c r="K352" i="4"/>
  <c r="M352" i="4"/>
  <c r="J330" i="4"/>
  <c r="K330" i="4"/>
  <c r="M330" i="4"/>
  <c r="J322" i="4"/>
  <c r="K322" i="4"/>
  <c r="M322" i="4"/>
  <c r="J320" i="4"/>
  <c r="K320" i="4"/>
  <c r="M320" i="4"/>
  <c r="J304" i="4"/>
  <c r="K304" i="4"/>
  <c r="M304" i="4"/>
  <c r="J300" i="4"/>
  <c r="K300" i="4"/>
  <c r="M300" i="4"/>
  <c r="J290" i="4"/>
  <c r="K290" i="4"/>
  <c r="M290" i="4"/>
  <c r="J284" i="4"/>
  <c r="K284" i="4"/>
  <c r="M284" i="4"/>
  <c r="J274" i="4"/>
  <c r="K274" i="4"/>
  <c r="M274" i="4"/>
  <c r="J268" i="4"/>
  <c r="K268" i="4"/>
  <c r="M268" i="4"/>
  <c r="J258" i="4"/>
  <c r="K258" i="4"/>
  <c r="M258" i="4"/>
  <c r="J252" i="4"/>
  <c r="K252" i="4"/>
  <c r="M252" i="4"/>
  <c r="J246" i="4"/>
  <c r="K246" i="4"/>
  <c r="M246" i="4"/>
  <c r="J242" i="4"/>
  <c r="K242" i="4"/>
  <c r="M242" i="4"/>
  <c r="J238" i="4"/>
  <c r="K238" i="4"/>
  <c r="M238" i="4"/>
  <c r="J234" i="4"/>
  <c r="K234" i="4"/>
  <c r="M234" i="4"/>
  <c r="J230" i="4"/>
  <c r="K230" i="4"/>
  <c r="M230" i="4"/>
  <c r="J226" i="4"/>
  <c r="K226" i="4"/>
  <c r="M226" i="4"/>
  <c r="J222" i="4"/>
  <c r="K222" i="4"/>
  <c r="M222" i="4"/>
  <c r="J218" i="4"/>
  <c r="K218" i="4"/>
  <c r="M218" i="4"/>
  <c r="J214" i="4"/>
  <c r="K214" i="4"/>
  <c r="M214" i="4"/>
  <c r="J210" i="4"/>
  <c r="K210" i="4"/>
  <c r="M210" i="4"/>
  <c r="J206" i="4"/>
  <c r="K206" i="4"/>
  <c r="M206" i="4"/>
  <c r="J202" i="4"/>
  <c r="K202" i="4"/>
  <c r="M202" i="4"/>
  <c r="J198" i="4"/>
  <c r="K198" i="4"/>
  <c r="M198" i="4"/>
  <c r="J194" i="4"/>
  <c r="K194" i="4"/>
  <c r="M194" i="4"/>
  <c r="J190" i="4"/>
  <c r="K190" i="4"/>
  <c r="M190" i="4"/>
  <c r="J186" i="4"/>
  <c r="K186" i="4"/>
  <c r="M186" i="4"/>
  <c r="J182" i="4"/>
  <c r="K182" i="4"/>
  <c r="M182" i="4"/>
  <c r="J178" i="4"/>
  <c r="K178" i="4"/>
  <c r="M178" i="4"/>
  <c r="J174" i="4"/>
  <c r="K174" i="4"/>
  <c r="M174" i="4"/>
  <c r="J170" i="4"/>
  <c r="K170" i="4"/>
  <c r="M170" i="4"/>
  <c r="J166" i="4"/>
  <c r="K166" i="4"/>
  <c r="M166" i="4"/>
  <c r="J162" i="4"/>
  <c r="K162" i="4"/>
  <c r="M162" i="4"/>
  <c r="J158" i="4"/>
  <c r="K158" i="4"/>
  <c r="M158" i="4"/>
  <c r="J154" i="4"/>
  <c r="K154" i="4"/>
  <c r="M154" i="4"/>
  <c r="J150" i="4"/>
  <c r="K150" i="4"/>
  <c r="M150" i="4"/>
  <c r="J328" i="4"/>
  <c r="K328" i="4"/>
  <c r="M328" i="4"/>
  <c r="J302" i="4"/>
  <c r="K302" i="4"/>
  <c r="M302" i="4"/>
  <c r="J280" i="4"/>
  <c r="K280" i="4"/>
  <c r="M280" i="4"/>
  <c r="J272" i="4"/>
  <c r="K272" i="4"/>
  <c r="M272" i="4"/>
  <c r="J270" i="4"/>
  <c r="K270" i="4"/>
  <c r="M270" i="4"/>
  <c r="J248" i="4"/>
  <c r="K248" i="4"/>
  <c r="M248" i="4"/>
  <c r="J241" i="4"/>
  <c r="K241" i="4"/>
  <c r="M241" i="4"/>
  <c r="J227" i="4"/>
  <c r="K227" i="4"/>
  <c r="M227" i="4"/>
  <c r="J221" i="4"/>
  <c r="K221" i="4"/>
  <c r="M221" i="4"/>
  <c r="J211" i="4"/>
  <c r="K211" i="4"/>
  <c r="M211" i="4"/>
  <c r="J205" i="4"/>
  <c r="K205" i="4"/>
  <c r="M205" i="4"/>
  <c r="J195" i="4"/>
  <c r="K195" i="4"/>
  <c r="M195" i="4"/>
  <c r="J189" i="4"/>
  <c r="K189" i="4"/>
  <c r="M189" i="4"/>
  <c r="J179" i="4"/>
  <c r="K179" i="4"/>
  <c r="M179" i="4"/>
  <c r="J173" i="4"/>
  <c r="K173" i="4"/>
  <c r="M173" i="4"/>
  <c r="J163" i="4"/>
  <c r="K163" i="4"/>
  <c r="M163" i="4"/>
  <c r="J157" i="4"/>
  <c r="K157" i="4"/>
  <c r="M157" i="4"/>
  <c r="J146" i="4"/>
  <c r="K146" i="4"/>
  <c r="M146" i="4"/>
  <c r="J145" i="4"/>
  <c r="K145" i="4"/>
  <c r="M145" i="4"/>
  <c r="J142" i="4"/>
  <c r="K142" i="4"/>
  <c r="M142" i="4"/>
  <c r="J141" i="4"/>
  <c r="K141" i="4"/>
  <c r="M141" i="4"/>
  <c r="J138" i="4"/>
  <c r="K138" i="4"/>
  <c r="M138" i="4"/>
  <c r="J137" i="4"/>
  <c r="K137" i="4"/>
  <c r="M137" i="4"/>
  <c r="J134" i="4"/>
  <c r="K134" i="4"/>
  <c r="M134" i="4"/>
  <c r="J133" i="4"/>
  <c r="K133" i="4"/>
  <c r="M133" i="4"/>
  <c r="J130" i="4"/>
  <c r="K130" i="4"/>
  <c r="M130" i="4"/>
  <c r="J129" i="4"/>
  <c r="K129" i="4"/>
  <c r="M129" i="4"/>
  <c r="J126" i="4"/>
  <c r="K126" i="4"/>
  <c r="M126" i="4"/>
  <c r="J125" i="4"/>
  <c r="K125" i="4"/>
  <c r="M125" i="4"/>
  <c r="J122" i="4"/>
  <c r="K122" i="4"/>
  <c r="M122" i="4"/>
  <c r="J120" i="4"/>
  <c r="K120" i="4"/>
  <c r="M120" i="4"/>
  <c r="J116" i="4"/>
  <c r="K116" i="4"/>
  <c r="M116" i="4"/>
  <c r="J112" i="4"/>
  <c r="K112" i="4"/>
  <c r="M112" i="4"/>
  <c r="J108" i="4"/>
  <c r="K108" i="4"/>
  <c r="M108" i="4"/>
  <c r="J104" i="4"/>
  <c r="K104" i="4"/>
  <c r="M104" i="4"/>
  <c r="J100" i="4"/>
  <c r="K100" i="4"/>
  <c r="M100" i="4"/>
  <c r="J96" i="4"/>
  <c r="K96" i="4"/>
  <c r="M96" i="4"/>
  <c r="J92" i="4"/>
  <c r="K92" i="4"/>
  <c r="M92" i="4"/>
  <c r="J88" i="4"/>
  <c r="K88" i="4"/>
  <c r="M88" i="4"/>
  <c r="J84" i="4"/>
  <c r="K84" i="4"/>
  <c r="M84" i="4"/>
  <c r="J80" i="4"/>
  <c r="K80" i="4"/>
  <c r="M80" i="4"/>
  <c r="J76" i="4"/>
  <c r="K76" i="4"/>
  <c r="M76" i="4"/>
  <c r="J72" i="4"/>
  <c r="K72" i="4"/>
  <c r="M72" i="4"/>
  <c r="J68" i="4"/>
  <c r="K68" i="4"/>
  <c r="M68" i="4"/>
  <c r="J64" i="4"/>
  <c r="K64" i="4"/>
  <c r="M64" i="4"/>
  <c r="J60" i="4"/>
  <c r="K60" i="4"/>
  <c r="M60" i="4"/>
  <c r="J56" i="4"/>
  <c r="K56" i="4"/>
  <c r="M56" i="4"/>
  <c r="J52" i="4"/>
  <c r="K52" i="4"/>
  <c r="M52" i="4"/>
  <c r="J48" i="4"/>
  <c r="K48" i="4"/>
  <c r="M48" i="4"/>
  <c r="J44" i="4"/>
  <c r="K44" i="4"/>
  <c r="M44" i="4"/>
  <c r="J40" i="4"/>
  <c r="K40" i="4"/>
  <c r="M40" i="4"/>
  <c r="J36" i="4"/>
  <c r="K36" i="4"/>
  <c r="M36" i="4"/>
  <c r="J32" i="4"/>
  <c r="K32" i="4"/>
  <c r="M32" i="4"/>
  <c r="J28" i="4"/>
  <c r="K28" i="4"/>
  <c r="M28" i="4"/>
  <c r="J24" i="4"/>
  <c r="K24" i="4"/>
  <c r="M24" i="4"/>
  <c r="J20" i="4"/>
  <c r="K20" i="4"/>
  <c r="M20" i="4"/>
  <c r="J16" i="4"/>
  <c r="K16" i="4"/>
  <c r="M16" i="4"/>
  <c r="J12" i="4"/>
  <c r="K12" i="4"/>
  <c r="M12" i="4"/>
  <c r="J377" i="4"/>
  <c r="K377" i="4"/>
  <c r="M377" i="4"/>
  <c r="J369" i="4"/>
  <c r="K369" i="4"/>
  <c r="M369" i="4"/>
  <c r="J367" i="4"/>
  <c r="K367" i="4"/>
  <c r="M367" i="4"/>
  <c r="J296" i="4"/>
  <c r="K296" i="4"/>
  <c r="M296" i="4"/>
  <c r="J288" i="4"/>
  <c r="K288" i="4"/>
  <c r="M288" i="4"/>
  <c r="J286" i="4"/>
  <c r="K286" i="4"/>
  <c r="M286" i="4"/>
  <c r="J264" i="4"/>
  <c r="K264" i="4"/>
  <c r="M264" i="4"/>
  <c r="J256" i="4"/>
  <c r="K256" i="4"/>
  <c r="M256" i="4"/>
  <c r="J254" i="4"/>
  <c r="K254" i="4"/>
  <c r="M254" i="4"/>
  <c r="J240" i="4"/>
  <c r="K240" i="4"/>
  <c r="M240" i="4"/>
  <c r="J229" i="4"/>
  <c r="K229" i="4"/>
  <c r="M229" i="4"/>
  <c r="J219" i="4"/>
  <c r="K219" i="4"/>
  <c r="M219" i="4"/>
  <c r="J213" i="4"/>
  <c r="K213" i="4"/>
  <c r="M213" i="4"/>
  <c r="J203" i="4"/>
  <c r="K203" i="4"/>
  <c r="M203" i="4"/>
  <c r="J197" i="4"/>
  <c r="K197" i="4"/>
  <c r="M197" i="4"/>
  <c r="J187" i="4"/>
  <c r="K187" i="4"/>
  <c r="M187" i="4"/>
  <c r="J181" i="4"/>
  <c r="K181" i="4"/>
  <c r="M181" i="4"/>
  <c r="J171" i="4"/>
  <c r="K171" i="4"/>
  <c r="M171" i="4"/>
  <c r="J165" i="4"/>
  <c r="K165" i="4"/>
  <c r="M165" i="4"/>
  <c r="J155" i="4"/>
  <c r="K155" i="4"/>
  <c r="M155" i="4"/>
  <c r="J149" i="4"/>
  <c r="K149" i="4"/>
  <c r="M149" i="4"/>
  <c r="J118" i="4"/>
  <c r="K118" i="4"/>
  <c r="M118" i="4"/>
  <c r="J114" i="4"/>
  <c r="K114" i="4"/>
  <c r="M114" i="4"/>
  <c r="J110" i="4"/>
  <c r="K110" i="4"/>
  <c r="M110" i="4"/>
  <c r="J106" i="4"/>
  <c r="K106" i="4"/>
  <c r="M106" i="4"/>
  <c r="J102" i="4"/>
  <c r="K102" i="4"/>
  <c r="M102" i="4"/>
  <c r="J98" i="4"/>
  <c r="K98" i="4"/>
  <c r="M98" i="4"/>
  <c r="J94" i="4"/>
  <c r="K94" i="4"/>
  <c r="M94" i="4"/>
  <c r="J90" i="4"/>
  <c r="K90" i="4"/>
  <c r="M90" i="4"/>
  <c r="J86" i="4"/>
  <c r="K86" i="4"/>
  <c r="M86" i="4"/>
  <c r="J82" i="4"/>
  <c r="K82" i="4"/>
  <c r="M82" i="4"/>
  <c r="J78" i="4"/>
  <c r="K78" i="4"/>
  <c r="M78" i="4"/>
  <c r="J74" i="4"/>
  <c r="K74" i="4"/>
  <c r="M74" i="4"/>
  <c r="J70" i="4"/>
  <c r="K70" i="4"/>
  <c r="M70" i="4"/>
  <c r="J66" i="4"/>
  <c r="K66" i="4"/>
  <c r="M66" i="4"/>
  <c r="J62" i="4"/>
  <c r="K62" i="4"/>
  <c r="M62" i="4"/>
  <c r="J58" i="4"/>
  <c r="K58" i="4"/>
  <c r="M58" i="4"/>
  <c r="J54" i="4"/>
  <c r="K54" i="4"/>
  <c r="M54" i="4"/>
  <c r="J50" i="4"/>
  <c r="K50" i="4"/>
  <c r="M50" i="4"/>
  <c r="J46" i="4"/>
  <c r="K46" i="4"/>
  <c r="M46" i="4"/>
  <c r="J42" i="4"/>
  <c r="K42" i="4"/>
  <c r="M42" i="4"/>
  <c r="J38" i="4"/>
  <c r="K38" i="4"/>
  <c r="M38" i="4"/>
  <c r="J34" i="4"/>
  <c r="K34" i="4"/>
  <c r="M34" i="4"/>
  <c r="J30" i="4"/>
  <c r="K30" i="4"/>
  <c r="M30" i="4"/>
  <c r="J26" i="4"/>
  <c r="K26" i="4"/>
  <c r="M26" i="4"/>
  <c r="J22" i="4"/>
  <c r="K22" i="4"/>
  <c r="M22" i="4"/>
  <c r="J18" i="4"/>
  <c r="K18" i="4"/>
  <c r="M18" i="4"/>
  <c r="J14" i="4"/>
  <c r="K14" i="4"/>
  <c r="M14" i="4"/>
  <c r="J278" i="4"/>
  <c r="K278" i="4"/>
  <c r="M278" i="4"/>
  <c r="J245" i="4"/>
  <c r="K245" i="4"/>
  <c r="M245" i="4"/>
  <c r="J244" i="4"/>
  <c r="K244" i="4"/>
  <c r="M244" i="4"/>
  <c r="J237" i="4"/>
  <c r="K237" i="4"/>
  <c r="M237" i="4"/>
  <c r="J225" i="4"/>
  <c r="K225" i="4"/>
  <c r="M225" i="4"/>
  <c r="J217" i="4"/>
  <c r="K217" i="4"/>
  <c r="M217" i="4"/>
  <c r="J215" i="4"/>
  <c r="K215" i="4"/>
  <c r="M215" i="4"/>
  <c r="J193" i="4"/>
  <c r="K193" i="4"/>
  <c r="M193" i="4"/>
  <c r="J185" i="4"/>
  <c r="K185" i="4"/>
  <c r="M185" i="4"/>
  <c r="J183" i="4"/>
  <c r="K183" i="4"/>
  <c r="M183" i="4"/>
  <c r="J161" i="4"/>
  <c r="K161" i="4"/>
  <c r="M161" i="4"/>
  <c r="J153" i="4"/>
  <c r="K153" i="4"/>
  <c r="M153" i="4"/>
  <c r="J151" i="4"/>
  <c r="K151" i="4"/>
  <c r="M151" i="4"/>
  <c r="J135" i="4"/>
  <c r="K135" i="4"/>
  <c r="M135" i="4"/>
  <c r="J308" i="4"/>
  <c r="K308" i="4"/>
  <c r="M308" i="4"/>
  <c r="J306" i="4"/>
  <c r="K306" i="4"/>
  <c r="M306" i="4"/>
  <c r="J294" i="4"/>
  <c r="K294" i="4"/>
  <c r="M294" i="4"/>
  <c r="J236" i="4"/>
  <c r="K236" i="4"/>
  <c r="M236" i="4"/>
  <c r="J344" i="4"/>
  <c r="K344" i="4"/>
  <c r="M344" i="4"/>
  <c r="J233" i="4"/>
  <c r="K233" i="4"/>
  <c r="M233" i="4"/>
  <c r="J201" i="4"/>
  <c r="K201" i="4"/>
  <c r="M201" i="4"/>
  <c r="J191" i="4"/>
  <c r="K191" i="4"/>
  <c r="M191" i="4"/>
  <c r="J169" i="4"/>
  <c r="K169" i="4"/>
  <c r="M169" i="4"/>
  <c r="J159" i="4"/>
  <c r="K159" i="4"/>
  <c r="M159" i="4"/>
  <c r="J147" i="4"/>
  <c r="K147" i="4"/>
  <c r="M147" i="4"/>
  <c r="J131" i="4"/>
  <c r="K131" i="4"/>
  <c r="M131" i="4"/>
  <c r="J121" i="4"/>
  <c r="K121" i="4"/>
  <c r="M121" i="4"/>
  <c r="J117" i="4"/>
  <c r="K117" i="4"/>
  <c r="M117" i="4"/>
  <c r="J107" i="4"/>
  <c r="K107" i="4"/>
  <c r="M107" i="4"/>
  <c r="J101" i="4"/>
  <c r="K101" i="4"/>
  <c r="M101" i="4"/>
  <c r="J91" i="4"/>
  <c r="K91" i="4"/>
  <c r="M91" i="4"/>
  <c r="J85" i="4"/>
  <c r="K85" i="4"/>
  <c r="M85" i="4"/>
  <c r="J13" i="4"/>
  <c r="K13" i="4"/>
  <c r="M13" i="4"/>
  <c r="J10" i="4"/>
  <c r="K10" i="4"/>
  <c r="M10" i="4"/>
  <c r="J9" i="4"/>
  <c r="K9" i="4"/>
  <c r="M9" i="4"/>
  <c r="J231" i="4"/>
  <c r="K231" i="4"/>
  <c r="M231" i="4"/>
  <c r="J177" i="4"/>
  <c r="K177" i="4"/>
  <c r="M177" i="4"/>
  <c r="J167" i="4"/>
  <c r="K167" i="4"/>
  <c r="M167" i="4"/>
  <c r="J115" i="4"/>
  <c r="K115" i="4"/>
  <c r="M115" i="4"/>
  <c r="J95" i="4"/>
  <c r="K95" i="4"/>
  <c r="M95" i="4"/>
  <c r="J83" i="4"/>
  <c r="K83" i="4"/>
  <c r="M83" i="4"/>
  <c r="J75" i="4"/>
  <c r="K75" i="4"/>
  <c r="M75" i="4"/>
  <c r="J69" i="4"/>
  <c r="K69" i="4"/>
  <c r="M69" i="4"/>
  <c r="J59" i="4"/>
  <c r="K59" i="4"/>
  <c r="M59" i="4"/>
  <c r="J53" i="4"/>
  <c r="K53" i="4"/>
  <c r="M53" i="4"/>
  <c r="J43" i="4"/>
  <c r="K43" i="4"/>
  <c r="M43" i="4"/>
  <c r="J37" i="4"/>
  <c r="K37" i="4"/>
  <c r="M37" i="4"/>
  <c r="J27" i="4"/>
  <c r="K27" i="4"/>
  <c r="M27" i="4"/>
  <c r="J21" i="4"/>
  <c r="K21" i="4"/>
  <c r="M21" i="4"/>
  <c r="J209" i="4"/>
  <c r="K209" i="4"/>
  <c r="M209" i="4"/>
  <c r="J199" i="4"/>
  <c r="K199" i="4"/>
  <c r="M199" i="4"/>
  <c r="J127" i="4"/>
  <c r="K127" i="4"/>
  <c r="M127" i="4"/>
  <c r="J123" i="4"/>
  <c r="K123" i="4"/>
  <c r="M123" i="4"/>
  <c r="J113" i="4"/>
  <c r="K113" i="4"/>
  <c r="M113" i="4"/>
  <c r="J105" i="4"/>
  <c r="K105" i="4"/>
  <c r="M105" i="4"/>
  <c r="J103" i="4"/>
  <c r="K103" i="4"/>
  <c r="M103" i="4"/>
  <c r="J93" i="4"/>
  <c r="K93" i="4"/>
  <c r="M93" i="4"/>
  <c r="J81" i="4"/>
  <c r="K81" i="4"/>
  <c r="M81" i="4"/>
  <c r="J71" i="4"/>
  <c r="K71" i="4"/>
  <c r="M71" i="4"/>
  <c r="J65" i="4"/>
  <c r="K65" i="4"/>
  <c r="M65" i="4"/>
  <c r="J55" i="4"/>
  <c r="K55" i="4"/>
  <c r="M55" i="4"/>
  <c r="J49" i="4"/>
  <c r="K49" i="4"/>
  <c r="M49" i="4"/>
  <c r="J39" i="4"/>
  <c r="K39" i="4"/>
  <c r="M39" i="4"/>
  <c r="J33" i="4"/>
  <c r="K33" i="4"/>
  <c r="M33" i="4"/>
  <c r="J23" i="4"/>
  <c r="K23" i="4"/>
  <c r="M23" i="4"/>
  <c r="J17" i="4"/>
  <c r="K17" i="4"/>
  <c r="M17" i="4"/>
  <c r="J303" i="4"/>
  <c r="K303" i="4"/>
  <c r="M303" i="4"/>
  <c r="J262" i="4"/>
  <c r="K262" i="4"/>
  <c r="M262" i="4"/>
  <c r="J223" i="4"/>
  <c r="K223" i="4"/>
  <c r="M223" i="4"/>
  <c r="J175" i="4"/>
  <c r="K175" i="4"/>
  <c r="M175" i="4"/>
  <c r="J143" i="4"/>
  <c r="K143" i="4"/>
  <c r="M143" i="4"/>
  <c r="J139" i="4"/>
  <c r="K139" i="4"/>
  <c r="M139" i="4"/>
  <c r="J111" i="4"/>
  <c r="K111" i="4"/>
  <c r="M111" i="4"/>
  <c r="J99" i="4"/>
  <c r="K99" i="4"/>
  <c r="M99" i="4"/>
  <c r="J77" i="4"/>
  <c r="K77" i="4"/>
  <c r="M77" i="4"/>
  <c r="J67" i="4"/>
  <c r="K67" i="4"/>
  <c r="M67" i="4"/>
  <c r="J61" i="4"/>
  <c r="K61" i="4"/>
  <c r="M61" i="4"/>
  <c r="J51" i="4"/>
  <c r="K51" i="4"/>
  <c r="M51" i="4"/>
  <c r="J45" i="4"/>
  <c r="K45" i="4"/>
  <c r="M45" i="4"/>
  <c r="J35" i="4"/>
  <c r="K35" i="4"/>
  <c r="M35" i="4"/>
  <c r="J29" i="4"/>
  <c r="K29" i="4"/>
  <c r="M29" i="4"/>
  <c r="J19" i="4"/>
  <c r="K19" i="4"/>
  <c r="M19" i="4"/>
  <c r="J11" i="4"/>
  <c r="K11" i="4"/>
  <c r="M11" i="4"/>
  <c r="J207" i="4"/>
  <c r="K207" i="4"/>
  <c r="M207" i="4"/>
  <c r="J119" i="4"/>
  <c r="K119" i="4"/>
  <c r="M119" i="4"/>
  <c r="J109" i="4"/>
  <c r="K109" i="4"/>
  <c r="M109" i="4"/>
  <c r="J89" i="4"/>
  <c r="K89" i="4"/>
  <c r="M89" i="4"/>
  <c r="J87" i="4"/>
  <c r="K87" i="4"/>
  <c r="M87" i="4"/>
  <c r="J79" i="4"/>
  <c r="K79" i="4"/>
  <c r="M79" i="4"/>
  <c r="J47" i="4"/>
  <c r="K47" i="4"/>
  <c r="M47" i="4"/>
  <c r="J41" i="4"/>
  <c r="K41" i="4"/>
  <c r="M41" i="4"/>
  <c r="J15" i="4"/>
  <c r="K15" i="4"/>
  <c r="M15" i="4"/>
  <c r="J97" i="4"/>
  <c r="K97" i="4"/>
  <c r="M97" i="4"/>
  <c r="J73" i="4"/>
  <c r="K73" i="4"/>
  <c r="M73" i="4"/>
  <c r="J63" i="4"/>
  <c r="K63" i="4"/>
  <c r="M63" i="4"/>
  <c r="J57" i="4"/>
  <c r="K57" i="4"/>
  <c r="M57" i="4"/>
  <c r="J31" i="4"/>
  <c r="K31" i="4"/>
  <c r="M31" i="4"/>
  <c r="J25" i="4"/>
  <c r="K25" i="4"/>
  <c r="M25" i="4"/>
  <c r="D437" i="4"/>
  <c r="I437" i="6"/>
  <c r="I437" i="5"/>
  <c r="D437" i="5"/>
  <c r="J8" i="4"/>
  <c r="K8" i="4"/>
  <c r="M8" i="4"/>
  <c r="D437" i="3"/>
  <c r="I437" i="3"/>
  <c r="D437" i="2"/>
  <c r="I437" i="2"/>
  <c r="I437" i="1"/>
  <c r="D437" i="1"/>
  <c r="N25" i="5"/>
  <c r="N109" i="5"/>
  <c r="N99" i="5"/>
  <c r="N49" i="5"/>
  <c r="N43" i="5"/>
  <c r="N10" i="5"/>
  <c r="N236" i="5"/>
  <c r="N217" i="5"/>
  <c r="N38" i="5"/>
  <c r="N86" i="5"/>
  <c r="N171" i="5"/>
  <c r="N286" i="5"/>
  <c r="N36" i="5"/>
  <c r="N68" i="5"/>
  <c r="N100" i="5"/>
  <c r="N142" i="5"/>
  <c r="N227" i="5"/>
  <c r="N166" i="5"/>
  <c r="N214" i="5"/>
  <c r="N352" i="5"/>
  <c r="N148" i="5"/>
  <c r="N196" i="5"/>
  <c r="N266" i="5"/>
  <c r="N261" i="5"/>
  <c r="N350" i="5"/>
  <c r="N275" i="5"/>
  <c r="N348" i="5"/>
  <c r="N365" i="5"/>
  <c r="N321" i="5"/>
  <c r="N373" i="5"/>
  <c r="N413" i="5"/>
  <c r="N400" i="5"/>
  <c r="N79" i="5"/>
  <c r="N29" i="5"/>
  <c r="N61" i="5"/>
  <c r="N111" i="5"/>
  <c r="N223" i="5"/>
  <c r="N23" i="5"/>
  <c r="N55" i="5"/>
  <c r="N93" i="5"/>
  <c r="N123" i="5"/>
  <c r="N21" i="5"/>
  <c r="N53" i="5"/>
  <c r="N83" i="5"/>
  <c r="N177" i="5"/>
  <c r="N13" i="5"/>
  <c r="N107" i="5"/>
  <c r="N147" i="5"/>
  <c r="N201" i="5"/>
  <c r="N294" i="5"/>
  <c r="N151" i="5"/>
  <c r="N185" i="5"/>
  <c r="N225" i="5"/>
  <c r="N278" i="5"/>
  <c r="N26" i="5"/>
  <c r="N42" i="5"/>
  <c r="N58" i="5"/>
  <c r="N74" i="5"/>
  <c r="N90" i="5"/>
  <c r="N106" i="5"/>
  <c r="N149" i="5"/>
  <c r="N181" i="5"/>
  <c r="N213" i="5"/>
  <c r="N254" i="5"/>
  <c r="N288" i="5"/>
  <c r="N377" i="5"/>
  <c r="N24" i="5"/>
  <c r="N40" i="5"/>
  <c r="N56" i="5"/>
  <c r="N72" i="5"/>
  <c r="N88" i="5"/>
  <c r="N104" i="5"/>
  <c r="N120" i="5"/>
  <c r="N129" i="5"/>
  <c r="N137" i="5"/>
  <c r="N145" i="5"/>
  <c r="N173" i="5"/>
  <c r="N205" i="5"/>
  <c r="N241" i="5"/>
  <c r="N280" i="5"/>
  <c r="N154" i="5"/>
  <c r="N170" i="5"/>
  <c r="N186" i="5"/>
  <c r="N202" i="5"/>
  <c r="N218" i="5"/>
  <c r="N234" i="5"/>
  <c r="N252" i="5"/>
  <c r="N284" i="5"/>
  <c r="N320" i="5"/>
  <c r="N354" i="5"/>
  <c r="N409" i="5"/>
  <c r="N136" i="5"/>
  <c r="N152" i="5"/>
  <c r="N168" i="5"/>
  <c r="N184" i="5"/>
  <c r="N200" i="5"/>
  <c r="N216" i="5"/>
  <c r="N232" i="5"/>
  <c r="N276" i="5"/>
  <c r="N310" i="5"/>
  <c r="N249" i="5"/>
  <c r="N265" i="5"/>
  <c r="N281" i="5"/>
  <c r="N297" i="5"/>
  <c r="N324" i="5"/>
  <c r="N356" i="5"/>
  <c r="N425" i="5"/>
  <c r="N247" i="5"/>
  <c r="N263" i="5"/>
  <c r="N279" i="5"/>
  <c r="N295" i="5"/>
  <c r="N326" i="5"/>
  <c r="N358" i="5"/>
  <c r="N315" i="5"/>
  <c r="N331" i="5"/>
  <c r="N347" i="5"/>
  <c r="N371" i="5"/>
  <c r="N417" i="5"/>
  <c r="N309" i="5"/>
  <c r="N325" i="5"/>
  <c r="N341" i="5"/>
  <c r="N357" i="5"/>
  <c r="N379" i="5"/>
  <c r="N411" i="5"/>
  <c r="N372" i="5"/>
  <c r="N388" i="5"/>
  <c r="N423" i="5"/>
  <c r="N370" i="5"/>
  <c r="N386" i="5"/>
  <c r="N405" i="5"/>
  <c r="N394" i="5"/>
  <c r="N410" i="5"/>
  <c r="N426" i="5"/>
  <c r="N404" i="5"/>
  <c r="N420" i="5"/>
  <c r="N73" i="5"/>
  <c r="N51" i="5"/>
  <c r="N175" i="5"/>
  <c r="N81" i="5"/>
  <c r="N209" i="5"/>
  <c r="N167" i="5"/>
  <c r="N131" i="5"/>
  <c r="N135" i="5"/>
  <c r="N245" i="5"/>
  <c r="N54" i="5"/>
  <c r="N102" i="5"/>
  <c r="N203" i="5"/>
  <c r="N369" i="5"/>
  <c r="N52" i="5"/>
  <c r="N116" i="5"/>
  <c r="N134" i="5"/>
  <c r="N195" i="5"/>
  <c r="N150" i="5"/>
  <c r="N198" i="5"/>
  <c r="N230" i="5"/>
  <c r="N274" i="5"/>
  <c r="N132" i="5"/>
  <c r="N164" i="5"/>
  <c r="N212" i="5"/>
  <c r="N346" i="5"/>
  <c r="N277" i="5"/>
  <c r="N318" i="5"/>
  <c r="N243" i="5"/>
  <c r="N291" i="5"/>
  <c r="N311" i="5"/>
  <c r="N343" i="5"/>
  <c r="N305" i="5"/>
  <c r="N353" i="5"/>
  <c r="N368" i="5"/>
  <c r="N366" i="5"/>
  <c r="N399" i="5"/>
  <c r="N422" i="5"/>
  <c r="N31" i="5"/>
  <c r="N119" i="5"/>
  <c r="N57" i="5"/>
  <c r="N15" i="5"/>
  <c r="N87" i="5"/>
  <c r="N207" i="5"/>
  <c r="N35" i="5"/>
  <c r="N67" i="5"/>
  <c r="N139" i="5"/>
  <c r="N262" i="5"/>
  <c r="N33" i="5"/>
  <c r="N65" i="5"/>
  <c r="N103" i="5"/>
  <c r="N127" i="5"/>
  <c r="N27" i="5"/>
  <c r="N59" i="5"/>
  <c r="N95" i="5"/>
  <c r="N231" i="5"/>
  <c r="N85" i="5"/>
  <c r="N117" i="5"/>
  <c r="N159" i="5"/>
  <c r="N233" i="5"/>
  <c r="N306" i="5"/>
  <c r="N153" i="5"/>
  <c r="N193" i="5"/>
  <c r="N237" i="5"/>
  <c r="N14" i="5"/>
  <c r="N30" i="5"/>
  <c r="N46" i="5"/>
  <c r="N62" i="5"/>
  <c r="N78" i="5"/>
  <c r="N94" i="5"/>
  <c r="N110" i="5"/>
  <c r="N155" i="5"/>
  <c r="N187" i="5"/>
  <c r="N219" i="5"/>
  <c r="N256" i="5"/>
  <c r="N296" i="5"/>
  <c r="N12" i="5"/>
  <c r="N28" i="5"/>
  <c r="N44" i="5"/>
  <c r="N60" i="5"/>
  <c r="N76" i="5"/>
  <c r="N92" i="5"/>
  <c r="N108" i="5"/>
  <c r="N122" i="5"/>
  <c r="N130" i="5"/>
  <c r="N138" i="5"/>
  <c r="N146" i="5"/>
  <c r="N179" i="5"/>
  <c r="N211" i="5"/>
  <c r="N248" i="5"/>
  <c r="N302" i="5"/>
  <c r="N158" i="5"/>
  <c r="N174" i="5"/>
  <c r="N190" i="5"/>
  <c r="N206" i="5"/>
  <c r="N222" i="5"/>
  <c r="N238" i="5"/>
  <c r="N258" i="5"/>
  <c r="N290" i="5"/>
  <c r="N322" i="5"/>
  <c r="N359" i="5"/>
  <c r="N124" i="5"/>
  <c r="N140" i="5"/>
  <c r="N156" i="5"/>
  <c r="N172" i="5"/>
  <c r="N188" i="5"/>
  <c r="N204" i="5"/>
  <c r="N220" i="5"/>
  <c r="N250" i="5"/>
  <c r="N282" i="5"/>
  <c r="N336" i="5"/>
  <c r="N253" i="5"/>
  <c r="N269" i="5"/>
  <c r="N285" i="5"/>
  <c r="N301" i="5"/>
  <c r="N334" i="5"/>
  <c r="N363" i="5"/>
  <c r="N235" i="5"/>
  <c r="N251" i="5"/>
  <c r="N267" i="5"/>
  <c r="N283" i="5"/>
  <c r="N299" i="5"/>
  <c r="N332" i="5"/>
  <c r="N391" i="5"/>
  <c r="N319" i="5"/>
  <c r="N335" i="5"/>
  <c r="N351" i="5"/>
  <c r="N381" i="5"/>
  <c r="N419" i="5"/>
  <c r="N313" i="5"/>
  <c r="N329" i="5"/>
  <c r="N345" i="5"/>
  <c r="N361" i="5"/>
  <c r="N389" i="5"/>
  <c r="N360" i="5"/>
  <c r="N376" i="5"/>
  <c r="N397" i="5"/>
  <c r="N429" i="5"/>
  <c r="N374" i="5"/>
  <c r="N390" i="5"/>
  <c r="N415" i="5"/>
  <c r="N398" i="5"/>
  <c r="N414" i="5"/>
  <c r="N408" i="5"/>
  <c r="N424" i="5"/>
  <c r="N47" i="5"/>
  <c r="N19" i="5"/>
  <c r="N17" i="5"/>
  <c r="N113" i="5"/>
  <c r="N75" i="5"/>
  <c r="N101" i="5"/>
  <c r="N191" i="5"/>
  <c r="N183" i="5"/>
  <c r="N22" i="5"/>
  <c r="N70" i="5"/>
  <c r="N118" i="5"/>
  <c r="N240" i="5"/>
  <c r="N20" i="5"/>
  <c r="N84" i="5"/>
  <c r="N126" i="5"/>
  <c r="N163" i="5"/>
  <c r="N272" i="5"/>
  <c r="N182" i="5"/>
  <c r="N246" i="5"/>
  <c r="N304" i="5"/>
  <c r="N385" i="5"/>
  <c r="N180" i="5"/>
  <c r="N228" i="5"/>
  <c r="N298" i="5"/>
  <c r="N293" i="5"/>
  <c r="N393" i="5"/>
  <c r="N259" i="5"/>
  <c r="N316" i="5"/>
  <c r="N327" i="5"/>
  <c r="N395" i="5"/>
  <c r="N337" i="5"/>
  <c r="N403" i="5"/>
  <c r="N384" i="5"/>
  <c r="N382" i="5"/>
  <c r="N406" i="5"/>
  <c r="N416" i="5"/>
  <c r="N97" i="5"/>
  <c r="N63" i="5"/>
  <c r="N41" i="5"/>
  <c r="N89" i="5"/>
  <c r="N11" i="5"/>
  <c r="N45" i="5"/>
  <c r="N77" i="5"/>
  <c r="N143" i="5"/>
  <c r="N303" i="5"/>
  <c r="N39" i="5"/>
  <c r="N71" i="5"/>
  <c r="N105" i="5"/>
  <c r="N199" i="5"/>
  <c r="N37" i="5"/>
  <c r="N69" i="5"/>
  <c r="N115" i="5"/>
  <c r="N9" i="5"/>
  <c r="N91" i="5"/>
  <c r="N121" i="5"/>
  <c r="N169" i="5"/>
  <c r="N344" i="5"/>
  <c r="N308" i="5"/>
  <c r="N161" i="5"/>
  <c r="N215" i="5"/>
  <c r="N244" i="5"/>
  <c r="N18" i="5"/>
  <c r="N34" i="5"/>
  <c r="N50" i="5"/>
  <c r="N66" i="5"/>
  <c r="N82" i="5"/>
  <c r="N98" i="5"/>
  <c r="N114" i="5"/>
  <c r="N165" i="5"/>
  <c r="N197" i="5"/>
  <c r="N229" i="5"/>
  <c r="N264" i="5"/>
  <c r="N367" i="5"/>
  <c r="N16" i="5"/>
  <c r="N32" i="5"/>
  <c r="N48" i="5"/>
  <c r="N64" i="5"/>
  <c r="N80" i="5"/>
  <c r="N96" i="5"/>
  <c r="N112" i="5"/>
  <c r="N125" i="5"/>
  <c r="N133" i="5"/>
  <c r="N141" i="5"/>
  <c r="N157" i="5"/>
  <c r="N189" i="5"/>
  <c r="N221" i="5"/>
  <c r="N270" i="5"/>
  <c r="N328" i="5"/>
  <c r="N162" i="5"/>
  <c r="N178" i="5"/>
  <c r="N194" i="5"/>
  <c r="N210" i="5"/>
  <c r="N226" i="5"/>
  <c r="N242" i="5"/>
  <c r="N268" i="5"/>
  <c r="N300" i="5"/>
  <c r="N330" i="5"/>
  <c r="N383" i="5"/>
  <c r="N128" i="5"/>
  <c r="N144" i="5"/>
  <c r="N160" i="5"/>
  <c r="N176" i="5"/>
  <c r="N192" i="5"/>
  <c r="N208" i="5"/>
  <c r="N224" i="5"/>
  <c r="N260" i="5"/>
  <c r="N292" i="5"/>
  <c r="N338" i="5"/>
  <c r="N257" i="5"/>
  <c r="N273" i="5"/>
  <c r="N289" i="5"/>
  <c r="N314" i="5"/>
  <c r="N340" i="5"/>
  <c r="N375" i="5"/>
  <c r="N239" i="5"/>
  <c r="N255" i="5"/>
  <c r="N271" i="5"/>
  <c r="N287" i="5"/>
  <c r="N312" i="5"/>
  <c r="N342" i="5"/>
  <c r="N307" i="5"/>
  <c r="N323" i="5"/>
  <c r="N339" i="5"/>
  <c r="N355" i="5"/>
  <c r="N387" i="5"/>
  <c r="N427" i="5"/>
  <c r="N317" i="5"/>
  <c r="N333" i="5"/>
  <c r="N349" i="5"/>
  <c r="N362" i="5"/>
  <c r="N401" i="5"/>
  <c r="N364" i="5"/>
  <c r="N380" i="5"/>
  <c r="N407" i="5"/>
  <c r="N378" i="5"/>
  <c r="N392" i="5"/>
  <c r="N421" i="5"/>
  <c r="N402" i="5"/>
  <c r="N418" i="5"/>
  <c r="N396" i="5"/>
  <c r="N412" i="5"/>
  <c r="N428" i="5"/>
  <c r="J428" i="10"/>
  <c r="K428" i="10"/>
  <c r="M428" i="10"/>
  <c r="J424" i="10"/>
  <c r="K424" i="10"/>
  <c r="M424" i="10"/>
  <c r="J420" i="10"/>
  <c r="K420" i="10"/>
  <c r="M420" i="10"/>
  <c r="J416" i="10"/>
  <c r="K416" i="10"/>
  <c r="M416" i="10"/>
  <c r="J412" i="10"/>
  <c r="K412" i="10"/>
  <c r="M412" i="10"/>
  <c r="J408" i="10"/>
  <c r="K408" i="10"/>
  <c r="M408" i="10"/>
  <c r="J404" i="10"/>
  <c r="K404" i="10"/>
  <c r="M404" i="10"/>
  <c r="J400" i="10"/>
  <c r="K400" i="10"/>
  <c r="M400" i="10"/>
  <c r="J396" i="10"/>
  <c r="K396" i="10"/>
  <c r="M396" i="10"/>
  <c r="J392" i="10"/>
  <c r="K392" i="10"/>
  <c r="M392" i="10"/>
  <c r="J389" i="10"/>
  <c r="K389" i="10"/>
  <c r="M389" i="10"/>
  <c r="J385" i="10"/>
  <c r="K385" i="10"/>
  <c r="M385" i="10"/>
  <c r="J381" i="10"/>
  <c r="K381" i="10"/>
  <c r="M381" i="10"/>
  <c r="J377" i="10"/>
  <c r="K377" i="10"/>
  <c r="M377" i="10"/>
  <c r="J373" i="10"/>
  <c r="K373" i="10"/>
  <c r="M373" i="10"/>
  <c r="J369" i="10"/>
  <c r="K369" i="10"/>
  <c r="M369" i="10"/>
  <c r="J365" i="10"/>
  <c r="K365" i="10"/>
  <c r="M365" i="10"/>
  <c r="J361" i="10"/>
  <c r="K361" i="10"/>
  <c r="M361" i="10"/>
  <c r="J357" i="10"/>
  <c r="K357" i="10"/>
  <c r="M357" i="10"/>
  <c r="J353" i="10"/>
  <c r="K353" i="10"/>
  <c r="M353" i="10"/>
  <c r="J349" i="10"/>
  <c r="K349" i="10"/>
  <c r="M349" i="10"/>
  <c r="J345" i="10"/>
  <c r="K345" i="10"/>
  <c r="M345" i="10"/>
  <c r="J341" i="10"/>
  <c r="K341" i="10"/>
  <c r="M341" i="10"/>
  <c r="J423" i="10"/>
  <c r="K423" i="10"/>
  <c r="M423" i="10"/>
  <c r="J421" i="10"/>
  <c r="K421" i="10"/>
  <c r="M421" i="10"/>
  <c r="J418" i="10"/>
  <c r="K418" i="10"/>
  <c r="M418" i="10"/>
  <c r="J407" i="10"/>
  <c r="K407" i="10"/>
  <c r="M407" i="10"/>
  <c r="J405" i="10"/>
  <c r="K405" i="10"/>
  <c r="M405" i="10"/>
  <c r="J402" i="10"/>
  <c r="K402" i="10"/>
  <c r="M402" i="10"/>
  <c r="J391" i="10"/>
  <c r="K391" i="10"/>
  <c r="M391" i="10"/>
  <c r="J390" i="10"/>
  <c r="K390" i="10"/>
  <c r="M390" i="10"/>
  <c r="J387" i="10"/>
  <c r="K387" i="10"/>
  <c r="M387" i="10"/>
  <c r="J386" i="10"/>
  <c r="K386" i="10"/>
  <c r="M386" i="10"/>
  <c r="J383" i="10"/>
  <c r="K383" i="10"/>
  <c r="M383" i="10"/>
  <c r="J382" i="10"/>
  <c r="K382" i="10"/>
  <c r="M382" i="10"/>
  <c r="J379" i="10"/>
  <c r="K379" i="10"/>
  <c r="M379" i="10"/>
  <c r="J378" i="10"/>
  <c r="K378" i="10"/>
  <c r="M378" i="10"/>
  <c r="J375" i="10"/>
  <c r="K375" i="10"/>
  <c r="M375" i="10"/>
  <c r="J374" i="10"/>
  <c r="K374" i="10"/>
  <c r="M374" i="10"/>
  <c r="J371" i="10"/>
  <c r="K371" i="10"/>
  <c r="M371" i="10"/>
  <c r="J370" i="10"/>
  <c r="K370" i="10"/>
  <c r="M370" i="10"/>
  <c r="J367" i="10"/>
  <c r="K367" i="10"/>
  <c r="M367" i="10"/>
  <c r="J366" i="10"/>
  <c r="K366" i="10"/>
  <c r="M366" i="10"/>
  <c r="J363" i="10"/>
  <c r="K363" i="10"/>
  <c r="M363" i="10"/>
  <c r="J362" i="10"/>
  <c r="K362" i="10"/>
  <c r="M362" i="10"/>
  <c r="J359" i="10"/>
  <c r="K359" i="10"/>
  <c r="M359" i="10"/>
  <c r="J358" i="10"/>
  <c r="K358" i="10"/>
  <c r="M358" i="10"/>
  <c r="J355" i="10"/>
  <c r="K355" i="10"/>
  <c r="M355" i="10"/>
  <c r="J354" i="10"/>
  <c r="K354" i="10"/>
  <c r="M354" i="10"/>
  <c r="J351" i="10"/>
  <c r="K351" i="10"/>
  <c r="M351" i="10"/>
  <c r="J350" i="10"/>
  <c r="K350" i="10"/>
  <c r="M350" i="10"/>
  <c r="J347" i="10"/>
  <c r="K347" i="10"/>
  <c r="M347" i="10"/>
  <c r="J346" i="10"/>
  <c r="K346" i="10"/>
  <c r="M346" i="10"/>
  <c r="J343" i="10"/>
  <c r="K343" i="10"/>
  <c r="M343" i="10"/>
  <c r="J342" i="10"/>
  <c r="K342" i="10"/>
  <c r="M342" i="10"/>
  <c r="J339" i="10"/>
  <c r="K339" i="10"/>
  <c r="M339" i="10"/>
  <c r="J337" i="10"/>
  <c r="K337" i="10"/>
  <c r="M337" i="10"/>
  <c r="J333" i="10"/>
  <c r="K333" i="10"/>
  <c r="M333" i="10"/>
  <c r="J329" i="10"/>
  <c r="K329" i="10"/>
  <c r="M329" i="10"/>
  <c r="J325" i="10"/>
  <c r="K325" i="10"/>
  <c r="M325" i="10"/>
  <c r="J321" i="10"/>
  <c r="K321" i="10"/>
  <c r="M321" i="10"/>
  <c r="J317" i="10"/>
  <c r="K317" i="10"/>
  <c r="M317" i="10"/>
  <c r="J313" i="10"/>
  <c r="K313" i="10"/>
  <c r="M313" i="10"/>
  <c r="J309" i="10"/>
  <c r="K309" i="10"/>
  <c r="M309" i="10"/>
  <c r="J305" i="10"/>
  <c r="K305" i="10"/>
  <c r="M305" i="10"/>
  <c r="J301" i="10"/>
  <c r="K301" i="10"/>
  <c r="M301" i="10"/>
  <c r="J297" i="10"/>
  <c r="K297" i="10"/>
  <c r="M297" i="10"/>
  <c r="J293" i="10"/>
  <c r="K293" i="10"/>
  <c r="M293" i="10"/>
  <c r="J289" i="10"/>
  <c r="K289" i="10"/>
  <c r="M289" i="10"/>
  <c r="J285" i="10"/>
  <c r="K285" i="10"/>
  <c r="M285" i="10"/>
  <c r="J281" i="10"/>
  <c r="K281" i="10"/>
  <c r="M281" i="10"/>
  <c r="J277" i="10"/>
  <c r="K277" i="10"/>
  <c r="M277" i="10"/>
  <c r="J273" i="10"/>
  <c r="K273" i="10"/>
  <c r="M273" i="10"/>
  <c r="J269" i="10"/>
  <c r="K269" i="10"/>
  <c r="M269" i="10"/>
  <c r="J265" i="10"/>
  <c r="K265" i="10"/>
  <c r="M265" i="10"/>
  <c r="J261" i="10"/>
  <c r="K261" i="10"/>
  <c r="M261" i="10"/>
  <c r="J257" i="10"/>
  <c r="K257" i="10"/>
  <c r="M257" i="10"/>
  <c r="J253" i="10"/>
  <c r="K253" i="10"/>
  <c r="M253" i="10"/>
  <c r="J249" i="10"/>
  <c r="K249" i="10"/>
  <c r="M249" i="10"/>
  <c r="J245" i="10"/>
  <c r="K245" i="10"/>
  <c r="M245" i="10"/>
  <c r="J241" i="10"/>
  <c r="K241" i="10"/>
  <c r="M241" i="10"/>
  <c r="J237" i="10"/>
  <c r="K237" i="10"/>
  <c r="M237" i="10"/>
  <c r="J233" i="10"/>
  <c r="K233" i="10"/>
  <c r="M233" i="10"/>
  <c r="J229" i="10"/>
  <c r="K229" i="10"/>
  <c r="M229" i="10"/>
  <c r="J225" i="10"/>
  <c r="K225" i="10"/>
  <c r="M225" i="10"/>
  <c r="J425" i="10"/>
  <c r="K425" i="10"/>
  <c r="M425" i="10"/>
  <c r="J419" i="10"/>
  <c r="K419" i="10"/>
  <c r="M419" i="10"/>
  <c r="J413" i="10"/>
  <c r="K413" i="10"/>
  <c r="M413" i="10"/>
  <c r="J406" i="10"/>
  <c r="K406" i="10"/>
  <c r="M406" i="10"/>
  <c r="J395" i="10"/>
  <c r="K395" i="10"/>
  <c r="M395" i="10"/>
  <c r="J394" i="10"/>
  <c r="K394" i="10"/>
  <c r="M394" i="10"/>
  <c r="J376" i="10"/>
  <c r="K376" i="10"/>
  <c r="M376" i="10"/>
  <c r="J360" i="10"/>
  <c r="K360" i="10"/>
  <c r="M360" i="10"/>
  <c r="J344" i="10"/>
  <c r="K344" i="10"/>
  <c r="M344" i="10"/>
  <c r="J223" i="10"/>
  <c r="K223" i="10"/>
  <c r="M223" i="10"/>
  <c r="J219" i="10"/>
  <c r="K219" i="10"/>
  <c r="M219" i="10"/>
  <c r="J215" i="10"/>
  <c r="K215" i="10"/>
  <c r="M215" i="10"/>
  <c r="J211" i="10"/>
  <c r="K211" i="10"/>
  <c r="M211" i="10"/>
  <c r="J207" i="10"/>
  <c r="K207" i="10"/>
  <c r="M207" i="10"/>
  <c r="J203" i="10"/>
  <c r="K203" i="10"/>
  <c r="M203" i="10"/>
  <c r="J199" i="10"/>
  <c r="K199" i="10"/>
  <c r="M199" i="10"/>
  <c r="J195" i="10"/>
  <c r="K195" i="10"/>
  <c r="M195" i="10"/>
  <c r="J191" i="10"/>
  <c r="K191" i="10"/>
  <c r="M191" i="10"/>
  <c r="J187" i="10"/>
  <c r="K187" i="10"/>
  <c r="M187" i="10"/>
  <c r="J183" i="10"/>
  <c r="K183" i="10"/>
  <c r="M183" i="10"/>
  <c r="J179" i="10"/>
  <c r="K179" i="10"/>
  <c r="M179" i="10"/>
  <c r="J175" i="10"/>
  <c r="K175" i="10"/>
  <c r="M175" i="10"/>
  <c r="J171" i="10"/>
  <c r="K171" i="10"/>
  <c r="M171" i="10"/>
  <c r="J167" i="10"/>
  <c r="K167" i="10"/>
  <c r="M167" i="10"/>
  <c r="J163" i="10"/>
  <c r="K163" i="10"/>
  <c r="M163" i="10"/>
  <c r="J159" i="10"/>
  <c r="K159" i="10"/>
  <c r="M159" i="10"/>
  <c r="J155" i="10"/>
  <c r="K155" i="10"/>
  <c r="M155" i="10"/>
  <c r="J151" i="10"/>
  <c r="K151" i="10"/>
  <c r="M151" i="10"/>
  <c r="J147" i="10"/>
  <c r="K147" i="10"/>
  <c r="M147" i="10"/>
  <c r="J143" i="10"/>
  <c r="K143" i="10"/>
  <c r="M143" i="10"/>
  <c r="J139" i="10"/>
  <c r="K139" i="10"/>
  <c r="M139" i="10"/>
  <c r="J135" i="10"/>
  <c r="K135" i="10"/>
  <c r="M135" i="10"/>
  <c r="J131" i="10"/>
  <c r="K131" i="10"/>
  <c r="M131" i="10"/>
  <c r="J127" i="10"/>
  <c r="K127" i="10"/>
  <c r="M127" i="10"/>
  <c r="J123" i="10"/>
  <c r="K123" i="10"/>
  <c r="M123" i="10"/>
  <c r="J119" i="10"/>
  <c r="K119" i="10"/>
  <c r="M119" i="10"/>
  <c r="J115" i="10"/>
  <c r="K115" i="10"/>
  <c r="M115" i="10"/>
  <c r="J111" i="10"/>
  <c r="K111" i="10"/>
  <c r="M111" i="10"/>
  <c r="J107" i="10"/>
  <c r="K107" i="10"/>
  <c r="M107" i="10"/>
  <c r="J103" i="10"/>
  <c r="K103" i="10"/>
  <c r="M103" i="10"/>
  <c r="J99" i="10"/>
  <c r="K99" i="10"/>
  <c r="M99" i="10"/>
  <c r="J95" i="10"/>
  <c r="K95" i="10"/>
  <c r="M95" i="10"/>
  <c r="J91" i="10"/>
  <c r="K91" i="10"/>
  <c r="M91" i="10"/>
  <c r="J87" i="10"/>
  <c r="K87" i="10"/>
  <c r="M87" i="10"/>
  <c r="J83" i="10"/>
  <c r="K83" i="10"/>
  <c r="M83" i="10"/>
  <c r="J79" i="10"/>
  <c r="K79" i="10"/>
  <c r="M79" i="10"/>
  <c r="J75" i="10"/>
  <c r="K75" i="10"/>
  <c r="M75" i="10"/>
  <c r="J71" i="10"/>
  <c r="K71" i="10"/>
  <c r="M71" i="10"/>
  <c r="J67" i="10"/>
  <c r="K67" i="10"/>
  <c r="M67" i="10"/>
  <c r="J63" i="10"/>
  <c r="K63" i="10"/>
  <c r="M63" i="10"/>
  <c r="J59" i="10"/>
  <c r="K59" i="10"/>
  <c r="M59" i="10"/>
  <c r="J55" i="10"/>
  <c r="K55" i="10"/>
  <c r="M55" i="10"/>
  <c r="J51" i="10"/>
  <c r="K51" i="10"/>
  <c r="M51" i="10"/>
  <c r="J47" i="10"/>
  <c r="K47" i="10"/>
  <c r="M47" i="10"/>
  <c r="J43" i="10"/>
  <c r="K43" i="10"/>
  <c r="M43" i="10"/>
  <c r="J39" i="10"/>
  <c r="K39" i="10"/>
  <c r="M39" i="10"/>
  <c r="J35" i="10"/>
  <c r="K35" i="10"/>
  <c r="M35" i="10"/>
  <c r="J31" i="10"/>
  <c r="K31" i="10"/>
  <c r="M31" i="10"/>
  <c r="J27" i="10"/>
  <c r="K27" i="10"/>
  <c r="M27" i="10"/>
  <c r="J23" i="10"/>
  <c r="K23" i="10"/>
  <c r="M23" i="10"/>
  <c r="J19" i="10"/>
  <c r="K19" i="10"/>
  <c r="M19" i="10"/>
  <c r="J15" i="10"/>
  <c r="K15" i="10"/>
  <c r="M15" i="10"/>
  <c r="J11" i="10"/>
  <c r="K11" i="10"/>
  <c r="M11" i="10"/>
  <c r="J409" i="10"/>
  <c r="K409" i="10"/>
  <c r="M409" i="10"/>
  <c r="J403" i="10"/>
  <c r="K403" i="10"/>
  <c r="M403" i="10"/>
  <c r="J399" i="10"/>
  <c r="K399" i="10"/>
  <c r="M399" i="10"/>
  <c r="J398" i="10"/>
  <c r="K398" i="10"/>
  <c r="M398" i="10"/>
  <c r="J393" i="10"/>
  <c r="K393" i="10"/>
  <c r="M393" i="10"/>
  <c r="J356" i="10"/>
  <c r="K356" i="10"/>
  <c r="M356" i="10"/>
  <c r="J352" i="10"/>
  <c r="K352" i="10"/>
  <c r="M352" i="10"/>
  <c r="J427" i="10"/>
  <c r="K427" i="10"/>
  <c r="M427" i="10"/>
  <c r="J426" i="10"/>
  <c r="K426" i="10"/>
  <c r="M426" i="10"/>
  <c r="J415" i="10"/>
  <c r="K415" i="10"/>
  <c r="M415" i="10"/>
  <c r="J410" i="10"/>
  <c r="K410" i="10"/>
  <c r="M410" i="10"/>
  <c r="J388" i="10"/>
  <c r="K388" i="10"/>
  <c r="M388" i="10"/>
  <c r="J384" i="10"/>
  <c r="K384" i="10"/>
  <c r="M384" i="10"/>
  <c r="J364" i="10"/>
  <c r="K364" i="10"/>
  <c r="M364" i="10"/>
  <c r="J411" i="10"/>
  <c r="K411" i="10"/>
  <c r="M411" i="10"/>
  <c r="J348" i="10"/>
  <c r="K348" i="10"/>
  <c r="M348" i="10"/>
  <c r="J340" i="10"/>
  <c r="K340" i="10"/>
  <c r="M340" i="10"/>
  <c r="J338" i="10"/>
  <c r="K338" i="10"/>
  <c r="M338" i="10"/>
  <c r="J336" i="10"/>
  <c r="K336" i="10"/>
  <c r="M336" i="10"/>
  <c r="J331" i="10"/>
  <c r="K331" i="10"/>
  <c r="M331" i="10"/>
  <c r="J330" i="10"/>
  <c r="K330" i="10"/>
  <c r="M330" i="10"/>
  <c r="J328" i="10"/>
  <c r="K328" i="10"/>
  <c r="M328" i="10"/>
  <c r="J323" i="10"/>
  <c r="K323" i="10"/>
  <c r="M323" i="10"/>
  <c r="J322" i="10"/>
  <c r="K322" i="10"/>
  <c r="M322" i="10"/>
  <c r="J320" i="10"/>
  <c r="K320" i="10"/>
  <c r="M320" i="10"/>
  <c r="J315" i="10"/>
  <c r="K315" i="10"/>
  <c r="M315" i="10"/>
  <c r="J422" i="10"/>
  <c r="K422" i="10"/>
  <c r="M422" i="10"/>
  <c r="J417" i="10"/>
  <c r="K417" i="10"/>
  <c r="M417" i="10"/>
  <c r="J397" i="10"/>
  <c r="K397" i="10"/>
  <c r="M397" i="10"/>
  <c r="J368" i="10"/>
  <c r="K368" i="10"/>
  <c r="M368" i="10"/>
  <c r="J311" i="10"/>
  <c r="K311" i="10"/>
  <c r="M311" i="10"/>
  <c r="J310" i="10"/>
  <c r="K310" i="10"/>
  <c r="M310" i="10"/>
  <c r="J303" i="10"/>
  <c r="K303" i="10"/>
  <c r="M303" i="10"/>
  <c r="J302" i="10"/>
  <c r="K302" i="10"/>
  <c r="M302" i="10"/>
  <c r="J295" i="10"/>
  <c r="K295" i="10"/>
  <c r="M295" i="10"/>
  <c r="J294" i="10"/>
  <c r="K294" i="10"/>
  <c r="M294" i="10"/>
  <c r="J287" i="10"/>
  <c r="K287" i="10"/>
  <c r="M287" i="10"/>
  <c r="J286" i="10"/>
  <c r="K286" i="10"/>
  <c r="M286" i="10"/>
  <c r="J279" i="10"/>
  <c r="K279" i="10"/>
  <c r="M279" i="10"/>
  <c r="J278" i="10"/>
  <c r="K278" i="10"/>
  <c r="M278" i="10"/>
  <c r="J271" i="10"/>
  <c r="K271" i="10"/>
  <c r="M271" i="10"/>
  <c r="J270" i="10"/>
  <c r="K270" i="10"/>
  <c r="M270" i="10"/>
  <c r="J263" i="10"/>
  <c r="K263" i="10"/>
  <c r="M263" i="10"/>
  <c r="J262" i="10"/>
  <c r="K262" i="10"/>
  <c r="M262" i="10"/>
  <c r="J429" i="10"/>
  <c r="K429" i="10"/>
  <c r="M429" i="10"/>
  <c r="J306" i="10"/>
  <c r="K306" i="10"/>
  <c r="M306" i="10"/>
  <c r="J304" i="10"/>
  <c r="K304" i="10"/>
  <c r="M304" i="10"/>
  <c r="J299" i="10"/>
  <c r="K299" i="10"/>
  <c r="M299" i="10"/>
  <c r="J290" i="10"/>
  <c r="K290" i="10"/>
  <c r="M290" i="10"/>
  <c r="J288" i="10"/>
  <c r="K288" i="10"/>
  <c r="M288" i="10"/>
  <c r="J283" i="10"/>
  <c r="K283" i="10"/>
  <c r="M283" i="10"/>
  <c r="J274" i="10"/>
  <c r="K274" i="10"/>
  <c r="M274" i="10"/>
  <c r="J272" i="10"/>
  <c r="K272" i="10"/>
  <c r="M272" i="10"/>
  <c r="J267" i="10"/>
  <c r="K267" i="10"/>
  <c r="M267" i="10"/>
  <c r="J260" i="10"/>
  <c r="K260" i="10"/>
  <c r="M260" i="10"/>
  <c r="J252" i="10"/>
  <c r="K252" i="10"/>
  <c r="M252" i="10"/>
  <c r="J244" i="10"/>
  <c r="K244" i="10"/>
  <c r="M244" i="10"/>
  <c r="J236" i="10"/>
  <c r="K236" i="10"/>
  <c r="M236" i="10"/>
  <c r="J228" i="10"/>
  <c r="K228" i="10"/>
  <c r="M228" i="10"/>
  <c r="J214" i="10"/>
  <c r="K214" i="10"/>
  <c r="M214" i="10"/>
  <c r="J212" i="10"/>
  <c r="K212" i="10"/>
  <c r="M212" i="10"/>
  <c r="J209" i="10"/>
  <c r="K209" i="10"/>
  <c r="M209" i="10"/>
  <c r="J372" i="10"/>
  <c r="K372" i="10"/>
  <c r="M372" i="10"/>
  <c r="J314" i="10"/>
  <c r="K314" i="10"/>
  <c r="M314" i="10"/>
  <c r="J312" i="10"/>
  <c r="K312" i="10"/>
  <c r="M312" i="10"/>
  <c r="J307" i="10"/>
  <c r="K307" i="10"/>
  <c r="M307" i="10"/>
  <c r="J298" i="10"/>
  <c r="K298" i="10"/>
  <c r="M298" i="10"/>
  <c r="J296" i="10"/>
  <c r="K296" i="10"/>
  <c r="M296" i="10"/>
  <c r="J291" i="10"/>
  <c r="K291" i="10"/>
  <c r="M291" i="10"/>
  <c r="J282" i="10"/>
  <c r="K282" i="10"/>
  <c r="M282" i="10"/>
  <c r="J280" i="10"/>
  <c r="K280" i="10"/>
  <c r="M280" i="10"/>
  <c r="J275" i="10"/>
  <c r="K275" i="10"/>
  <c r="M275" i="10"/>
  <c r="J266" i="10"/>
  <c r="K266" i="10"/>
  <c r="M266" i="10"/>
  <c r="J264" i="10"/>
  <c r="K264" i="10"/>
  <c r="M264" i="10"/>
  <c r="J255" i="10"/>
  <c r="K255" i="10"/>
  <c r="M255" i="10"/>
  <c r="J254" i="10"/>
  <c r="K254" i="10"/>
  <c r="M254" i="10"/>
  <c r="J247" i="10"/>
  <c r="K247" i="10"/>
  <c r="M247" i="10"/>
  <c r="J246" i="10"/>
  <c r="K246" i="10"/>
  <c r="M246" i="10"/>
  <c r="J239" i="10"/>
  <c r="K239" i="10"/>
  <c r="M239" i="10"/>
  <c r="J238" i="10"/>
  <c r="K238" i="10"/>
  <c r="M238" i="10"/>
  <c r="J231" i="10"/>
  <c r="K231" i="10"/>
  <c r="M231" i="10"/>
  <c r="J230" i="10"/>
  <c r="K230" i="10"/>
  <c r="M230" i="10"/>
  <c r="J222" i="10"/>
  <c r="K222" i="10"/>
  <c r="M222" i="10"/>
  <c r="J220" i="10"/>
  <c r="K220" i="10"/>
  <c r="M220" i="10"/>
  <c r="J217" i="10"/>
  <c r="K217" i="10"/>
  <c r="M217" i="10"/>
  <c r="J206" i="10"/>
  <c r="K206" i="10"/>
  <c r="M206" i="10"/>
  <c r="J204" i="10"/>
  <c r="K204" i="10"/>
  <c r="M204" i="10"/>
  <c r="J201" i="10"/>
  <c r="K201" i="10"/>
  <c r="M201" i="10"/>
  <c r="J190" i="10"/>
  <c r="K190" i="10"/>
  <c r="M190" i="10"/>
  <c r="J188" i="10"/>
  <c r="K188" i="10"/>
  <c r="M188" i="10"/>
  <c r="J185" i="10"/>
  <c r="K185" i="10"/>
  <c r="M185" i="10"/>
  <c r="J174" i="10"/>
  <c r="K174" i="10"/>
  <c r="M174" i="10"/>
  <c r="J172" i="10"/>
  <c r="K172" i="10"/>
  <c r="M172" i="10"/>
  <c r="J169" i="10"/>
  <c r="K169" i="10"/>
  <c r="M169" i="10"/>
  <c r="J158" i="10"/>
  <c r="K158" i="10"/>
  <c r="M158" i="10"/>
  <c r="J156" i="10"/>
  <c r="K156" i="10"/>
  <c r="M156" i="10"/>
  <c r="J153" i="10"/>
  <c r="K153" i="10"/>
  <c r="M153" i="10"/>
  <c r="J142" i="10"/>
  <c r="K142" i="10"/>
  <c r="M142" i="10"/>
  <c r="J200" i="10"/>
  <c r="K200" i="10"/>
  <c r="M200" i="10"/>
  <c r="J198" i="10"/>
  <c r="K198" i="10"/>
  <c r="M198" i="10"/>
  <c r="J181" i="10"/>
  <c r="K181" i="10"/>
  <c r="M181" i="10"/>
  <c r="J176" i="10"/>
  <c r="K176" i="10"/>
  <c r="M176" i="10"/>
  <c r="J170" i="10"/>
  <c r="K170" i="10"/>
  <c r="M170" i="10"/>
  <c r="J164" i="10"/>
  <c r="K164" i="10"/>
  <c r="M164" i="10"/>
  <c r="J157" i="10"/>
  <c r="K157" i="10"/>
  <c r="M157" i="10"/>
  <c r="J146" i="10"/>
  <c r="K146" i="10"/>
  <c r="M146" i="10"/>
  <c r="J145" i="10"/>
  <c r="K145" i="10"/>
  <c r="M145" i="10"/>
  <c r="J141" i="10"/>
  <c r="K141" i="10"/>
  <c r="M141" i="10"/>
  <c r="J130" i="10"/>
  <c r="K130" i="10"/>
  <c r="M130" i="10"/>
  <c r="J128" i="10"/>
  <c r="K128" i="10"/>
  <c r="M128" i="10"/>
  <c r="J125" i="10"/>
  <c r="K125" i="10"/>
  <c r="M125" i="10"/>
  <c r="J114" i="10"/>
  <c r="K114" i="10"/>
  <c r="M114" i="10"/>
  <c r="J112" i="10"/>
  <c r="K112" i="10"/>
  <c r="M112" i="10"/>
  <c r="J109" i="10"/>
  <c r="K109" i="10"/>
  <c r="M109" i="10"/>
  <c r="J98" i="10"/>
  <c r="K98" i="10"/>
  <c r="M98" i="10"/>
  <c r="J96" i="10"/>
  <c r="K96" i="10"/>
  <c r="M96" i="10"/>
  <c r="J93" i="10"/>
  <c r="K93" i="10"/>
  <c r="M93" i="10"/>
  <c r="J82" i="10"/>
  <c r="K82" i="10"/>
  <c r="M82" i="10"/>
  <c r="J80" i="10"/>
  <c r="K80" i="10"/>
  <c r="M80" i="10"/>
  <c r="J77" i="10"/>
  <c r="K77" i="10"/>
  <c r="M77" i="10"/>
  <c r="J66" i="10"/>
  <c r="K66" i="10"/>
  <c r="M66" i="10"/>
  <c r="J64" i="10"/>
  <c r="K64" i="10"/>
  <c r="M64" i="10"/>
  <c r="J61" i="10"/>
  <c r="K61" i="10"/>
  <c r="M61" i="10"/>
  <c r="J50" i="10"/>
  <c r="K50" i="10"/>
  <c r="M50" i="10"/>
  <c r="J48" i="10"/>
  <c r="K48" i="10"/>
  <c r="M48" i="10"/>
  <c r="J45" i="10"/>
  <c r="K45" i="10"/>
  <c r="M45" i="10"/>
  <c r="J332" i="10"/>
  <c r="K332" i="10"/>
  <c r="M332" i="10"/>
  <c r="J324" i="10"/>
  <c r="K324" i="10"/>
  <c r="M324" i="10"/>
  <c r="J316" i="10"/>
  <c r="K316" i="10"/>
  <c r="M316" i="10"/>
  <c r="J308" i="10"/>
  <c r="K308" i="10"/>
  <c r="M308" i="10"/>
  <c r="J292" i="10"/>
  <c r="K292" i="10"/>
  <c r="M292" i="10"/>
  <c r="J380" i="10"/>
  <c r="K380" i="10"/>
  <c r="M380" i="10"/>
  <c r="J210" i="10"/>
  <c r="K210" i="10"/>
  <c r="M210" i="10"/>
  <c r="J208" i="10"/>
  <c r="K208" i="10"/>
  <c r="M208" i="10"/>
  <c r="J202" i="10"/>
  <c r="K202" i="10"/>
  <c r="M202" i="10"/>
  <c r="J196" i="10"/>
  <c r="K196" i="10"/>
  <c r="M196" i="10"/>
  <c r="J189" i="10"/>
  <c r="K189" i="10"/>
  <c r="M189" i="10"/>
  <c r="J178" i="10"/>
  <c r="K178" i="10"/>
  <c r="M178" i="10"/>
  <c r="J177" i="10"/>
  <c r="K177" i="10"/>
  <c r="M177" i="10"/>
  <c r="J168" i="10"/>
  <c r="K168" i="10"/>
  <c r="M168" i="10"/>
  <c r="J166" i="10"/>
  <c r="K166" i="10"/>
  <c r="M166" i="10"/>
  <c r="J149" i="10"/>
  <c r="K149" i="10"/>
  <c r="M149" i="10"/>
  <c r="J144" i="10"/>
  <c r="K144" i="10"/>
  <c r="M144" i="10"/>
  <c r="J138" i="10"/>
  <c r="K138" i="10"/>
  <c r="M138" i="10"/>
  <c r="J136" i="10"/>
  <c r="K136" i="10"/>
  <c r="M136" i="10"/>
  <c r="J133" i="10"/>
  <c r="K133" i="10"/>
  <c r="M133" i="10"/>
  <c r="J122" i="10"/>
  <c r="K122" i="10"/>
  <c r="M122" i="10"/>
  <c r="J120" i="10"/>
  <c r="K120" i="10"/>
  <c r="M120" i="10"/>
  <c r="J117" i="10"/>
  <c r="K117" i="10"/>
  <c r="M117" i="10"/>
  <c r="J106" i="10"/>
  <c r="K106" i="10"/>
  <c r="M106" i="10"/>
  <c r="J104" i="10"/>
  <c r="K104" i="10"/>
  <c r="M104" i="10"/>
  <c r="J101" i="10"/>
  <c r="K101" i="10"/>
  <c r="M101" i="10"/>
  <c r="J90" i="10"/>
  <c r="K90" i="10"/>
  <c r="M90" i="10"/>
  <c r="J88" i="10"/>
  <c r="K88" i="10"/>
  <c r="M88" i="10"/>
  <c r="J85" i="10"/>
  <c r="K85" i="10"/>
  <c r="M85" i="10"/>
  <c r="J74" i="10"/>
  <c r="K74" i="10"/>
  <c r="M74" i="10"/>
  <c r="J72" i="10"/>
  <c r="K72" i="10"/>
  <c r="M72" i="10"/>
  <c r="J69" i="10"/>
  <c r="K69" i="10"/>
  <c r="M69" i="10"/>
  <c r="J58" i="10"/>
  <c r="K58" i="10"/>
  <c r="M58" i="10"/>
  <c r="J56" i="10"/>
  <c r="K56" i="10"/>
  <c r="M56" i="10"/>
  <c r="J53" i="10"/>
  <c r="K53" i="10"/>
  <c r="M53" i="10"/>
  <c r="J42" i="10"/>
  <c r="K42" i="10"/>
  <c r="M42" i="10"/>
  <c r="J38" i="10"/>
  <c r="K38" i="10"/>
  <c r="M38" i="10"/>
  <c r="J34" i="10"/>
  <c r="K34" i="10"/>
  <c r="M34" i="10"/>
  <c r="J30" i="10"/>
  <c r="K30" i="10"/>
  <c r="M30" i="10"/>
  <c r="J26" i="10"/>
  <c r="K26" i="10"/>
  <c r="M26" i="10"/>
  <c r="J22" i="10"/>
  <c r="K22" i="10"/>
  <c r="M22" i="10"/>
  <c r="J18" i="10"/>
  <c r="K18" i="10"/>
  <c r="M18" i="10"/>
  <c r="J14" i="10"/>
  <c r="K14" i="10"/>
  <c r="M14" i="10"/>
  <c r="J10" i="10"/>
  <c r="K10" i="10"/>
  <c r="M10" i="10"/>
  <c r="J414" i="10"/>
  <c r="K414" i="10"/>
  <c r="M414" i="10"/>
  <c r="J401" i="10"/>
  <c r="K401" i="10"/>
  <c r="M401" i="10"/>
  <c r="J335" i="10"/>
  <c r="K335" i="10"/>
  <c r="M335" i="10"/>
  <c r="J334" i="10"/>
  <c r="K334" i="10"/>
  <c r="M334" i="10"/>
  <c r="J327" i="10"/>
  <c r="K327" i="10"/>
  <c r="M327" i="10"/>
  <c r="J326" i="10"/>
  <c r="K326" i="10"/>
  <c r="M326" i="10"/>
  <c r="J319" i="10"/>
  <c r="K319" i="10"/>
  <c r="M319" i="10"/>
  <c r="J318" i="10"/>
  <c r="K318" i="10"/>
  <c r="M318" i="10"/>
  <c r="J300" i="10"/>
  <c r="K300" i="10"/>
  <c r="M300" i="10"/>
  <c r="J284" i="10"/>
  <c r="K284" i="10"/>
  <c r="M284" i="10"/>
  <c r="J268" i="10"/>
  <c r="K268" i="10"/>
  <c r="M268" i="10"/>
  <c r="J259" i="10"/>
  <c r="K259" i="10"/>
  <c r="M259" i="10"/>
  <c r="J258" i="10"/>
  <c r="K258" i="10"/>
  <c r="M258" i="10"/>
  <c r="J251" i="10"/>
  <c r="K251" i="10"/>
  <c r="M251" i="10"/>
  <c r="J250" i="10"/>
  <c r="K250" i="10"/>
  <c r="M250" i="10"/>
  <c r="J243" i="10"/>
  <c r="K243" i="10"/>
  <c r="M243" i="10"/>
  <c r="J242" i="10"/>
  <c r="K242" i="10"/>
  <c r="M242" i="10"/>
  <c r="J235" i="10"/>
  <c r="K235" i="10"/>
  <c r="M235" i="10"/>
  <c r="J234" i="10"/>
  <c r="K234" i="10"/>
  <c r="M234" i="10"/>
  <c r="J227" i="10"/>
  <c r="K227" i="10"/>
  <c r="M227" i="10"/>
  <c r="J226" i="10"/>
  <c r="K226" i="10"/>
  <c r="M226" i="10"/>
  <c r="J213" i="10"/>
  <c r="K213" i="10"/>
  <c r="M213" i="10"/>
  <c r="J205" i="10"/>
  <c r="K205" i="10"/>
  <c r="M205" i="10"/>
  <c r="J194" i="10"/>
  <c r="K194" i="10"/>
  <c r="M194" i="10"/>
  <c r="J193" i="10"/>
  <c r="K193" i="10"/>
  <c r="M193" i="10"/>
  <c r="J184" i="10"/>
  <c r="K184" i="10"/>
  <c r="M184" i="10"/>
  <c r="J182" i="10"/>
  <c r="K182" i="10"/>
  <c r="M182" i="10"/>
  <c r="J165" i="10"/>
  <c r="K165" i="10"/>
  <c r="M165" i="10"/>
  <c r="J160" i="10"/>
  <c r="K160" i="10"/>
  <c r="M160" i="10"/>
  <c r="J154" i="10"/>
  <c r="K154" i="10"/>
  <c r="M154" i="10"/>
  <c r="J232" i="10"/>
  <c r="K232" i="10"/>
  <c r="M232" i="10"/>
  <c r="J197" i="10"/>
  <c r="K197" i="10"/>
  <c r="M197" i="10"/>
  <c r="J186" i="10"/>
  <c r="K186" i="10"/>
  <c r="M186" i="10"/>
  <c r="J161" i="10"/>
  <c r="K161" i="10"/>
  <c r="M161" i="10"/>
  <c r="J129" i="10"/>
  <c r="K129" i="10"/>
  <c r="M129" i="10"/>
  <c r="J110" i="10"/>
  <c r="K110" i="10"/>
  <c r="M110" i="10"/>
  <c r="J108" i="10"/>
  <c r="K108" i="10"/>
  <c r="M108" i="10"/>
  <c r="J105" i="10"/>
  <c r="K105" i="10"/>
  <c r="M105" i="10"/>
  <c r="J102" i="10"/>
  <c r="K102" i="10"/>
  <c r="M102" i="10"/>
  <c r="J100" i="10"/>
  <c r="K100" i="10"/>
  <c r="M100" i="10"/>
  <c r="J65" i="10"/>
  <c r="K65" i="10"/>
  <c r="M65" i="10"/>
  <c r="J46" i="10"/>
  <c r="K46" i="10"/>
  <c r="M46" i="10"/>
  <c r="J44" i="10"/>
  <c r="K44" i="10"/>
  <c r="M44" i="10"/>
  <c r="J37" i="10"/>
  <c r="K37" i="10"/>
  <c r="M37" i="10"/>
  <c r="J28" i="10"/>
  <c r="K28" i="10"/>
  <c r="M28" i="10"/>
  <c r="J21" i="10"/>
  <c r="K21" i="10"/>
  <c r="M21" i="10"/>
  <c r="J12" i="10"/>
  <c r="K12" i="10"/>
  <c r="M12" i="10"/>
  <c r="J134" i="10"/>
  <c r="K134" i="10"/>
  <c r="M134" i="10"/>
  <c r="J256" i="10"/>
  <c r="K256" i="10"/>
  <c r="M256" i="10"/>
  <c r="J224" i="10"/>
  <c r="K224" i="10"/>
  <c r="M224" i="10"/>
  <c r="J221" i="10"/>
  <c r="K221" i="10"/>
  <c r="M221" i="10"/>
  <c r="J173" i="10"/>
  <c r="K173" i="10"/>
  <c r="M173" i="10"/>
  <c r="J240" i="10"/>
  <c r="K240" i="10"/>
  <c r="M240" i="10"/>
  <c r="J216" i="10"/>
  <c r="K216" i="10"/>
  <c r="M216" i="10"/>
  <c r="J148" i="10"/>
  <c r="K148" i="10"/>
  <c r="M148" i="10"/>
  <c r="J113" i="10"/>
  <c r="K113" i="10"/>
  <c r="M113" i="10"/>
  <c r="J94" i="10"/>
  <c r="K94" i="10"/>
  <c r="M94" i="10"/>
  <c r="J92" i="10"/>
  <c r="K92" i="10"/>
  <c r="M92" i="10"/>
  <c r="J89" i="10"/>
  <c r="K89" i="10"/>
  <c r="M89" i="10"/>
  <c r="J86" i="10"/>
  <c r="K86" i="10"/>
  <c r="M86" i="10"/>
  <c r="J84" i="10"/>
  <c r="K84" i="10"/>
  <c r="M84" i="10"/>
  <c r="J49" i="10"/>
  <c r="K49" i="10"/>
  <c r="M49" i="10"/>
  <c r="J40" i="10"/>
  <c r="K40" i="10"/>
  <c r="M40" i="10"/>
  <c r="J33" i="10"/>
  <c r="K33" i="10"/>
  <c r="M33" i="10"/>
  <c r="J24" i="10"/>
  <c r="K24" i="10"/>
  <c r="M24" i="10"/>
  <c r="J17" i="10"/>
  <c r="K17" i="10"/>
  <c r="M17" i="10"/>
  <c r="J248" i="10"/>
  <c r="K248" i="10"/>
  <c r="M248" i="10"/>
  <c r="J192" i="10"/>
  <c r="K192" i="10"/>
  <c r="M192" i="10"/>
  <c r="J180" i="10"/>
  <c r="K180" i="10"/>
  <c r="M180" i="10"/>
  <c r="J162" i="10"/>
  <c r="K162" i="10"/>
  <c r="M162" i="10"/>
  <c r="J152" i="10"/>
  <c r="K152" i="10"/>
  <c r="M152" i="10"/>
  <c r="J140" i="10"/>
  <c r="K140" i="10"/>
  <c r="M140" i="10"/>
  <c r="J137" i="10"/>
  <c r="K137" i="10"/>
  <c r="M137" i="10"/>
  <c r="J132" i="10"/>
  <c r="K132" i="10"/>
  <c r="M132" i="10"/>
  <c r="J97" i="10"/>
  <c r="K97" i="10"/>
  <c r="M97" i="10"/>
  <c r="J78" i="10"/>
  <c r="K78" i="10"/>
  <c r="M78" i="10"/>
  <c r="J76" i="10"/>
  <c r="K76" i="10"/>
  <c r="M76" i="10"/>
  <c r="J73" i="10"/>
  <c r="K73" i="10"/>
  <c r="M73" i="10"/>
  <c r="J70" i="10"/>
  <c r="K70" i="10"/>
  <c r="M70" i="10"/>
  <c r="J68" i="10"/>
  <c r="K68" i="10"/>
  <c r="M68" i="10"/>
  <c r="J36" i="10"/>
  <c r="K36" i="10"/>
  <c r="M36" i="10"/>
  <c r="J29" i="10"/>
  <c r="K29" i="10"/>
  <c r="M29" i="10"/>
  <c r="J20" i="10"/>
  <c r="K20" i="10"/>
  <c r="M20" i="10"/>
  <c r="J13" i="10"/>
  <c r="K13" i="10"/>
  <c r="M13" i="10"/>
  <c r="J276" i="10"/>
  <c r="K276" i="10"/>
  <c r="M276" i="10"/>
  <c r="J218" i="10"/>
  <c r="K218" i="10"/>
  <c r="M218" i="10"/>
  <c r="J150" i="10"/>
  <c r="K150" i="10"/>
  <c r="M150" i="10"/>
  <c r="J81" i="10"/>
  <c r="K81" i="10"/>
  <c r="M81" i="10"/>
  <c r="J41" i="10"/>
  <c r="K41" i="10"/>
  <c r="M41" i="10"/>
  <c r="J16" i="10"/>
  <c r="K16" i="10"/>
  <c r="M16" i="10"/>
  <c r="J9" i="10"/>
  <c r="K9" i="10"/>
  <c r="M9" i="10"/>
  <c r="J124" i="10"/>
  <c r="K124" i="10"/>
  <c r="M124" i="10"/>
  <c r="J126" i="10"/>
  <c r="K126" i="10"/>
  <c r="M126" i="10"/>
  <c r="J116" i="10"/>
  <c r="K116" i="10"/>
  <c r="M116" i="10"/>
  <c r="J60" i="10"/>
  <c r="K60" i="10"/>
  <c r="M60" i="10"/>
  <c r="J57" i="10"/>
  <c r="K57" i="10"/>
  <c r="M57" i="10"/>
  <c r="J54" i="10"/>
  <c r="K54" i="10"/>
  <c r="M54" i="10"/>
  <c r="J32" i="10"/>
  <c r="K32" i="10"/>
  <c r="M32" i="10"/>
  <c r="J25" i="10"/>
  <c r="K25" i="10"/>
  <c r="M25" i="10"/>
  <c r="J121" i="10"/>
  <c r="K121" i="10"/>
  <c r="M121" i="10"/>
  <c r="J118" i="10"/>
  <c r="K118" i="10"/>
  <c r="M118" i="10"/>
  <c r="J62" i="10"/>
  <c r="K62" i="10"/>
  <c r="M62" i="10"/>
  <c r="J52" i="10"/>
  <c r="K52" i="10"/>
  <c r="M52" i="10"/>
  <c r="J8" i="10"/>
  <c r="K8" i="10"/>
  <c r="M8" i="10"/>
  <c r="J428" i="6"/>
  <c r="K428" i="6"/>
  <c r="M428" i="6"/>
  <c r="J424" i="6"/>
  <c r="K424" i="6"/>
  <c r="M424" i="6"/>
  <c r="J420" i="6"/>
  <c r="K420" i="6"/>
  <c r="M420" i="6"/>
  <c r="J416" i="6"/>
  <c r="K416" i="6"/>
  <c r="M416" i="6"/>
  <c r="J412" i="6"/>
  <c r="K412" i="6"/>
  <c r="M412" i="6"/>
  <c r="J408" i="6"/>
  <c r="K408" i="6"/>
  <c r="M408" i="6"/>
  <c r="J404" i="6"/>
  <c r="K404" i="6"/>
  <c r="M404" i="6"/>
  <c r="J400" i="6"/>
  <c r="K400" i="6"/>
  <c r="M400" i="6"/>
  <c r="J396" i="6"/>
  <c r="K396" i="6"/>
  <c r="M396" i="6"/>
  <c r="J392" i="6"/>
  <c r="K392" i="6"/>
  <c r="M392" i="6"/>
  <c r="J389" i="6"/>
  <c r="K389" i="6"/>
  <c r="M389" i="6"/>
  <c r="J385" i="6"/>
  <c r="K385" i="6"/>
  <c r="M385" i="6"/>
  <c r="J381" i="6"/>
  <c r="K381" i="6"/>
  <c r="M381" i="6"/>
  <c r="J377" i="6"/>
  <c r="K377" i="6"/>
  <c r="M377" i="6"/>
  <c r="J373" i="6"/>
  <c r="K373" i="6"/>
  <c r="M373" i="6"/>
  <c r="J369" i="6"/>
  <c r="K369" i="6"/>
  <c r="M369" i="6"/>
  <c r="J365" i="6"/>
  <c r="K365" i="6"/>
  <c r="M365" i="6"/>
  <c r="J361" i="6"/>
  <c r="K361" i="6"/>
  <c r="M361" i="6"/>
  <c r="J357" i="6"/>
  <c r="K357" i="6"/>
  <c r="M357" i="6"/>
  <c r="J353" i="6"/>
  <c r="K353" i="6"/>
  <c r="M353" i="6"/>
  <c r="J349" i="6"/>
  <c r="K349" i="6"/>
  <c r="M349" i="6"/>
  <c r="J345" i="6"/>
  <c r="K345" i="6"/>
  <c r="M345" i="6"/>
  <c r="J341" i="6"/>
  <c r="K341" i="6"/>
  <c r="M341" i="6"/>
  <c r="J423" i="6"/>
  <c r="K423" i="6"/>
  <c r="M423" i="6"/>
  <c r="J421" i="6"/>
  <c r="K421" i="6"/>
  <c r="M421" i="6"/>
  <c r="J418" i="6"/>
  <c r="K418" i="6"/>
  <c r="M418" i="6"/>
  <c r="J407" i="6"/>
  <c r="K407" i="6"/>
  <c r="M407" i="6"/>
  <c r="J405" i="6"/>
  <c r="K405" i="6"/>
  <c r="M405" i="6"/>
  <c r="J402" i="6"/>
  <c r="K402" i="6"/>
  <c r="M402" i="6"/>
  <c r="J391" i="6"/>
  <c r="K391" i="6"/>
  <c r="M391" i="6"/>
  <c r="J390" i="6"/>
  <c r="K390" i="6"/>
  <c r="M390" i="6"/>
  <c r="J387" i="6"/>
  <c r="K387" i="6"/>
  <c r="M387" i="6"/>
  <c r="J386" i="6"/>
  <c r="K386" i="6"/>
  <c r="M386" i="6"/>
  <c r="J383" i="6"/>
  <c r="K383" i="6"/>
  <c r="M383" i="6"/>
  <c r="J382" i="6"/>
  <c r="K382" i="6"/>
  <c r="M382" i="6"/>
  <c r="J379" i="6"/>
  <c r="K379" i="6"/>
  <c r="M379" i="6"/>
  <c r="J378" i="6"/>
  <c r="K378" i="6"/>
  <c r="M378" i="6"/>
  <c r="J375" i="6"/>
  <c r="K375" i="6"/>
  <c r="M375" i="6"/>
  <c r="J374" i="6"/>
  <c r="K374" i="6"/>
  <c r="M374" i="6"/>
  <c r="J371" i="6"/>
  <c r="K371" i="6"/>
  <c r="M371" i="6"/>
  <c r="J370" i="6"/>
  <c r="K370" i="6"/>
  <c r="M370" i="6"/>
  <c r="J367" i="6"/>
  <c r="K367" i="6"/>
  <c r="M367" i="6"/>
  <c r="J366" i="6"/>
  <c r="K366" i="6"/>
  <c r="M366" i="6"/>
  <c r="J363" i="6"/>
  <c r="K363" i="6"/>
  <c r="M363" i="6"/>
  <c r="J362" i="6"/>
  <c r="K362" i="6"/>
  <c r="M362" i="6"/>
  <c r="J359" i="6"/>
  <c r="K359" i="6"/>
  <c r="M359" i="6"/>
  <c r="J358" i="6"/>
  <c r="K358" i="6"/>
  <c r="M358" i="6"/>
  <c r="J355" i="6"/>
  <c r="K355" i="6"/>
  <c r="M355" i="6"/>
  <c r="J354" i="6"/>
  <c r="K354" i="6"/>
  <c r="M354" i="6"/>
  <c r="J351" i="6"/>
  <c r="K351" i="6"/>
  <c r="M351" i="6"/>
  <c r="J350" i="6"/>
  <c r="K350" i="6"/>
  <c r="M350" i="6"/>
  <c r="J347" i="6"/>
  <c r="K347" i="6"/>
  <c r="M347" i="6"/>
  <c r="J346" i="6"/>
  <c r="K346" i="6"/>
  <c r="M346" i="6"/>
  <c r="J343" i="6"/>
  <c r="K343" i="6"/>
  <c r="M343" i="6"/>
  <c r="J342" i="6"/>
  <c r="K342" i="6"/>
  <c r="M342" i="6"/>
  <c r="J339" i="6"/>
  <c r="K339" i="6"/>
  <c r="M339" i="6"/>
  <c r="J337" i="6"/>
  <c r="K337" i="6"/>
  <c r="M337" i="6"/>
  <c r="J333" i="6"/>
  <c r="K333" i="6"/>
  <c r="M333" i="6"/>
  <c r="J329" i="6"/>
  <c r="K329" i="6"/>
  <c r="M329" i="6"/>
  <c r="J325" i="6"/>
  <c r="K325" i="6"/>
  <c r="M325" i="6"/>
  <c r="J321" i="6"/>
  <c r="K321" i="6"/>
  <c r="M321" i="6"/>
  <c r="J317" i="6"/>
  <c r="K317" i="6"/>
  <c r="M317" i="6"/>
  <c r="J313" i="6"/>
  <c r="K313" i="6"/>
  <c r="M313" i="6"/>
  <c r="J309" i="6"/>
  <c r="K309" i="6"/>
  <c r="M309" i="6"/>
  <c r="J305" i="6"/>
  <c r="K305" i="6"/>
  <c r="M305" i="6"/>
  <c r="J301" i="6"/>
  <c r="K301" i="6"/>
  <c r="M301" i="6"/>
  <c r="J297" i="6"/>
  <c r="K297" i="6"/>
  <c r="M297" i="6"/>
  <c r="J293" i="6"/>
  <c r="K293" i="6"/>
  <c r="M293" i="6"/>
  <c r="J289" i="6"/>
  <c r="K289" i="6"/>
  <c r="M289" i="6"/>
  <c r="J285" i="6"/>
  <c r="K285" i="6"/>
  <c r="M285" i="6"/>
  <c r="J281" i="6"/>
  <c r="K281" i="6"/>
  <c r="M281" i="6"/>
  <c r="J277" i="6"/>
  <c r="K277" i="6"/>
  <c r="M277" i="6"/>
  <c r="J273" i="6"/>
  <c r="K273" i="6"/>
  <c r="M273" i="6"/>
  <c r="J269" i="6"/>
  <c r="K269" i="6"/>
  <c r="M269" i="6"/>
  <c r="J265" i="6"/>
  <c r="K265" i="6"/>
  <c r="M265" i="6"/>
  <c r="J261" i="6"/>
  <c r="K261" i="6"/>
  <c r="M261" i="6"/>
  <c r="J257" i="6"/>
  <c r="K257" i="6"/>
  <c r="M257" i="6"/>
  <c r="J253" i="6"/>
  <c r="K253" i="6"/>
  <c r="M253" i="6"/>
  <c r="J249" i="6"/>
  <c r="K249" i="6"/>
  <c r="M249" i="6"/>
  <c r="J245" i="6"/>
  <c r="K245" i="6"/>
  <c r="M245" i="6"/>
  <c r="J241" i="6"/>
  <c r="K241" i="6"/>
  <c r="M241" i="6"/>
  <c r="J237" i="6"/>
  <c r="K237" i="6"/>
  <c r="M237" i="6"/>
  <c r="J233" i="6"/>
  <c r="K233" i="6"/>
  <c r="M233" i="6"/>
  <c r="J229" i="6"/>
  <c r="K229" i="6"/>
  <c r="M229" i="6"/>
  <c r="J225" i="6"/>
  <c r="K225" i="6"/>
  <c r="M225" i="6"/>
  <c r="J425" i="6"/>
  <c r="K425" i="6"/>
  <c r="M425" i="6"/>
  <c r="J419" i="6"/>
  <c r="K419" i="6"/>
  <c r="M419" i="6"/>
  <c r="J413" i="6"/>
  <c r="K413" i="6"/>
  <c r="M413" i="6"/>
  <c r="J406" i="6"/>
  <c r="K406" i="6"/>
  <c r="M406" i="6"/>
  <c r="J395" i="6"/>
  <c r="K395" i="6"/>
  <c r="M395" i="6"/>
  <c r="J394" i="6"/>
  <c r="K394" i="6"/>
  <c r="M394" i="6"/>
  <c r="J376" i="6"/>
  <c r="K376" i="6"/>
  <c r="M376" i="6"/>
  <c r="J360" i="6"/>
  <c r="K360" i="6"/>
  <c r="M360" i="6"/>
  <c r="J344" i="6"/>
  <c r="K344" i="6"/>
  <c r="M344" i="6"/>
  <c r="J223" i="6"/>
  <c r="K223" i="6"/>
  <c r="M223" i="6"/>
  <c r="J219" i="6"/>
  <c r="K219" i="6"/>
  <c r="M219" i="6"/>
  <c r="J215" i="6"/>
  <c r="K215" i="6"/>
  <c r="M215" i="6"/>
  <c r="J211" i="6"/>
  <c r="K211" i="6"/>
  <c r="M211" i="6"/>
  <c r="J207" i="6"/>
  <c r="K207" i="6"/>
  <c r="M207" i="6"/>
  <c r="J203" i="6"/>
  <c r="K203" i="6"/>
  <c r="M203" i="6"/>
  <c r="J199" i="6"/>
  <c r="K199" i="6"/>
  <c r="M199" i="6"/>
  <c r="J195" i="6"/>
  <c r="K195" i="6"/>
  <c r="M195" i="6"/>
  <c r="J191" i="6"/>
  <c r="K191" i="6"/>
  <c r="M191" i="6"/>
  <c r="J187" i="6"/>
  <c r="K187" i="6"/>
  <c r="M187" i="6"/>
  <c r="J183" i="6"/>
  <c r="K183" i="6"/>
  <c r="M183" i="6"/>
  <c r="J179" i="6"/>
  <c r="K179" i="6"/>
  <c r="M179" i="6"/>
  <c r="J175" i="6"/>
  <c r="K175" i="6"/>
  <c r="M175" i="6"/>
  <c r="J171" i="6"/>
  <c r="K171" i="6"/>
  <c r="M171" i="6"/>
  <c r="J167" i="6"/>
  <c r="K167" i="6"/>
  <c r="M167" i="6"/>
  <c r="J163" i="6"/>
  <c r="K163" i="6"/>
  <c r="M163" i="6"/>
  <c r="J159" i="6"/>
  <c r="K159" i="6"/>
  <c r="M159" i="6"/>
  <c r="J155" i="6"/>
  <c r="K155" i="6"/>
  <c r="M155" i="6"/>
  <c r="J151" i="6"/>
  <c r="K151" i="6"/>
  <c r="M151" i="6"/>
  <c r="J147" i="6"/>
  <c r="K147" i="6"/>
  <c r="M147" i="6"/>
  <c r="J143" i="6"/>
  <c r="K143" i="6"/>
  <c r="M143" i="6"/>
  <c r="J139" i="6"/>
  <c r="K139" i="6"/>
  <c r="M139" i="6"/>
  <c r="J135" i="6"/>
  <c r="K135" i="6"/>
  <c r="M135" i="6"/>
  <c r="J131" i="6"/>
  <c r="K131" i="6"/>
  <c r="M131" i="6"/>
  <c r="J127" i="6"/>
  <c r="K127" i="6"/>
  <c r="M127" i="6"/>
  <c r="J123" i="6"/>
  <c r="K123" i="6"/>
  <c r="M123" i="6"/>
  <c r="J119" i="6"/>
  <c r="K119" i="6"/>
  <c r="M119" i="6"/>
  <c r="J115" i="6"/>
  <c r="K115" i="6"/>
  <c r="M115" i="6"/>
  <c r="J111" i="6"/>
  <c r="K111" i="6"/>
  <c r="M111" i="6"/>
  <c r="J107" i="6"/>
  <c r="K107" i="6"/>
  <c r="M107" i="6"/>
  <c r="J103" i="6"/>
  <c r="K103" i="6"/>
  <c r="M103" i="6"/>
  <c r="J99" i="6"/>
  <c r="K99" i="6"/>
  <c r="M99" i="6"/>
  <c r="J95" i="6"/>
  <c r="K95" i="6"/>
  <c r="M95" i="6"/>
  <c r="J91" i="6"/>
  <c r="K91" i="6"/>
  <c r="M91" i="6"/>
  <c r="J87" i="6"/>
  <c r="K87" i="6"/>
  <c r="M87" i="6"/>
  <c r="J83" i="6"/>
  <c r="K83" i="6"/>
  <c r="M83" i="6"/>
  <c r="J79" i="6"/>
  <c r="K79" i="6"/>
  <c r="M79" i="6"/>
  <c r="J75" i="6"/>
  <c r="K75" i="6"/>
  <c r="M75" i="6"/>
  <c r="J71" i="6"/>
  <c r="K71" i="6"/>
  <c r="M71" i="6"/>
  <c r="J67" i="6"/>
  <c r="K67" i="6"/>
  <c r="M67" i="6"/>
  <c r="J63" i="6"/>
  <c r="K63" i="6"/>
  <c r="M63" i="6"/>
  <c r="J59" i="6"/>
  <c r="K59" i="6"/>
  <c r="M59" i="6"/>
  <c r="J55" i="6"/>
  <c r="K55" i="6"/>
  <c r="M55" i="6"/>
  <c r="J51" i="6"/>
  <c r="K51" i="6"/>
  <c r="M51" i="6"/>
  <c r="J47" i="6"/>
  <c r="K47" i="6"/>
  <c r="M47" i="6"/>
  <c r="J43" i="6"/>
  <c r="K43" i="6"/>
  <c r="M43" i="6"/>
  <c r="J39" i="6"/>
  <c r="K39" i="6"/>
  <c r="M39" i="6"/>
  <c r="J35" i="6"/>
  <c r="K35" i="6"/>
  <c r="M35" i="6"/>
  <c r="J31" i="6"/>
  <c r="K31" i="6"/>
  <c r="M31" i="6"/>
  <c r="J27" i="6"/>
  <c r="K27" i="6"/>
  <c r="M27" i="6"/>
  <c r="J23" i="6"/>
  <c r="K23" i="6"/>
  <c r="M23" i="6"/>
  <c r="J19" i="6"/>
  <c r="K19" i="6"/>
  <c r="M19" i="6"/>
  <c r="J15" i="6"/>
  <c r="K15" i="6"/>
  <c r="M15" i="6"/>
  <c r="J11" i="6"/>
  <c r="K11" i="6"/>
  <c r="M11" i="6"/>
  <c r="J427" i="6"/>
  <c r="K427" i="6"/>
  <c r="M427" i="6"/>
  <c r="J426" i="6"/>
  <c r="K426" i="6"/>
  <c r="M426" i="6"/>
  <c r="J417" i="6"/>
  <c r="K417" i="6"/>
  <c r="M417" i="6"/>
  <c r="J415" i="6"/>
  <c r="K415" i="6"/>
  <c r="M415" i="6"/>
  <c r="J398" i="6"/>
  <c r="K398" i="6"/>
  <c r="M398" i="6"/>
  <c r="J393" i="6"/>
  <c r="K393" i="6"/>
  <c r="M393" i="6"/>
  <c r="J384" i="6"/>
  <c r="K384" i="6"/>
  <c r="M384" i="6"/>
  <c r="J368" i="6"/>
  <c r="K368" i="6"/>
  <c r="M368" i="6"/>
  <c r="J352" i="6"/>
  <c r="K352" i="6"/>
  <c r="M352" i="6"/>
  <c r="J338" i="6"/>
  <c r="K338" i="6"/>
  <c r="M338" i="6"/>
  <c r="J335" i="6"/>
  <c r="K335" i="6"/>
  <c r="M335" i="6"/>
  <c r="J334" i="6"/>
  <c r="K334" i="6"/>
  <c r="M334" i="6"/>
  <c r="J422" i="6"/>
  <c r="K422" i="6"/>
  <c r="M422" i="6"/>
  <c r="J411" i="6"/>
  <c r="K411" i="6"/>
  <c r="M411" i="6"/>
  <c r="J403" i="6"/>
  <c r="K403" i="6"/>
  <c r="M403" i="6"/>
  <c r="J401" i="6"/>
  <c r="K401" i="6"/>
  <c r="M401" i="6"/>
  <c r="J356" i="6"/>
  <c r="K356" i="6"/>
  <c r="M356" i="6"/>
  <c r="J348" i="6"/>
  <c r="K348" i="6"/>
  <c r="M348" i="6"/>
  <c r="J429" i="6"/>
  <c r="K429" i="6"/>
  <c r="M429" i="6"/>
  <c r="J414" i="6"/>
  <c r="K414" i="6"/>
  <c r="M414" i="6"/>
  <c r="J399" i="6"/>
  <c r="K399" i="6"/>
  <c r="M399" i="6"/>
  <c r="J372" i="6"/>
  <c r="K372" i="6"/>
  <c r="M372" i="6"/>
  <c r="J364" i="6"/>
  <c r="K364" i="6"/>
  <c r="M364" i="6"/>
  <c r="J332" i="6"/>
  <c r="K332" i="6"/>
  <c r="M332" i="6"/>
  <c r="J331" i="6"/>
  <c r="K331" i="6"/>
  <c r="M331" i="6"/>
  <c r="J326" i="6"/>
  <c r="K326" i="6"/>
  <c r="M326" i="6"/>
  <c r="J324" i="6"/>
  <c r="K324" i="6"/>
  <c r="M324" i="6"/>
  <c r="J323" i="6"/>
  <c r="K323" i="6"/>
  <c r="M323" i="6"/>
  <c r="J318" i="6"/>
  <c r="K318" i="6"/>
  <c r="M318" i="6"/>
  <c r="J316" i="6"/>
  <c r="K316" i="6"/>
  <c r="M316" i="6"/>
  <c r="J315" i="6"/>
  <c r="K315" i="6"/>
  <c r="M315" i="6"/>
  <c r="J310" i="6"/>
  <c r="K310" i="6"/>
  <c r="M310" i="6"/>
  <c r="J308" i="6"/>
  <c r="K308" i="6"/>
  <c r="M308" i="6"/>
  <c r="J307" i="6"/>
  <c r="K307" i="6"/>
  <c r="M307" i="6"/>
  <c r="J302" i="6"/>
  <c r="K302" i="6"/>
  <c r="M302" i="6"/>
  <c r="J300" i="6"/>
  <c r="K300" i="6"/>
  <c r="M300" i="6"/>
  <c r="J299" i="6"/>
  <c r="K299" i="6"/>
  <c r="M299" i="6"/>
  <c r="J294" i="6"/>
  <c r="K294" i="6"/>
  <c r="M294" i="6"/>
  <c r="J330" i="6"/>
  <c r="K330" i="6"/>
  <c r="M330" i="6"/>
  <c r="J320" i="6"/>
  <c r="K320" i="6"/>
  <c r="M320" i="6"/>
  <c r="J319" i="6"/>
  <c r="K319" i="6"/>
  <c r="M319" i="6"/>
  <c r="J304" i="6"/>
  <c r="K304" i="6"/>
  <c r="M304" i="6"/>
  <c r="J303" i="6"/>
  <c r="K303" i="6"/>
  <c r="M303" i="6"/>
  <c r="J222" i="6"/>
  <c r="K222" i="6"/>
  <c r="M222" i="6"/>
  <c r="J218" i="6"/>
  <c r="K218" i="6"/>
  <c r="M218" i="6"/>
  <c r="J214" i="6"/>
  <c r="K214" i="6"/>
  <c r="M214" i="6"/>
  <c r="J210" i="6"/>
  <c r="K210" i="6"/>
  <c r="M210" i="6"/>
  <c r="J206" i="6"/>
  <c r="K206" i="6"/>
  <c r="M206" i="6"/>
  <c r="J202" i="6"/>
  <c r="K202" i="6"/>
  <c r="M202" i="6"/>
  <c r="J198" i="6"/>
  <c r="K198" i="6"/>
  <c r="M198" i="6"/>
  <c r="J194" i="6"/>
  <c r="K194" i="6"/>
  <c r="M194" i="6"/>
  <c r="J190" i="6"/>
  <c r="K190" i="6"/>
  <c r="M190" i="6"/>
  <c r="J186" i="6"/>
  <c r="K186" i="6"/>
  <c r="M186" i="6"/>
  <c r="J182" i="6"/>
  <c r="K182" i="6"/>
  <c r="M182" i="6"/>
  <c r="J178" i="6"/>
  <c r="K178" i="6"/>
  <c r="M178" i="6"/>
  <c r="J410" i="6"/>
  <c r="K410" i="6"/>
  <c r="M410" i="6"/>
  <c r="J388" i="6"/>
  <c r="K388" i="6"/>
  <c r="M388" i="6"/>
  <c r="J340" i="6"/>
  <c r="K340" i="6"/>
  <c r="M340" i="6"/>
  <c r="J328" i="6"/>
  <c r="K328" i="6"/>
  <c r="M328" i="6"/>
  <c r="J327" i="6"/>
  <c r="K327" i="6"/>
  <c r="M327" i="6"/>
  <c r="J312" i="6"/>
  <c r="K312" i="6"/>
  <c r="M312" i="6"/>
  <c r="J311" i="6"/>
  <c r="K311" i="6"/>
  <c r="M311" i="6"/>
  <c r="J296" i="6"/>
  <c r="K296" i="6"/>
  <c r="M296" i="6"/>
  <c r="J295" i="6"/>
  <c r="K295" i="6"/>
  <c r="M295" i="6"/>
  <c r="J409" i="6"/>
  <c r="K409" i="6"/>
  <c r="M409" i="6"/>
  <c r="J221" i="6"/>
  <c r="K221" i="6"/>
  <c r="M221" i="6"/>
  <c r="J212" i="6"/>
  <c r="K212" i="6"/>
  <c r="M212" i="6"/>
  <c r="J205" i="6"/>
  <c r="K205" i="6"/>
  <c r="M205" i="6"/>
  <c r="J196" i="6"/>
  <c r="K196" i="6"/>
  <c r="M196" i="6"/>
  <c r="J192" i="6"/>
  <c r="K192" i="6"/>
  <c r="M192" i="6"/>
  <c r="J184" i="6"/>
  <c r="K184" i="6"/>
  <c r="M184" i="6"/>
  <c r="J174" i="6"/>
  <c r="K174" i="6"/>
  <c r="M174" i="6"/>
  <c r="J170" i="6"/>
  <c r="K170" i="6"/>
  <c r="M170" i="6"/>
  <c r="J166" i="6"/>
  <c r="K166" i="6"/>
  <c r="M166" i="6"/>
  <c r="J162" i="6"/>
  <c r="K162" i="6"/>
  <c r="M162" i="6"/>
  <c r="J291" i="6"/>
  <c r="K291" i="6"/>
  <c r="M291" i="6"/>
  <c r="J290" i="6"/>
  <c r="K290" i="6"/>
  <c r="M290" i="6"/>
  <c r="J288" i="6"/>
  <c r="K288" i="6"/>
  <c r="M288" i="6"/>
  <c r="J283" i="6"/>
  <c r="K283" i="6"/>
  <c r="M283" i="6"/>
  <c r="J282" i="6"/>
  <c r="K282" i="6"/>
  <c r="M282" i="6"/>
  <c r="J280" i="6"/>
  <c r="K280" i="6"/>
  <c r="M280" i="6"/>
  <c r="J275" i="6"/>
  <c r="K275" i="6"/>
  <c r="M275" i="6"/>
  <c r="J274" i="6"/>
  <c r="K274" i="6"/>
  <c r="M274" i="6"/>
  <c r="J272" i="6"/>
  <c r="K272" i="6"/>
  <c r="M272" i="6"/>
  <c r="J267" i="6"/>
  <c r="K267" i="6"/>
  <c r="M267" i="6"/>
  <c r="J266" i="6"/>
  <c r="K266" i="6"/>
  <c r="M266" i="6"/>
  <c r="J264" i="6"/>
  <c r="K264" i="6"/>
  <c r="M264" i="6"/>
  <c r="J259" i="6"/>
  <c r="K259" i="6"/>
  <c r="M259" i="6"/>
  <c r="J258" i="6"/>
  <c r="K258" i="6"/>
  <c r="M258" i="6"/>
  <c r="J256" i="6"/>
  <c r="K256" i="6"/>
  <c r="M256" i="6"/>
  <c r="J251" i="6"/>
  <c r="K251" i="6"/>
  <c r="M251" i="6"/>
  <c r="J250" i="6"/>
  <c r="K250" i="6"/>
  <c r="M250" i="6"/>
  <c r="J248" i="6"/>
  <c r="K248" i="6"/>
  <c r="M248" i="6"/>
  <c r="J243" i="6"/>
  <c r="K243" i="6"/>
  <c r="M243" i="6"/>
  <c r="J242" i="6"/>
  <c r="K242" i="6"/>
  <c r="M242" i="6"/>
  <c r="J240" i="6"/>
  <c r="K240" i="6"/>
  <c r="M240" i="6"/>
  <c r="J235" i="6"/>
  <c r="K235" i="6"/>
  <c r="M235" i="6"/>
  <c r="J234" i="6"/>
  <c r="K234" i="6"/>
  <c r="M234" i="6"/>
  <c r="J232" i="6"/>
  <c r="K232" i="6"/>
  <c r="M232" i="6"/>
  <c r="J227" i="6"/>
  <c r="K227" i="6"/>
  <c r="M227" i="6"/>
  <c r="J226" i="6"/>
  <c r="K226" i="6"/>
  <c r="M226" i="6"/>
  <c r="J224" i="6"/>
  <c r="K224" i="6"/>
  <c r="M224" i="6"/>
  <c r="J217" i="6"/>
  <c r="K217" i="6"/>
  <c r="M217" i="6"/>
  <c r="J208" i="6"/>
  <c r="K208" i="6"/>
  <c r="M208" i="6"/>
  <c r="J201" i="6"/>
  <c r="K201" i="6"/>
  <c r="M201" i="6"/>
  <c r="J193" i="6"/>
  <c r="K193" i="6"/>
  <c r="M193" i="6"/>
  <c r="J185" i="6"/>
  <c r="K185" i="6"/>
  <c r="M185" i="6"/>
  <c r="J177" i="6"/>
  <c r="K177" i="6"/>
  <c r="M177" i="6"/>
  <c r="J176" i="6"/>
  <c r="K176" i="6"/>
  <c r="M176" i="6"/>
  <c r="J173" i="6"/>
  <c r="K173" i="6"/>
  <c r="M173" i="6"/>
  <c r="J172" i="6"/>
  <c r="K172" i="6"/>
  <c r="M172" i="6"/>
  <c r="J169" i="6"/>
  <c r="K169" i="6"/>
  <c r="M169" i="6"/>
  <c r="J168" i="6"/>
  <c r="K168" i="6"/>
  <c r="M168" i="6"/>
  <c r="J165" i="6"/>
  <c r="K165" i="6"/>
  <c r="M165" i="6"/>
  <c r="J164" i="6"/>
  <c r="K164" i="6"/>
  <c r="M164" i="6"/>
  <c r="J161" i="6"/>
  <c r="K161" i="6"/>
  <c r="M161" i="6"/>
  <c r="J160" i="6"/>
  <c r="K160" i="6"/>
  <c r="M160" i="6"/>
  <c r="J157" i="6"/>
  <c r="K157" i="6"/>
  <c r="M157" i="6"/>
  <c r="J156" i="6"/>
  <c r="K156" i="6"/>
  <c r="M156" i="6"/>
  <c r="J153" i="6"/>
  <c r="K153" i="6"/>
  <c r="M153" i="6"/>
  <c r="J152" i="6"/>
  <c r="K152" i="6"/>
  <c r="M152" i="6"/>
  <c r="J149" i="6"/>
  <c r="K149" i="6"/>
  <c r="M149" i="6"/>
  <c r="J148" i="6"/>
  <c r="K148" i="6"/>
  <c r="M148" i="6"/>
  <c r="J145" i="6"/>
  <c r="K145" i="6"/>
  <c r="M145" i="6"/>
  <c r="J144" i="6"/>
  <c r="K144" i="6"/>
  <c r="M144" i="6"/>
  <c r="J141" i="6"/>
  <c r="K141" i="6"/>
  <c r="M141" i="6"/>
  <c r="J140" i="6"/>
  <c r="K140" i="6"/>
  <c r="M140" i="6"/>
  <c r="J137" i="6"/>
  <c r="K137" i="6"/>
  <c r="M137" i="6"/>
  <c r="J136" i="6"/>
  <c r="K136" i="6"/>
  <c r="M136" i="6"/>
  <c r="J133" i="6"/>
  <c r="K133" i="6"/>
  <c r="M133" i="6"/>
  <c r="J132" i="6"/>
  <c r="K132" i="6"/>
  <c r="M132" i="6"/>
  <c r="J129" i="6"/>
  <c r="K129" i="6"/>
  <c r="M129" i="6"/>
  <c r="J128" i="6"/>
  <c r="K128" i="6"/>
  <c r="M128" i="6"/>
  <c r="J397" i="6"/>
  <c r="K397" i="6"/>
  <c r="M397" i="6"/>
  <c r="J336" i="6"/>
  <c r="K336" i="6"/>
  <c r="M336" i="6"/>
  <c r="J284" i="6"/>
  <c r="K284" i="6"/>
  <c r="M284" i="6"/>
  <c r="J279" i="6"/>
  <c r="K279" i="6"/>
  <c r="M279" i="6"/>
  <c r="J278" i="6"/>
  <c r="K278" i="6"/>
  <c r="M278" i="6"/>
  <c r="J268" i="6"/>
  <c r="K268" i="6"/>
  <c r="M268" i="6"/>
  <c r="J263" i="6"/>
  <c r="K263" i="6"/>
  <c r="M263" i="6"/>
  <c r="J262" i="6"/>
  <c r="K262" i="6"/>
  <c r="M262" i="6"/>
  <c r="J252" i="6"/>
  <c r="K252" i="6"/>
  <c r="M252" i="6"/>
  <c r="J247" i="6"/>
  <c r="K247" i="6"/>
  <c r="M247" i="6"/>
  <c r="J246" i="6"/>
  <c r="K246" i="6"/>
  <c r="M246" i="6"/>
  <c r="J236" i="6"/>
  <c r="K236" i="6"/>
  <c r="M236" i="6"/>
  <c r="J231" i="6"/>
  <c r="K231" i="6"/>
  <c r="M231" i="6"/>
  <c r="J230" i="6"/>
  <c r="K230" i="6"/>
  <c r="M230" i="6"/>
  <c r="J197" i="6"/>
  <c r="K197" i="6"/>
  <c r="M197" i="6"/>
  <c r="J150" i="6"/>
  <c r="K150" i="6"/>
  <c r="M150" i="6"/>
  <c r="J134" i="6"/>
  <c r="K134" i="6"/>
  <c r="M134" i="6"/>
  <c r="J380" i="6"/>
  <c r="K380" i="6"/>
  <c r="M380" i="6"/>
  <c r="J204" i="6"/>
  <c r="K204" i="6"/>
  <c r="M204" i="6"/>
  <c r="J200" i="6"/>
  <c r="K200" i="6"/>
  <c r="M200" i="6"/>
  <c r="J154" i="6"/>
  <c r="K154" i="6"/>
  <c r="M154" i="6"/>
  <c r="J138" i="6"/>
  <c r="K138" i="6"/>
  <c r="M138" i="6"/>
  <c r="J122" i="6"/>
  <c r="K122" i="6"/>
  <c r="M122" i="6"/>
  <c r="J118" i="6"/>
  <c r="K118" i="6"/>
  <c r="M118" i="6"/>
  <c r="J114" i="6"/>
  <c r="K114" i="6"/>
  <c r="M114" i="6"/>
  <c r="J110" i="6"/>
  <c r="K110" i="6"/>
  <c r="M110" i="6"/>
  <c r="J106" i="6"/>
  <c r="K106" i="6"/>
  <c r="M106" i="6"/>
  <c r="J102" i="6"/>
  <c r="K102" i="6"/>
  <c r="M102" i="6"/>
  <c r="J98" i="6"/>
  <c r="K98" i="6"/>
  <c r="M98" i="6"/>
  <c r="J94" i="6"/>
  <c r="K94" i="6"/>
  <c r="M94" i="6"/>
  <c r="J90" i="6"/>
  <c r="K90" i="6"/>
  <c r="M90" i="6"/>
  <c r="J86" i="6"/>
  <c r="K86" i="6"/>
  <c r="M86" i="6"/>
  <c r="J82" i="6"/>
  <c r="K82" i="6"/>
  <c r="M82" i="6"/>
  <c r="J78" i="6"/>
  <c r="K78" i="6"/>
  <c r="M78" i="6"/>
  <c r="J74" i="6"/>
  <c r="K74" i="6"/>
  <c r="M74" i="6"/>
  <c r="J70" i="6"/>
  <c r="K70" i="6"/>
  <c r="M70" i="6"/>
  <c r="J66" i="6"/>
  <c r="K66" i="6"/>
  <c r="M66" i="6"/>
  <c r="J62" i="6"/>
  <c r="K62" i="6"/>
  <c r="M62" i="6"/>
  <c r="J58" i="6"/>
  <c r="K58" i="6"/>
  <c r="M58" i="6"/>
  <c r="J54" i="6"/>
  <c r="K54" i="6"/>
  <c r="M54" i="6"/>
  <c r="J50" i="6"/>
  <c r="K50" i="6"/>
  <c r="M50" i="6"/>
  <c r="J46" i="6"/>
  <c r="K46" i="6"/>
  <c r="M46" i="6"/>
  <c r="J42" i="6"/>
  <c r="K42" i="6"/>
  <c r="M42" i="6"/>
  <c r="J38" i="6"/>
  <c r="K38" i="6"/>
  <c r="M38" i="6"/>
  <c r="J34" i="6"/>
  <c r="K34" i="6"/>
  <c r="M34" i="6"/>
  <c r="J30" i="6"/>
  <c r="K30" i="6"/>
  <c r="M30" i="6"/>
  <c r="J26" i="6"/>
  <c r="K26" i="6"/>
  <c r="M26" i="6"/>
  <c r="J22" i="6"/>
  <c r="K22" i="6"/>
  <c r="M22" i="6"/>
  <c r="J18" i="6"/>
  <c r="K18" i="6"/>
  <c r="M18" i="6"/>
  <c r="J14" i="6"/>
  <c r="K14" i="6"/>
  <c r="M14" i="6"/>
  <c r="J10" i="6"/>
  <c r="K10" i="6"/>
  <c r="M10" i="6"/>
  <c r="J292" i="6"/>
  <c r="K292" i="6"/>
  <c r="M292" i="6"/>
  <c r="J287" i="6"/>
  <c r="K287" i="6"/>
  <c r="M287" i="6"/>
  <c r="J286" i="6"/>
  <c r="K286" i="6"/>
  <c r="M286" i="6"/>
  <c r="J276" i="6"/>
  <c r="K276" i="6"/>
  <c r="M276" i="6"/>
  <c r="J271" i="6"/>
  <c r="K271" i="6"/>
  <c r="M271" i="6"/>
  <c r="J270" i="6"/>
  <c r="K270" i="6"/>
  <c r="M270" i="6"/>
  <c r="J260" i="6"/>
  <c r="K260" i="6"/>
  <c r="M260" i="6"/>
  <c r="J255" i="6"/>
  <c r="K255" i="6"/>
  <c r="M255" i="6"/>
  <c r="J254" i="6"/>
  <c r="K254" i="6"/>
  <c r="M254" i="6"/>
  <c r="J244" i="6"/>
  <c r="K244" i="6"/>
  <c r="M244" i="6"/>
  <c r="J239" i="6"/>
  <c r="K239" i="6"/>
  <c r="M239" i="6"/>
  <c r="J238" i="6"/>
  <c r="K238" i="6"/>
  <c r="M238" i="6"/>
  <c r="J228" i="6"/>
  <c r="K228" i="6"/>
  <c r="M228" i="6"/>
  <c r="J213" i="6"/>
  <c r="K213" i="6"/>
  <c r="M213" i="6"/>
  <c r="J158" i="6"/>
  <c r="K158" i="6"/>
  <c r="M158" i="6"/>
  <c r="J142" i="6"/>
  <c r="K142" i="6"/>
  <c r="M142" i="6"/>
  <c r="J126" i="6"/>
  <c r="K126" i="6"/>
  <c r="M126" i="6"/>
  <c r="J125" i="6"/>
  <c r="K125" i="6"/>
  <c r="M125" i="6"/>
  <c r="J124" i="6"/>
  <c r="K124" i="6"/>
  <c r="M124" i="6"/>
  <c r="J121" i="6"/>
  <c r="K121" i="6"/>
  <c r="M121" i="6"/>
  <c r="J120" i="6"/>
  <c r="K120" i="6"/>
  <c r="M120" i="6"/>
  <c r="J117" i="6"/>
  <c r="K117" i="6"/>
  <c r="M117" i="6"/>
  <c r="J116" i="6"/>
  <c r="K116" i="6"/>
  <c r="M116" i="6"/>
  <c r="J113" i="6"/>
  <c r="K113" i="6"/>
  <c r="M113" i="6"/>
  <c r="J112" i="6"/>
  <c r="K112" i="6"/>
  <c r="M112" i="6"/>
  <c r="J109" i="6"/>
  <c r="K109" i="6"/>
  <c r="M109" i="6"/>
  <c r="J108" i="6"/>
  <c r="K108" i="6"/>
  <c r="M108" i="6"/>
  <c r="J105" i="6"/>
  <c r="K105" i="6"/>
  <c r="M105" i="6"/>
  <c r="J104" i="6"/>
  <c r="K104" i="6"/>
  <c r="M104" i="6"/>
  <c r="J101" i="6"/>
  <c r="K101" i="6"/>
  <c r="M101" i="6"/>
  <c r="J100" i="6"/>
  <c r="K100" i="6"/>
  <c r="M100" i="6"/>
  <c r="J97" i="6"/>
  <c r="K97" i="6"/>
  <c r="M97" i="6"/>
  <c r="J96" i="6"/>
  <c r="K96" i="6"/>
  <c r="M96" i="6"/>
  <c r="J93" i="6"/>
  <c r="K93" i="6"/>
  <c r="M93" i="6"/>
  <c r="J92" i="6"/>
  <c r="K92" i="6"/>
  <c r="M92" i="6"/>
  <c r="J89" i="6"/>
  <c r="K89" i="6"/>
  <c r="M89" i="6"/>
  <c r="J88" i="6"/>
  <c r="K88" i="6"/>
  <c r="M88" i="6"/>
  <c r="J85" i="6"/>
  <c r="K85" i="6"/>
  <c r="M85" i="6"/>
  <c r="J84" i="6"/>
  <c r="K84" i="6"/>
  <c r="M84" i="6"/>
  <c r="J81" i="6"/>
  <c r="K81" i="6"/>
  <c r="M81" i="6"/>
  <c r="J80" i="6"/>
  <c r="K80" i="6"/>
  <c r="M80" i="6"/>
  <c r="J77" i="6"/>
  <c r="K77" i="6"/>
  <c r="M77" i="6"/>
  <c r="J76" i="6"/>
  <c r="K76" i="6"/>
  <c r="M76" i="6"/>
  <c r="J73" i="6"/>
  <c r="K73" i="6"/>
  <c r="M73" i="6"/>
  <c r="J72" i="6"/>
  <c r="K72" i="6"/>
  <c r="M72" i="6"/>
  <c r="J69" i="6"/>
  <c r="K69" i="6"/>
  <c r="M69" i="6"/>
  <c r="J68" i="6"/>
  <c r="K68" i="6"/>
  <c r="M68" i="6"/>
  <c r="J65" i="6"/>
  <c r="K65" i="6"/>
  <c r="M65" i="6"/>
  <c r="J64" i="6"/>
  <c r="K64" i="6"/>
  <c r="M64" i="6"/>
  <c r="J61" i="6"/>
  <c r="K61" i="6"/>
  <c r="M61" i="6"/>
  <c r="J60" i="6"/>
  <c r="K60" i="6"/>
  <c r="M60" i="6"/>
  <c r="J57" i="6"/>
  <c r="K57" i="6"/>
  <c r="M57" i="6"/>
  <c r="J56" i="6"/>
  <c r="K56" i="6"/>
  <c r="M56" i="6"/>
  <c r="J53" i="6"/>
  <c r="K53" i="6"/>
  <c r="M53" i="6"/>
  <c r="J52" i="6"/>
  <c r="K52" i="6"/>
  <c r="M52" i="6"/>
  <c r="J49" i="6"/>
  <c r="K49" i="6"/>
  <c r="M49" i="6"/>
  <c r="J48" i="6"/>
  <c r="K48" i="6"/>
  <c r="M48" i="6"/>
  <c r="J45" i="6"/>
  <c r="K45" i="6"/>
  <c r="M45" i="6"/>
  <c r="J44" i="6"/>
  <c r="K44" i="6"/>
  <c r="M44" i="6"/>
  <c r="J41" i="6"/>
  <c r="K41" i="6"/>
  <c r="M41" i="6"/>
  <c r="J40" i="6"/>
  <c r="K40" i="6"/>
  <c r="M40" i="6"/>
  <c r="J37" i="6"/>
  <c r="K37" i="6"/>
  <c r="M37" i="6"/>
  <c r="J36" i="6"/>
  <c r="K36" i="6"/>
  <c r="M36" i="6"/>
  <c r="J33" i="6"/>
  <c r="K33" i="6"/>
  <c r="M33" i="6"/>
  <c r="J32" i="6"/>
  <c r="K32" i="6"/>
  <c r="M32" i="6"/>
  <c r="J29" i="6"/>
  <c r="K29" i="6"/>
  <c r="M29" i="6"/>
  <c r="J28" i="6"/>
  <c r="K28" i="6"/>
  <c r="M28" i="6"/>
  <c r="J25" i="6"/>
  <c r="K25" i="6"/>
  <c r="M25" i="6"/>
  <c r="J24" i="6"/>
  <c r="K24" i="6"/>
  <c r="M24" i="6"/>
  <c r="J21" i="6"/>
  <c r="K21" i="6"/>
  <c r="M21" i="6"/>
  <c r="J20" i="6"/>
  <c r="K20" i="6"/>
  <c r="M20" i="6"/>
  <c r="J17" i="6"/>
  <c r="K17" i="6"/>
  <c r="M17" i="6"/>
  <c r="J16" i="6"/>
  <c r="K16" i="6"/>
  <c r="M16" i="6"/>
  <c r="J13" i="6"/>
  <c r="K13" i="6"/>
  <c r="M13" i="6"/>
  <c r="J12" i="6"/>
  <c r="K12" i="6"/>
  <c r="M12" i="6"/>
  <c r="J9" i="6"/>
  <c r="K9" i="6"/>
  <c r="M9" i="6"/>
  <c r="J322" i="6"/>
  <c r="K322" i="6"/>
  <c r="M322" i="6"/>
  <c r="J314" i="6"/>
  <c r="K314" i="6"/>
  <c r="M314" i="6"/>
  <c r="J306" i="6"/>
  <c r="K306" i="6"/>
  <c r="M306" i="6"/>
  <c r="J298" i="6"/>
  <c r="K298" i="6"/>
  <c r="M298" i="6"/>
  <c r="J220" i="6"/>
  <c r="K220" i="6"/>
  <c r="M220" i="6"/>
  <c r="J216" i="6"/>
  <c r="K216" i="6"/>
  <c r="M216" i="6"/>
  <c r="J209" i="6"/>
  <c r="K209" i="6"/>
  <c r="M209" i="6"/>
  <c r="J189" i="6"/>
  <c r="K189" i="6"/>
  <c r="M189" i="6"/>
  <c r="J188" i="6"/>
  <c r="K188" i="6"/>
  <c r="M188" i="6"/>
  <c r="J181" i="6"/>
  <c r="K181" i="6"/>
  <c r="M181" i="6"/>
  <c r="J180" i="6"/>
  <c r="K180" i="6"/>
  <c r="M180" i="6"/>
  <c r="J146" i="6"/>
  <c r="K146" i="6"/>
  <c r="M146" i="6"/>
  <c r="J130" i="6"/>
  <c r="K130" i="6"/>
  <c r="M130" i="6"/>
  <c r="J428" i="5"/>
  <c r="K428" i="5"/>
  <c r="M428" i="5"/>
  <c r="J424" i="5"/>
  <c r="K424" i="5"/>
  <c r="M424" i="5"/>
  <c r="J420" i="5"/>
  <c r="K420" i="5"/>
  <c r="M420" i="5"/>
  <c r="J416" i="5"/>
  <c r="K416" i="5"/>
  <c r="M416" i="5"/>
  <c r="J412" i="5"/>
  <c r="K412" i="5"/>
  <c r="M412" i="5"/>
  <c r="J408" i="5"/>
  <c r="K408" i="5"/>
  <c r="M408" i="5"/>
  <c r="J404" i="5"/>
  <c r="K404" i="5"/>
  <c r="M404" i="5"/>
  <c r="J400" i="5"/>
  <c r="K400" i="5"/>
  <c r="M400" i="5"/>
  <c r="J396" i="5"/>
  <c r="K396" i="5"/>
  <c r="M396" i="5"/>
  <c r="J392" i="5"/>
  <c r="K392" i="5"/>
  <c r="M392" i="5"/>
  <c r="J389" i="5"/>
  <c r="K389" i="5"/>
  <c r="M389" i="5"/>
  <c r="J385" i="5"/>
  <c r="K385" i="5"/>
  <c r="M385" i="5"/>
  <c r="J381" i="5"/>
  <c r="K381" i="5"/>
  <c r="M381" i="5"/>
  <c r="J377" i="5"/>
  <c r="K377" i="5"/>
  <c r="M377" i="5"/>
  <c r="J373" i="5"/>
  <c r="K373" i="5"/>
  <c r="M373" i="5"/>
  <c r="J369" i="5"/>
  <c r="K369" i="5"/>
  <c r="M369" i="5"/>
  <c r="J365" i="5"/>
  <c r="K365" i="5"/>
  <c r="M365" i="5"/>
  <c r="J361" i="5"/>
  <c r="K361" i="5"/>
  <c r="M361" i="5"/>
  <c r="J357" i="5"/>
  <c r="K357" i="5"/>
  <c r="M357" i="5"/>
  <c r="J353" i="5"/>
  <c r="K353" i="5"/>
  <c r="M353" i="5"/>
  <c r="J349" i="5"/>
  <c r="K349" i="5"/>
  <c r="M349" i="5"/>
  <c r="J345" i="5"/>
  <c r="K345" i="5"/>
  <c r="M345" i="5"/>
  <c r="J341" i="5"/>
  <c r="K341" i="5"/>
  <c r="M341" i="5"/>
  <c r="J423" i="5"/>
  <c r="K423" i="5"/>
  <c r="M423" i="5"/>
  <c r="J421" i="5"/>
  <c r="K421" i="5"/>
  <c r="M421" i="5"/>
  <c r="J418" i="5"/>
  <c r="K418" i="5"/>
  <c r="M418" i="5"/>
  <c r="J407" i="5"/>
  <c r="K407" i="5"/>
  <c r="M407" i="5"/>
  <c r="J405" i="5"/>
  <c r="K405" i="5"/>
  <c r="M405" i="5"/>
  <c r="J402" i="5"/>
  <c r="K402" i="5"/>
  <c r="M402" i="5"/>
  <c r="J391" i="5"/>
  <c r="K391" i="5"/>
  <c r="M391" i="5"/>
  <c r="J390" i="5"/>
  <c r="K390" i="5"/>
  <c r="M390" i="5"/>
  <c r="J387" i="5"/>
  <c r="K387" i="5"/>
  <c r="M387" i="5"/>
  <c r="J386" i="5"/>
  <c r="K386" i="5"/>
  <c r="M386" i="5"/>
  <c r="J383" i="5"/>
  <c r="K383" i="5"/>
  <c r="M383" i="5"/>
  <c r="J382" i="5"/>
  <c r="K382" i="5"/>
  <c r="M382" i="5"/>
  <c r="J379" i="5"/>
  <c r="K379" i="5"/>
  <c r="M379" i="5"/>
  <c r="J378" i="5"/>
  <c r="K378" i="5"/>
  <c r="M378" i="5"/>
  <c r="J375" i="5"/>
  <c r="K375" i="5"/>
  <c r="M375" i="5"/>
  <c r="J374" i="5"/>
  <c r="K374" i="5"/>
  <c r="M374" i="5"/>
  <c r="J371" i="5"/>
  <c r="K371" i="5"/>
  <c r="M371" i="5"/>
  <c r="J370" i="5"/>
  <c r="K370" i="5"/>
  <c r="M370" i="5"/>
  <c r="J367" i="5"/>
  <c r="K367" i="5"/>
  <c r="M367" i="5"/>
  <c r="J366" i="5"/>
  <c r="K366" i="5"/>
  <c r="M366" i="5"/>
  <c r="J363" i="5"/>
  <c r="K363" i="5"/>
  <c r="M363" i="5"/>
  <c r="J362" i="5"/>
  <c r="K362" i="5"/>
  <c r="M362" i="5"/>
  <c r="J359" i="5"/>
  <c r="K359" i="5"/>
  <c r="M359" i="5"/>
  <c r="J358" i="5"/>
  <c r="K358" i="5"/>
  <c r="M358" i="5"/>
  <c r="J355" i="5"/>
  <c r="K355" i="5"/>
  <c r="M355" i="5"/>
  <c r="J354" i="5"/>
  <c r="K354" i="5"/>
  <c r="M354" i="5"/>
  <c r="J351" i="5"/>
  <c r="K351" i="5"/>
  <c r="M351" i="5"/>
  <c r="J350" i="5"/>
  <c r="K350" i="5"/>
  <c r="M350" i="5"/>
  <c r="J347" i="5"/>
  <c r="K347" i="5"/>
  <c r="M347" i="5"/>
  <c r="J346" i="5"/>
  <c r="K346" i="5"/>
  <c r="M346" i="5"/>
  <c r="J343" i="5"/>
  <c r="K343" i="5"/>
  <c r="M343" i="5"/>
  <c r="J342" i="5"/>
  <c r="K342" i="5"/>
  <c r="M342" i="5"/>
  <c r="J339" i="5"/>
  <c r="K339" i="5"/>
  <c r="M339" i="5"/>
  <c r="J337" i="5"/>
  <c r="K337" i="5"/>
  <c r="M337" i="5"/>
  <c r="J333" i="5"/>
  <c r="K333" i="5"/>
  <c r="M333" i="5"/>
  <c r="J329" i="5"/>
  <c r="K329" i="5"/>
  <c r="M329" i="5"/>
  <c r="J325" i="5"/>
  <c r="K325" i="5"/>
  <c r="M325" i="5"/>
  <c r="J321" i="5"/>
  <c r="K321" i="5"/>
  <c r="M321" i="5"/>
  <c r="J317" i="5"/>
  <c r="K317" i="5"/>
  <c r="M317" i="5"/>
  <c r="J313" i="5"/>
  <c r="K313" i="5"/>
  <c r="M313" i="5"/>
  <c r="J309" i="5"/>
  <c r="K309" i="5"/>
  <c r="M309" i="5"/>
  <c r="J305" i="5"/>
  <c r="K305" i="5"/>
  <c r="M305" i="5"/>
  <c r="J301" i="5"/>
  <c r="K301" i="5"/>
  <c r="M301" i="5"/>
  <c r="J297" i="5"/>
  <c r="K297" i="5"/>
  <c r="M297" i="5"/>
  <c r="J293" i="5"/>
  <c r="K293" i="5"/>
  <c r="M293" i="5"/>
  <c r="J289" i="5"/>
  <c r="K289" i="5"/>
  <c r="M289" i="5"/>
  <c r="J285" i="5"/>
  <c r="K285" i="5"/>
  <c r="M285" i="5"/>
  <c r="J281" i="5"/>
  <c r="K281" i="5"/>
  <c r="M281" i="5"/>
  <c r="J277" i="5"/>
  <c r="K277" i="5"/>
  <c r="M277" i="5"/>
  <c r="J273" i="5"/>
  <c r="K273" i="5"/>
  <c r="M273" i="5"/>
  <c r="J269" i="5"/>
  <c r="K269" i="5"/>
  <c r="M269" i="5"/>
  <c r="J265" i="5"/>
  <c r="K265" i="5"/>
  <c r="M265" i="5"/>
  <c r="J261" i="5"/>
  <c r="K261" i="5"/>
  <c r="M261" i="5"/>
  <c r="J257" i="5"/>
  <c r="K257" i="5"/>
  <c r="M257" i="5"/>
  <c r="J253" i="5"/>
  <c r="K253" i="5"/>
  <c r="M253" i="5"/>
  <c r="J249" i="5"/>
  <c r="K249" i="5"/>
  <c r="M249" i="5"/>
  <c r="J245" i="5"/>
  <c r="K245" i="5"/>
  <c r="M245" i="5"/>
  <c r="J241" i="5"/>
  <c r="K241" i="5"/>
  <c r="M241" i="5"/>
  <c r="J237" i="5"/>
  <c r="K237" i="5"/>
  <c r="M237" i="5"/>
  <c r="J233" i="5"/>
  <c r="K233" i="5"/>
  <c r="M233" i="5"/>
  <c r="J229" i="5"/>
  <c r="K229" i="5"/>
  <c r="M229" i="5"/>
  <c r="J225" i="5"/>
  <c r="K225" i="5"/>
  <c r="M225" i="5"/>
  <c r="J425" i="5"/>
  <c r="K425" i="5"/>
  <c r="M425" i="5"/>
  <c r="J419" i="5"/>
  <c r="K419" i="5"/>
  <c r="M419" i="5"/>
  <c r="J413" i="5"/>
  <c r="K413" i="5"/>
  <c r="M413" i="5"/>
  <c r="J406" i="5"/>
  <c r="K406" i="5"/>
  <c r="M406" i="5"/>
  <c r="J395" i="5"/>
  <c r="K395" i="5"/>
  <c r="M395" i="5"/>
  <c r="J394" i="5"/>
  <c r="K394" i="5"/>
  <c r="M394" i="5"/>
  <c r="J376" i="5"/>
  <c r="K376" i="5"/>
  <c r="M376" i="5"/>
  <c r="J360" i="5"/>
  <c r="K360" i="5"/>
  <c r="M360" i="5"/>
  <c r="J344" i="5"/>
  <c r="K344" i="5"/>
  <c r="M344" i="5"/>
  <c r="J223" i="5"/>
  <c r="K223" i="5"/>
  <c r="M223" i="5"/>
  <c r="J219" i="5"/>
  <c r="K219" i="5"/>
  <c r="M219" i="5"/>
  <c r="J215" i="5"/>
  <c r="K215" i="5"/>
  <c r="M215" i="5"/>
  <c r="J211" i="5"/>
  <c r="K211" i="5"/>
  <c r="M211" i="5"/>
  <c r="J207" i="5"/>
  <c r="K207" i="5"/>
  <c r="M207" i="5"/>
  <c r="J203" i="5"/>
  <c r="K203" i="5"/>
  <c r="M203" i="5"/>
  <c r="J199" i="5"/>
  <c r="K199" i="5"/>
  <c r="M199" i="5"/>
  <c r="J195" i="5"/>
  <c r="K195" i="5"/>
  <c r="M195" i="5"/>
  <c r="J191" i="5"/>
  <c r="K191" i="5"/>
  <c r="M191" i="5"/>
  <c r="J187" i="5"/>
  <c r="K187" i="5"/>
  <c r="M187" i="5"/>
  <c r="J183" i="5"/>
  <c r="K183" i="5"/>
  <c r="M183" i="5"/>
  <c r="J179" i="5"/>
  <c r="K179" i="5"/>
  <c r="M179" i="5"/>
  <c r="J175" i="5"/>
  <c r="K175" i="5"/>
  <c r="M175" i="5"/>
  <c r="J171" i="5"/>
  <c r="K171" i="5"/>
  <c r="M171" i="5"/>
  <c r="J167" i="5"/>
  <c r="K167" i="5"/>
  <c r="M167" i="5"/>
  <c r="J163" i="5"/>
  <c r="K163" i="5"/>
  <c r="M163" i="5"/>
  <c r="J159" i="5"/>
  <c r="K159" i="5"/>
  <c r="M159" i="5"/>
  <c r="J155" i="5"/>
  <c r="K155" i="5"/>
  <c r="M155" i="5"/>
  <c r="J151" i="5"/>
  <c r="K151" i="5"/>
  <c r="M151" i="5"/>
  <c r="J147" i="5"/>
  <c r="K147" i="5"/>
  <c r="M147" i="5"/>
  <c r="J143" i="5"/>
  <c r="K143" i="5"/>
  <c r="M143" i="5"/>
  <c r="J139" i="5"/>
  <c r="K139" i="5"/>
  <c r="M139" i="5"/>
  <c r="J135" i="5"/>
  <c r="K135" i="5"/>
  <c r="M135" i="5"/>
  <c r="J131" i="5"/>
  <c r="K131" i="5"/>
  <c r="M131" i="5"/>
  <c r="J127" i="5"/>
  <c r="K127" i="5"/>
  <c r="M127" i="5"/>
  <c r="J123" i="5"/>
  <c r="K123" i="5"/>
  <c r="M123" i="5"/>
  <c r="J429" i="5"/>
  <c r="K429" i="5"/>
  <c r="M429" i="5"/>
  <c r="J422" i="5"/>
  <c r="K422" i="5"/>
  <c r="M422" i="5"/>
  <c r="J411" i="5"/>
  <c r="K411" i="5"/>
  <c r="M411" i="5"/>
  <c r="J410" i="5"/>
  <c r="K410" i="5"/>
  <c r="M410" i="5"/>
  <c r="J401" i="5"/>
  <c r="K401" i="5"/>
  <c r="M401" i="5"/>
  <c r="J399" i="5"/>
  <c r="K399" i="5"/>
  <c r="M399" i="5"/>
  <c r="J380" i="5"/>
  <c r="K380" i="5"/>
  <c r="M380" i="5"/>
  <c r="J364" i="5"/>
  <c r="K364" i="5"/>
  <c r="M364" i="5"/>
  <c r="J348" i="5"/>
  <c r="K348" i="5"/>
  <c r="M348" i="5"/>
  <c r="J336" i="5"/>
  <c r="K336" i="5"/>
  <c r="M336" i="5"/>
  <c r="J332" i="5"/>
  <c r="K332" i="5"/>
  <c r="M332" i="5"/>
  <c r="J328" i="5"/>
  <c r="K328" i="5"/>
  <c r="M328" i="5"/>
  <c r="J324" i="5"/>
  <c r="K324" i="5"/>
  <c r="M324" i="5"/>
  <c r="J320" i="5"/>
  <c r="K320" i="5"/>
  <c r="M320" i="5"/>
  <c r="J316" i="5"/>
  <c r="K316" i="5"/>
  <c r="M316" i="5"/>
  <c r="J312" i="5"/>
  <c r="K312" i="5"/>
  <c r="M312" i="5"/>
  <c r="J308" i="5"/>
  <c r="K308" i="5"/>
  <c r="M308" i="5"/>
  <c r="J304" i="5"/>
  <c r="K304" i="5"/>
  <c r="M304" i="5"/>
  <c r="J300" i="5"/>
  <c r="K300" i="5"/>
  <c r="M300" i="5"/>
  <c r="J296" i="5"/>
  <c r="K296" i="5"/>
  <c r="M296" i="5"/>
  <c r="J292" i="5"/>
  <c r="K292" i="5"/>
  <c r="M292" i="5"/>
  <c r="J288" i="5"/>
  <c r="K288" i="5"/>
  <c r="M288" i="5"/>
  <c r="J284" i="5"/>
  <c r="K284" i="5"/>
  <c r="M284" i="5"/>
  <c r="J280" i="5"/>
  <c r="K280" i="5"/>
  <c r="M280" i="5"/>
  <c r="J276" i="5"/>
  <c r="K276" i="5"/>
  <c r="M276" i="5"/>
  <c r="J272" i="5"/>
  <c r="K272" i="5"/>
  <c r="M272" i="5"/>
  <c r="J268" i="5"/>
  <c r="K268" i="5"/>
  <c r="M268" i="5"/>
  <c r="J264" i="5"/>
  <c r="K264" i="5"/>
  <c r="M264" i="5"/>
  <c r="J260" i="5"/>
  <c r="K260" i="5"/>
  <c r="M260" i="5"/>
  <c r="J256" i="5"/>
  <c r="K256" i="5"/>
  <c r="M256" i="5"/>
  <c r="J252" i="5"/>
  <c r="K252" i="5"/>
  <c r="M252" i="5"/>
  <c r="J248" i="5"/>
  <c r="K248" i="5"/>
  <c r="M248" i="5"/>
  <c r="J244" i="5"/>
  <c r="K244" i="5"/>
  <c r="M244" i="5"/>
  <c r="J240" i="5"/>
  <c r="K240" i="5"/>
  <c r="M240" i="5"/>
  <c r="J236" i="5"/>
  <c r="K236" i="5"/>
  <c r="M236" i="5"/>
  <c r="J232" i="5"/>
  <c r="K232" i="5"/>
  <c r="M232" i="5"/>
  <c r="J228" i="5"/>
  <c r="K228" i="5"/>
  <c r="M228" i="5"/>
  <c r="J224" i="5"/>
  <c r="K224" i="5"/>
  <c r="M224" i="5"/>
  <c r="J427" i="5"/>
  <c r="K427" i="5"/>
  <c r="M427" i="5"/>
  <c r="J426" i="5"/>
  <c r="K426" i="5"/>
  <c r="M426" i="5"/>
  <c r="J417" i="5"/>
  <c r="K417" i="5"/>
  <c r="M417" i="5"/>
  <c r="J415" i="5"/>
  <c r="K415" i="5"/>
  <c r="M415" i="5"/>
  <c r="J398" i="5"/>
  <c r="K398" i="5"/>
  <c r="M398" i="5"/>
  <c r="J393" i="5"/>
  <c r="K393" i="5"/>
  <c r="M393" i="5"/>
  <c r="J403" i="5"/>
  <c r="K403" i="5"/>
  <c r="M403" i="5"/>
  <c r="J334" i="5"/>
  <c r="K334" i="5"/>
  <c r="M334" i="5"/>
  <c r="J331" i="5"/>
  <c r="K331" i="5"/>
  <c r="M331" i="5"/>
  <c r="J397" i="5"/>
  <c r="K397" i="5"/>
  <c r="M397" i="5"/>
  <c r="J388" i="5"/>
  <c r="K388" i="5"/>
  <c r="M388" i="5"/>
  <c r="J326" i="5"/>
  <c r="K326" i="5"/>
  <c r="M326" i="5"/>
  <c r="J323" i="5"/>
  <c r="K323" i="5"/>
  <c r="M323" i="5"/>
  <c r="J310" i="5"/>
  <c r="K310" i="5"/>
  <c r="M310" i="5"/>
  <c r="J307" i="5"/>
  <c r="K307" i="5"/>
  <c r="M307" i="5"/>
  <c r="J294" i="5"/>
  <c r="K294" i="5"/>
  <c r="M294" i="5"/>
  <c r="J291" i="5"/>
  <c r="K291" i="5"/>
  <c r="M291" i="5"/>
  <c r="J278" i="5"/>
  <c r="K278" i="5"/>
  <c r="M278" i="5"/>
  <c r="J275" i="5"/>
  <c r="K275" i="5"/>
  <c r="M275" i="5"/>
  <c r="J262" i="5"/>
  <c r="K262" i="5"/>
  <c r="M262" i="5"/>
  <c r="J259" i="5"/>
  <c r="K259" i="5"/>
  <c r="M259" i="5"/>
  <c r="J409" i="5"/>
  <c r="K409" i="5"/>
  <c r="M409" i="5"/>
  <c r="J372" i="5"/>
  <c r="K372" i="5"/>
  <c r="M372" i="5"/>
  <c r="J368" i="5"/>
  <c r="K368" i="5"/>
  <c r="M368" i="5"/>
  <c r="J356" i="5"/>
  <c r="K356" i="5"/>
  <c r="M356" i="5"/>
  <c r="J352" i="5"/>
  <c r="K352" i="5"/>
  <c r="M352" i="5"/>
  <c r="J335" i="5"/>
  <c r="K335" i="5"/>
  <c r="M335" i="5"/>
  <c r="J330" i="5"/>
  <c r="K330" i="5"/>
  <c r="M330" i="5"/>
  <c r="J315" i="5"/>
  <c r="K315" i="5"/>
  <c r="M315" i="5"/>
  <c r="J303" i="5"/>
  <c r="K303" i="5"/>
  <c r="M303" i="5"/>
  <c r="J298" i="5"/>
  <c r="K298" i="5"/>
  <c r="M298" i="5"/>
  <c r="J290" i="5"/>
  <c r="K290" i="5"/>
  <c r="M290" i="5"/>
  <c r="J286" i="5"/>
  <c r="K286" i="5"/>
  <c r="M286" i="5"/>
  <c r="J263" i="5"/>
  <c r="K263" i="5"/>
  <c r="M263" i="5"/>
  <c r="J251" i="5"/>
  <c r="K251" i="5"/>
  <c r="M251" i="5"/>
  <c r="J238" i="5"/>
  <c r="K238" i="5"/>
  <c r="M238" i="5"/>
  <c r="J235" i="5"/>
  <c r="K235" i="5"/>
  <c r="M235" i="5"/>
  <c r="J319" i="5"/>
  <c r="K319" i="5"/>
  <c r="M319" i="5"/>
  <c r="J318" i="5"/>
  <c r="K318" i="5"/>
  <c r="M318" i="5"/>
  <c r="J295" i="5"/>
  <c r="K295" i="5"/>
  <c r="M295" i="5"/>
  <c r="J283" i="5"/>
  <c r="K283" i="5"/>
  <c r="M283" i="5"/>
  <c r="J271" i="5"/>
  <c r="K271" i="5"/>
  <c r="M271" i="5"/>
  <c r="J266" i="5"/>
  <c r="K266" i="5"/>
  <c r="M266" i="5"/>
  <c r="J258" i="5"/>
  <c r="K258" i="5"/>
  <c r="M258" i="5"/>
  <c r="J254" i="5"/>
  <c r="K254" i="5"/>
  <c r="M254" i="5"/>
  <c r="J246" i="5"/>
  <c r="K246" i="5"/>
  <c r="M246" i="5"/>
  <c r="J243" i="5"/>
  <c r="K243" i="5"/>
  <c r="M243" i="5"/>
  <c r="J230" i="5"/>
  <c r="K230" i="5"/>
  <c r="M230" i="5"/>
  <c r="J227" i="5"/>
  <c r="K227" i="5"/>
  <c r="M227" i="5"/>
  <c r="J221" i="5"/>
  <c r="K221" i="5"/>
  <c r="M221" i="5"/>
  <c r="J220" i="5"/>
  <c r="K220" i="5"/>
  <c r="M220" i="5"/>
  <c r="J217" i="5"/>
  <c r="K217" i="5"/>
  <c r="M217" i="5"/>
  <c r="J216" i="5"/>
  <c r="K216" i="5"/>
  <c r="M216" i="5"/>
  <c r="J213" i="5"/>
  <c r="K213" i="5"/>
  <c r="M213" i="5"/>
  <c r="J212" i="5"/>
  <c r="K212" i="5"/>
  <c r="M212" i="5"/>
  <c r="J209" i="5"/>
  <c r="K209" i="5"/>
  <c r="M209" i="5"/>
  <c r="J208" i="5"/>
  <c r="K208" i="5"/>
  <c r="M208" i="5"/>
  <c r="J205" i="5"/>
  <c r="K205" i="5"/>
  <c r="M205" i="5"/>
  <c r="J204" i="5"/>
  <c r="K204" i="5"/>
  <c r="M204" i="5"/>
  <c r="J201" i="5"/>
  <c r="K201" i="5"/>
  <c r="M201" i="5"/>
  <c r="J200" i="5"/>
  <c r="K200" i="5"/>
  <c r="M200" i="5"/>
  <c r="J197" i="5"/>
  <c r="K197" i="5"/>
  <c r="M197" i="5"/>
  <c r="J196" i="5"/>
  <c r="K196" i="5"/>
  <c r="M196" i="5"/>
  <c r="J193" i="5"/>
  <c r="K193" i="5"/>
  <c r="M193" i="5"/>
  <c r="J192" i="5"/>
  <c r="K192" i="5"/>
  <c r="M192" i="5"/>
  <c r="J189" i="5"/>
  <c r="K189" i="5"/>
  <c r="M189" i="5"/>
  <c r="J188" i="5"/>
  <c r="K188" i="5"/>
  <c r="M188" i="5"/>
  <c r="J185" i="5"/>
  <c r="K185" i="5"/>
  <c r="M185" i="5"/>
  <c r="J184" i="5"/>
  <c r="K184" i="5"/>
  <c r="M184" i="5"/>
  <c r="J181" i="5"/>
  <c r="K181" i="5"/>
  <c r="M181" i="5"/>
  <c r="J180" i="5"/>
  <c r="K180" i="5"/>
  <c r="M180" i="5"/>
  <c r="J177" i="5"/>
  <c r="K177" i="5"/>
  <c r="M177" i="5"/>
  <c r="J176" i="5"/>
  <c r="K176" i="5"/>
  <c r="M176" i="5"/>
  <c r="J173" i="5"/>
  <c r="K173" i="5"/>
  <c r="M173" i="5"/>
  <c r="J172" i="5"/>
  <c r="K172" i="5"/>
  <c r="M172" i="5"/>
  <c r="J169" i="5"/>
  <c r="K169" i="5"/>
  <c r="M169" i="5"/>
  <c r="J168" i="5"/>
  <c r="K168" i="5"/>
  <c r="M168" i="5"/>
  <c r="J165" i="5"/>
  <c r="K165" i="5"/>
  <c r="M165" i="5"/>
  <c r="J164" i="5"/>
  <c r="K164" i="5"/>
  <c r="M164" i="5"/>
  <c r="J161" i="5"/>
  <c r="K161" i="5"/>
  <c r="M161" i="5"/>
  <c r="J160" i="5"/>
  <c r="K160" i="5"/>
  <c r="M160" i="5"/>
  <c r="J157" i="5"/>
  <c r="K157" i="5"/>
  <c r="M157" i="5"/>
  <c r="J156" i="5"/>
  <c r="K156" i="5"/>
  <c r="M156" i="5"/>
  <c r="J153" i="5"/>
  <c r="K153" i="5"/>
  <c r="M153" i="5"/>
  <c r="J152" i="5"/>
  <c r="K152" i="5"/>
  <c r="M152" i="5"/>
  <c r="J149" i="5"/>
  <c r="K149" i="5"/>
  <c r="M149" i="5"/>
  <c r="J148" i="5"/>
  <c r="K148" i="5"/>
  <c r="M148" i="5"/>
  <c r="J145" i="5"/>
  <c r="K145" i="5"/>
  <c r="M145" i="5"/>
  <c r="J414" i="5"/>
  <c r="K414" i="5"/>
  <c r="M414" i="5"/>
  <c r="J311" i="5"/>
  <c r="K311" i="5"/>
  <c r="M311" i="5"/>
  <c r="J306" i="5"/>
  <c r="K306" i="5"/>
  <c r="M306" i="5"/>
  <c r="J282" i="5"/>
  <c r="K282" i="5"/>
  <c r="M282" i="5"/>
  <c r="J231" i="5"/>
  <c r="K231" i="5"/>
  <c r="M231" i="5"/>
  <c r="J226" i="5"/>
  <c r="K226" i="5"/>
  <c r="M226" i="5"/>
  <c r="J210" i="5"/>
  <c r="K210" i="5"/>
  <c r="M210" i="5"/>
  <c r="J194" i="5"/>
  <c r="K194" i="5"/>
  <c r="M194" i="5"/>
  <c r="J178" i="5"/>
  <c r="K178" i="5"/>
  <c r="M178" i="5"/>
  <c r="J170" i="5"/>
  <c r="K170" i="5"/>
  <c r="M170" i="5"/>
  <c r="J154" i="5"/>
  <c r="K154" i="5"/>
  <c r="M154" i="5"/>
  <c r="J142" i="5"/>
  <c r="K142" i="5"/>
  <c r="M142" i="5"/>
  <c r="J138" i="5"/>
  <c r="K138" i="5"/>
  <c r="M138" i="5"/>
  <c r="J134" i="5"/>
  <c r="K134" i="5"/>
  <c r="M134" i="5"/>
  <c r="J130" i="5"/>
  <c r="K130" i="5"/>
  <c r="M130" i="5"/>
  <c r="J126" i="5"/>
  <c r="K126" i="5"/>
  <c r="M126" i="5"/>
  <c r="J122" i="5"/>
  <c r="K122" i="5"/>
  <c r="M122" i="5"/>
  <c r="J384" i="5"/>
  <c r="K384" i="5"/>
  <c r="M384" i="5"/>
  <c r="J340" i="5"/>
  <c r="K340" i="5"/>
  <c r="M340" i="5"/>
  <c r="J338" i="5"/>
  <c r="K338" i="5"/>
  <c r="M338" i="5"/>
  <c r="J302" i="5"/>
  <c r="K302" i="5"/>
  <c r="M302" i="5"/>
  <c r="J287" i="5"/>
  <c r="K287" i="5"/>
  <c r="M287" i="5"/>
  <c r="J279" i="5"/>
  <c r="K279" i="5"/>
  <c r="M279" i="5"/>
  <c r="J274" i="5"/>
  <c r="K274" i="5"/>
  <c r="M274" i="5"/>
  <c r="J250" i="5"/>
  <c r="K250" i="5"/>
  <c r="M250" i="5"/>
  <c r="J214" i="5"/>
  <c r="K214" i="5"/>
  <c r="M214" i="5"/>
  <c r="J198" i="5"/>
  <c r="K198" i="5"/>
  <c r="M198" i="5"/>
  <c r="J182" i="5"/>
  <c r="K182" i="5"/>
  <c r="M182" i="5"/>
  <c r="J158" i="5"/>
  <c r="K158" i="5"/>
  <c r="M158" i="5"/>
  <c r="J144" i="5"/>
  <c r="K144" i="5"/>
  <c r="M144" i="5"/>
  <c r="J141" i="5"/>
  <c r="K141" i="5"/>
  <c r="M141" i="5"/>
  <c r="J140" i="5"/>
  <c r="K140" i="5"/>
  <c r="M140" i="5"/>
  <c r="J137" i="5"/>
  <c r="K137" i="5"/>
  <c r="M137" i="5"/>
  <c r="J136" i="5"/>
  <c r="K136" i="5"/>
  <c r="M136" i="5"/>
  <c r="J133" i="5"/>
  <c r="K133" i="5"/>
  <c r="M133" i="5"/>
  <c r="J132" i="5"/>
  <c r="K132" i="5"/>
  <c r="M132" i="5"/>
  <c r="J129" i="5"/>
  <c r="K129" i="5"/>
  <c r="M129" i="5"/>
  <c r="J128" i="5"/>
  <c r="K128" i="5"/>
  <c r="M128" i="5"/>
  <c r="J125" i="5"/>
  <c r="K125" i="5"/>
  <c r="M125" i="5"/>
  <c r="J124" i="5"/>
  <c r="K124" i="5"/>
  <c r="M124" i="5"/>
  <c r="J299" i="5"/>
  <c r="K299" i="5"/>
  <c r="M299" i="5"/>
  <c r="J270" i="5"/>
  <c r="K270" i="5"/>
  <c r="M270" i="5"/>
  <c r="J247" i="5"/>
  <c r="K247" i="5"/>
  <c r="M247" i="5"/>
  <c r="J242" i="5"/>
  <c r="K242" i="5"/>
  <c r="M242" i="5"/>
  <c r="J218" i="5"/>
  <c r="K218" i="5"/>
  <c r="M218" i="5"/>
  <c r="J202" i="5"/>
  <c r="K202" i="5"/>
  <c r="M202" i="5"/>
  <c r="J186" i="5"/>
  <c r="K186" i="5"/>
  <c r="M186" i="5"/>
  <c r="J162" i="5"/>
  <c r="K162" i="5"/>
  <c r="M162" i="5"/>
  <c r="J146" i="5"/>
  <c r="K146" i="5"/>
  <c r="M146" i="5"/>
  <c r="J327" i="5"/>
  <c r="K327" i="5"/>
  <c r="M327" i="5"/>
  <c r="J322" i="5"/>
  <c r="K322" i="5"/>
  <c r="M322" i="5"/>
  <c r="J314" i="5"/>
  <c r="K314" i="5"/>
  <c r="M314" i="5"/>
  <c r="J267" i="5"/>
  <c r="K267" i="5"/>
  <c r="M267" i="5"/>
  <c r="J255" i="5"/>
  <c r="K255" i="5"/>
  <c r="M255" i="5"/>
  <c r="J239" i="5"/>
  <c r="K239" i="5"/>
  <c r="M239" i="5"/>
  <c r="J234" i="5"/>
  <c r="K234" i="5"/>
  <c r="M234" i="5"/>
  <c r="J222" i="5"/>
  <c r="K222" i="5"/>
  <c r="M222" i="5"/>
  <c r="J206" i="5"/>
  <c r="K206" i="5"/>
  <c r="M206" i="5"/>
  <c r="J190" i="5"/>
  <c r="K190" i="5"/>
  <c r="M190" i="5"/>
  <c r="J174" i="5"/>
  <c r="K174" i="5"/>
  <c r="M174" i="5"/>
  <c r="J166" i="5"/>
  <c r="K166" i="5"/>
  <c r="M166" i="5"/>
  <c r="J150" i="5"/>
  <c r="K150" i="5"/>
  <c r="M150" i="5"/>
  <c r="J120" i="5"/>
  <c r="K120" i="5"/>
  <c r="M120" i="5"/>
  <c r="J116" i="5"/>
  <c r="K116" i="5"/>
  <c r="M116" i="5"/>
  <c r="J112" i="5"/>
  <c r="K112" i="5"/>
  <c r="M112" i="5"/>
  <c r="J108" i="5"/>
  <c r="K108" i="5"/>
  <c r="M108" i="5"/>
  <c r="J104" i="5"/>
  <c r="K104" i="5"/>
  <c r="M104" i="5"/>
  <c r="J100" i="5"/>
  <c r="K100" i="5"/>
  <c r="M100" i="5"/>
  <c r="J96" i="5"/>
  <c r="K96" i="5"/>
  <c r="M96" i="5"/>
  <c r="J92" i="5"/>
  <c r="K92" i="5"/>
  <c r="M92" i="5"/>
  <c r="J88" i="5"/>
  <c r="K88" i="5"/>
  <c r="M88" i="5"/>
  <c r="J84" i="5"/>
  <c r="K84" i="5"/>
  <c r="M84" i="5"/>
  <c r="J80" i="5"/>
  <c r="K80" i="5"/>
  <c r="M80" i="5"/>
  <c r="J77" i="5"/>
  <c r="K77" i="5"/>
  <c r="M77" i="5"/>
  <c r="J73" i="5"/>
  <c r="K73" i="5"/>
  <c r="M73" i="5"/>
  <c r="J69" i="5"/>
  <c r="K69" i="5"/>
  <c r="M69" i="5"/>
  <c r="J65" i="5"/>
  <c r="K65" i="5"/>
  <c r="M65" i="5"/>
  <c r="J61" i="5"/>
  <c r="K61" i="5"/>
  <c r="M61" i="5"/>
  <c r="J57" i="5"/>
  <c r="K57" i="5"/>
  <c r="M57" i="5"/>
  <c r="J53" i="5"/>
  <c r="K53" i="5"/>
  <c r="M53" i="5"/>
  <c r="J49" i="5"/>
  <c r="K49" i="5"/>
  <c r="M49" i="5"/>
  <c r="J45" i="5"/>
  <c r="K45" i="5"/>
  <c r="M45" i="5"/>
  <c r="J41" i="5"/>
  <c r="K41" i="5"/>
  <c r="M41" i="5"/>
  <c r="J37" i="5"/>
  <c r="K37" i="5"/>
  <c r="M37" i="5"/>
  <c r="J33" i="5"/>
  <c r="K33" i="5"/>
  <c r="M33" i="5"/>
  <c r="J29" i="5"/>
  <c r="K29" i="5"/>
  <c r="M29" i="5"/>
  <c r="J111" i="5"/>
  <c r="K111" i="5"/>
  <c r="M111" i="5"/>
  <c r="J109" i="5"/>
  <c r="K109" i="5"/>
  <c r="M109" i="5"/>
  <c r="J106" i="5"/>
  <c r="K106" i="5"/>
  <c r="M106" i="5"/>
  <c r="J95" i="5"/>
  <c r="K95" i="5"/>
  <c r="M95" i="5"/>
  <c r="J93" i="5"/>
  <c r="K93" i="5"/>
  <c r="M93" i="5"/>
  <c r="J90" i="5"/>
  <c r="K90" i="5"/>
  <c r="M90" i="5"/>
  <c r="J79" i="5"/>
  <c r="K79" i="5"/>
  <c r="M79" i="5"/>
  <c r="J78" i="5"/>
  <c r="K78" i="5"/>
  <c r="M78" i="5"/>
  <c r="J75" i="5"/>
  <c r="K75" i="5"/>
  <c r="M75" i="5"/>
  <c r="J74" i="5"/>
  <c r="K74" i="5"/>
  <c r="M74" i="5"/>
  <c r="J71" i="5"/>
  <c r="K71" i="5"/>
  <c r="M71" i="5"/>
  <c r="J70" i="5"/>
  <c r="K70" i="5"/>
  <c r="M70" i="5"/>
  <c r="J67" i="5"/>
  <c r="K67" i="5"/>
  <c r="M67" i="5"/>
  <c r="J66" i="5"/>
  <c r="K66" i="5"/>
  <c r="M66" i="5"/>
  <c r="J63" i="5"/>
  <c r="K63" i="5"/>
  <c r="M63" i="5"/>
  <c r="J62" i="5"/>
  <c r="K62" i="5"/>
  <c r="M62" i="5"/>
  <c r="J59" i="5"/>
  <c r="K59" i="5"/>
  <c r="M59" i="5"/>
  <c r="J58" i="5"/>
  <c r="K58" i="5"/>
  <c r="M58" i="5"/>
  <c r="J55" i="5"/>
  <c r="K55" i="5"/>
  <c r="M55" i="5"/>
  <c r="J54" i="5"/>
  <c r="K54" i="5"/>
  <c r="M54" i="5"/>
  <c r="J51" i="5"/>
  <c r="K51" i="5"/>
  <c r="M51" i="5"/>
  <c r="J50" i="5"/>
  <c r="K50" i="5"/>
  <c r="M50" i="5"/>
  <c r="J47" i="5"/>
  <c r="K47" i="5"/>
  <c r="M47" i="5"/>
  <c r="J46" i="5"/>
  <c r="K46" i="5"/>
  <c r="M46" i="5"/>
  <c r="J43" i="5"/>
  <c r="K43" i="5"/>
  <c r="M43" i="5"/>
  <c r="J42" i="5"/>
  <c r="K42" i="5"/>
  <c r="M42" i="5"/>
  <c r="J39" i="5"/>
  <c r="K39" i="5"/>
  <c r="M39" i="5"/>
  <c r="J38" i="5"/>
  <c r="K38" i="5"/>
  <c r="M38" i="5"/>
  <c r="J35" i="5"/>
  <c r="K35" i="5"/>
  <c r="M35" i="5"/>
  <c r="J34" i="5"/>
  <c r="K34" i="5"/>
  <c r="M34" i="5"/>
  <c r="J31" i="5"/>
  <c r="K31" i="5"/>
  <c r="M31" i="5"/>
  <c r="J30" i="5"/>
  <c r="K30" i="5"/>
  <c r="M30" i="5"/>
  <c r="J27" i="5"/>
  <c r="K27" i="5"/>
  <c r="M27" i="5"/>
  <c r="J25" i="5"/>
  <c r="K25" i="5"/>
  <c r="M25" i="5"/>
  <c r="J21" i="5"/>
  <c r="K21" i="5"/>
  <c r="M21" i="5"/>
  <c r="J17" i="5"/>
  <c r="K17" i="5"/>
  <c r="M17" i="5"/>
  <c r="J13" i="5"/>
  <c r="K13" i="5"/>
  <c r="M13" i="5"/>
  <c r="J9" i="5"/>
  <c r="K9" i="5"/>
  <c r="M9" i="5"/>
  <c r="J115" i="5"/>
  <c r="K115" i="5"/>
  <c r="M115" i="5"/>
  <c r="J119" i="5"/>
  <c r="K119" i="5"/>
  <c r="M119" i="5"/>
  <c r="J117" i="5"/>
  <c r="K117" i="5"/>
  <c r="M117" i="5"/>
  <c r="J114" i="5"/>
  <c r="K114" i="5"/>
  <c r="M114" i="5"/>
  <c r="J103" i="5"/>
  <c r="K103" i="5"/>
  <c r="M103" i="5"/>
  <c r="J101" i="5"/>
  <c r="K101" i="5"/>
  <c r="M101" i="5"/>
  <c r="J98" i="5"/>
  <c r="K98" i="5"/>
  <c r="M98" i="5"/>
  <c r="J87" i="5"/>
  <c r="K87" i="5"/>
  <c r="M87" i="5"/>
  <c r="J85" i="5"/>
  <c r="K85" i="5"/>
  <c r="M85" i="5"/>
  <c r="J82" i="5"/>
  <c r="K82" i="5"/>
  <c r="M82" i="5"/>
  <c r="J118" i="5"/>
  <c r="K118" i="5"/>
  <c r="M118" i="5"/>
  <c r="J99" i="5"/>
  <c r="K99" i="5"/>
  <c r="M99" i="5"/>
  <c r="J97" i="5"/>
  <c r="K97" i="5"/>
  <c r="M97" i="5"/>
  <c r="J94" i="5"/>
  <c r="K94" i="5"/>
  <c r="M94" i="5"/>
  <c r="J91" i="5"/>
  <c r="K91" i="5"/>
  <c r="M91" i="5"/>
  <c r="J89" i="5"/>
  <c r="K89" i="5"/>
  <c r="M89" i="5"/>
  <c r="J68" i="5"/>
  <c r="K68" i="5"/>
  <c r="M68" i="5"/>
  <c r="J52" i="5"/>
  <c r="K52" i="5"/>
  <c r="M52" i="5"/>
  <c r="J36" i="5"/>
  <c r="K36" i="5"/>
  <c r="M36" i="5"/>
  <c r="J26" i="5"/>
  <c r="K26" i="5"/>
  <c r="M26" i="5"/>
  <c r="J23" i="5"/>
  <c r="K23" i="5"/>
  <c r="M23" i="5"/>
  <c r="J22" i="5"/>
  <c r="K22" i="5"/>
  <c r="M22" i="5"/>
  <c r="J19" i="5"/>
  <c r="K19" i="5"/>
  <c r="M19" i="5"/>
  <c r="J18" i="5"/>
  <c r="K18" i="5"/>
  <c r="M18" i="5"/>
  <c r="J15" i="5"/>
  <c r="K15" i="5"/>
  <c r="M15" i="5"/>
  <c r="J14" i="5"/>
  <c r="K14" i="5"/>
  <c r="M14" i="5"/>
  <c r="J11" i="5"/>
  <c r="K11" i="5"/>
  <c r="M11" i="5"/>
  <c r="J10" i="5"/>
  <c r="K10" i="5"/>
  <c r="M10" i="5"/>
  <c r="J121" i="5"/>
  <c r="K121" i="5"/>
  <c r="M121" i="5"/>
  <c r="J102" i="5"/>
  <c r="K102" i="5"/>
  <c r="M102" i="5"/>
  <c r="J83" i="5"/>
  <c r="K83" i="5"/>
  <c r="M83" i="5"/>
  <c r="J81" i="5"/>
  <c r="K81" i="5"/>
  <c r="M81" i="5"/>
  <c r="J72" i="5"/>
  <c r="K72" i="5"/>
  <c r="M72" i="5"/>
  <c r="J56" i="5"/>
  <c r="K56" i="5"/>
  <c r="M56" i="5"/>
  <c r="J40" i="5"/>
  <c r="K40" i="5"/>
  <c r="M40" i="5"/>
  <c r="J28" i="5"/>
  <c r="K28" i="5"/>
  <c r="M28" i="5"/>
  <c r="J107" i="5"/>
  <c r="K107" i="5"/>
  <c r="M107" i="5"/>
  <c r="J86" i="5"/>
  <c r="K86" i="5"/>
  <c r="M86" i="5"/>
  <c r="J64" i="5"/>
  <c r="K64" i="5"/>
  <c r="M64" i="5"/>
  <c r="J60" i="5"/>
  <c r="K60" i="5"/>
  <c r="M60" i="5"/>
  <c r="J24" i="5"/>
  <c r="K24" i="5"/>
  <c r="M24" i="5"/>
  <c r="J16" i="5"/>
  <c r="K16" i="5"/>
  <c r="M16" i="5"/>
  <c r="J48" i="5"/>
  <c r="K48" i="5"/>
  <c r="M48" i="5"/>
  <c r="J44" i="5"/>
  <c r="K44" i="5"/>
  <c r="M44" i="5"/>
  <c r="J113" i="5"/>
  <c r="K113" i="5"/>
  <c r="M113" i="5"/>
  <c r="J32" i="5"/>
  <c r="K32" i="5"/>
  <c r="M32" i="5"/>
  <c r="J20" i="5"/>
  <c r="K20" i="5"/>
  <c r="M20" i="5"/>
  <c r="J12" i="5"/>
  <c r="K12" i="5"/>
  <c r="M12" i="5"/>
  <c r="J110" i="5"/>
  <c r="K110" i="5"/>
  <c r="M110" i="5"/>
  <c r="J105" i="5"/>
  <c r="K105" i="5"/>
  <c r="M105" i="5"/>
  <c r="J76" i="5"/>
  <c r="K76" i="5"/>
  <c r="M76" i="5"/>
  <c r="J428" i="3"/>
  <c r="K428" i="3"/>
  <c r="M428" i="3"/>
  <c r="J424" i="3"/>
  <c r="K424" i="3"/>
  <c r="M424" i="3"/>
  <c r="J420" i="3"/>
  <c r="K420" i="3"/>
  <c r="M420" i="3"/>
  <c r="J416" i="3"/>
  <c r="K416" i="3"/>
  <c r="M416" i="3"/>
  <c r="J412" i="3"/>
  <c r="K412" i="3"/>
  <c r="M412" i="3"/>
  <c r="J408" i="3"/>
  <c r="K408" i="3"/>
  <c r="M408" i="3"/>
  <c r="J404" i="3"/>
  <c r="K404" i="3"/>
  <c r="M404" i="3"/>
  <c r="J400" i="3"/>
  <c r="K400" i="3"/>
  <c r="M400" i="3"/>
  <c r="J396" i="3"/>
  <c r="K396" i="3"/>
  <c r="M396" i="3"/>
  <c r="J392" i="3"/>
  <c r="K392" i="3"/>
  <c r="M392" i="3"/>
  <c r="J389" i="3"/>
  <c r="K389" i="3"/>
  <c r="M389" i="3"/>
  <c r="J385" i="3"/>
  <c r="K385" i="3"/>
  <c r="M385" i="3"/>
  <c r="J381" i="3"/>
  <c r="K381" i="3"/>
  <c r="M381" i="3"/>
  <c r="J377" i="3"/>
  <c r="K377" i="3"/>
  <c r="M377" i="3"/>
  <c r="J373" i="3"/>
  <c r="K373" i="3"/>
  <c r="M373" i="3"/>
  <c r="J369" i="3"/>
  <c r="K369" i="3"/>
  <c r="M369" i="3"/>
  <c r="J365" i="3"/>
  <c r="K365" i="3"/>
  <c r="M365" i="3"/>
  <c r="J361" i="3"/>
  <c r="K361" i="3"/>
  <c r="M361" i="3"/>
  <c r="J357" i="3"/>
  <c r="K357" i="3"/>
  <c r="M357" i="3"/>
  <c r="J353" i="3"/>
  <c r="K353" i="3"/>
  <c r="M353" i="3"/>
  <c r="J349" i="3"/>
  <c r="K349" i="3"/>
  <c r="M349" i="3"/>
  <c r="J345" i="3"/>
  <c r="K345" i="3"/>
  <c r="M345" i="3"/>
  <c r="J341" i="3"/>
  <c r="K341" i="3"/>
  <c r="M341" i="3"/>
  <c r="J423" i="3"/>
  <c r="K423" i="3"/>
  <c r="M423" i="3"/>
  <c r="J421" i="3"/>
  <c r="K421" i="3"/>
  <c r="M421" i="3"/>
  <c r="J418" i="3"/>
  <c r="K418" i="3"/>
  <c r="M418" i="3"/>
  <c r="J407" i="3"/>
  <c r="K407" i="3"/>
  <c r="M407" i="3"/>
  <c r="J405" i="3"/>
  <c r="K405" i="3"/>
  <c r="M405" i="3"/>
  <c r="J402" i="3"/>
  <c r="K402" i="3"/>
  <c r="M402" i="3"/>
  <c r="J391" i="3"/>
  <c r="K391" i="3"/>
  <c r="M391" i="3"/>
  <c r="J390" i="3"/>
  <c r="K390" i="3"/>
  <c r="M390" i="3"/>
  <c r="J387" i="3"/>
  <c r="K387" i="3"/>
  <c r="M387" i="3"/>
  <c r="J386" i="3"/>
  <c r="K386" i="3"/>
  <c r="M386" i="3"/>
  <c r="J383" i="3"/>
  <c r="K383" i="3"/>
  <c r="M383" i="3"/>
  <c r="J382" i="3"/>
  <c r="K382" i="3"/>
  <c r="M382" i="3"/>
  <c r="J379" i="3"/>
  <c r="K379" i="3"/>
  <c r="M379" i="3"/>
  <c r="J378" i="3"/>
  <c r="K378" i="3"/>
  <c r="M378" i="3"/>
  <c r="J375" i="3"/>
  <c r="K375" i="3"/>
  <c r="M375" i="3"/>
  <c r="J374" i="3"/>
  <c r="K374" i="3"/>
  <c r="M374" i="3"/>
  <c r="J371" i="3"/>
  <c r="K371" i="3"/>
  <c r="M371" i="3"/>
  <c r="J370" i="3"/>
  <c r="K370" i="3"/>
  <c r="M370" i="3"/>
  <c r="J367" i="3"/>
  <c r="K367" i="3"/>
  <c r="M367" i="3"/>
  <c r="J366" i="3"/>
  <c r="K366" i="3"/>
  <c r="M366" i="3"/>
  <c r="J363" i="3"/>
  <c r="K363" i="3"/>
  <c r="M363" i="3"/>
  <c r="J362" i="3"/>
  <c r="K362" i="3"/>
  <c r="M362" i="3"/>
  <c r="J359" i="3"/>
  <c r="K359" i="3"/>
  <c r="M359" i="3"/>
  <c r="J358" i="3"/>
  <c r="K358" i="3"/>
  <c r="M358" i="3"/>
  <c r="J355" i="3"/>
  <c r="K355" i="3"/>
  <c r="M355" i="3"/>
  <c r="J354" i="3"/>
  <c r="K354" i="3"/>
  <c r="M354" i="3"/>
  <c r="J351" i="3"/>
  <c r="K351" i="3"/>
  <c r="M351" i="3"/>
  <c r="J350" i="3"/>
  <c r="K350" i="3"/>
  <c r="M350" i="3"/>
  <c r="J347" i="3"/>
  <c r="K347" i="3"/>
  <c r="M347" i="3"/>
  <c r="J346" i="3"/>
  <c r="K346" i="3"/>
  <c r="M346" i="3"/>
  <c r="J343" i="3"/>
  <c r="K343" i="3"/>
  <c r="M343" i="3"/>
  <c r="J342" i="3"/>
  <c r="K342" i="3"/>
  <c r="M342" i="3"/>
  <c r="J339" i="3"/>
  <c r="K339" i="3"/>
  <c r="M339" i="3"/>
  <c r="J337" i="3"/>
  <c r="K337" i="3"/>
  <c r="M337" i="3"/>
  <c r="J333" i="3"/>
  <c r="K333" i="3"/>
  <c r="M333" i="3"/>
  <c r="J329" i="3"/>
  <c r="K329" i="3"/>
  <c r="M329" i="3"/>
  <c r="J325" i="3"/>
  <c r="K325" i="3"/>
  <c r="M325" i="3"/>
  <c r="J321" i="3"/>
  <c r="K321" i="3"/>
  <c r="M321" i="3"/>
  <c r="J317" i="3"/>
  <c r="K317" i="3"/>
  <c r="M317" i="3"/>
  <c r="J313" i="3"/>
  <c r="K313" i="3"/>
  <c r="M313" i="3"/>
  <c r="J309" i="3"/>
  <c r="K309" i="3"/>
  <c r="M309" i="3"/>
  <c r="J305" i="3"/>
  <c r="K305" i="3"/>
  <c r="M305" i="3"/>
  <c r="J301" i="3"/>
  <c r="K301" i="3"/>
  <c r="M301" i="3"/>
  <c r="J297" i="3"/>
  <c r="K297" i="3"/>
  <c r="M297" i="3"/>
  <c r="J293" i="3"/>
  <c r="K293" i="3"/>
  <c r="M293" i="3"/>
  <c r="J289" i="3"/>
  <c r="K289" i="3"/>
  <c r="M289" i="3"/>
  <c r="J285" i="3"/>
  <c r="K285" i="3"/>
  <c r="M285" i="3"/>
  <c r="J281" i="3"/>
  <c r="K281" i="3"/>
  <c r="M281" i="3"/>
  <c r="J277" i="3"/>
  <c r="K277" i="3"/>
  <c r="M277" i="3"/>
  <c r="J273" i="3"/>
  <c r="K273" i="3"/>
  <c r="M273" i="3"/>
  <c r="J269" i="3"/>
  <c r="K269" i="3"/>
  <c r="M269" i="3"/>
  <c r="J265" i="3"/>
  <c r="K265" i="3"/>
  <c r="M265" i="3"/>
  <c r="J261" i="3"/>
  <c r="K261" i="3"/>
  <c r="M261" i="3"/>
  <c r="J257" i="3"/>
  <c r="K257" i="3"/>
  <c r="M257" i="3"/>
  <c r="J253" i="3"/>
  <c r="K253" i="3"/>
  <c r="M253" i="3"/>
  <c r="J249" i="3"/>
  <c r="K249" i="3"/>
  <c r="M249" i="3"/>
  <c r="J245" i="3"/>
  <c r="K245" i="3"/>
  <c r="M245" i="3"/>
  <c r="J241" i="3"/>
  <c r="K241" i="3"/>
  <c r="M241" i="3"/>
  <c r="J237" i="3"/>
  <c r="K237" i="3"/>
  <c r="M237" i="3"/>
  <c r="J233" i="3"/>
  <c r="K233" i="3"/>
  <c r="M233" i="3"/>
  <c r="J229" i="3"/>
  <c r="K229" i="3"/>
  <c r="M229" i="3"/>
  <c r="J225" i="3"/>
  <c r="K225" i="3"/>
  <c r="M225" i="3"/>
  <c r="J425" i="3"/>
  <c r="K425" i="3"/>
  <c r="M425" i="3"/>
  <c r="J419" i="3"/>
  <c r="K419" i="3"/>
  <c r="M419" i="3"/>
  <c r="J413" i="3"/>
  <c r="K413" i="3"/>
  <c r="M413" i="3"/>
  <c r="J406" i="3"/>
  <c r="K406" i="3"/>
  <c r="M406" i="3"/>
  <c r="J395" i="3"/>
  <c r="K395" i="3"/>
  <c r="M395" i="3"/>
  <c r="J394" i="3"/>
  <c r="K394" i="3"/>
  <c r="M394" i="3"/>
  <c r="J376" i="3"/>
  <c r="K376" i="3"/>
  <c r="M376" i="3"/>
  <c r="J360" i="3"/>
  <c r="K360" i="3"/>
  <c r="M360" i="3"/>
  <c r="J344" i="3"/>
  <c r="K344" i="3"/>
  <c r="M344" i="3"/>
  <c r="J223" i="3"/>
  <c r="K223" i="3"/>
  <c r="M223" i="3"/>
  <c r="J219" i="3"/>
  <c r="K219" i="3"/>
  <c r="M219" i="3"/>
  <c r="J215" i="3"/>
  <c r="K215" i="3"/>
  <c r="M215" i="3"/>
  <c r="J211" i="3"/>
  <c r="K211" i="3"/>
  <c r="M211" i="3"/>
  <c r="J207" i="3"/>
  <c r="K207" i="3"/>
  <c r="M207" i="3"/>
  <c r="J203" i="3"/>
  <c r="K203" i="3"/>
  <c r="M203" i="3"/>
  <c r="J199" i="3"/>
  <c r="K199" i="3"/>
  <c r="M199" i="3"/>
  <c r="J195" i="3"/>
  <c r="K195" i="3"/>
  <c r="M195" i="3"/>
  <c r="J191" i="3"/>
  <c r="K191" i="3"/>
  <c r="M191" i="3"/>
  <c r="J187" i="3"/>
  <c r="K187" i="3"/>
  <c r="M187" i="3"/>
  <c r="J183" i="3"/>
  <c r="K183" i="3"/>
  <c r="M183" i="3"/>
  <c r="J179" i="3"/>
  <c r="K179" i="3"/>
  <c r="M179" i="3"/>
  <c r="J175" i="3"/>
  <c r="K175" i="3"/>
  <c r="M175" i="3"/>
  <c r="J171" i="3"/>
  <c r="K171" i="3"/>
  <c r="M171" i="3"/>
  <c r="J167" i="3"/>
  <c r="K167" i="3"/>
  <c r="M167" i="3"/>
  <c r="J163" i="3"/>
  <c r="K163" i="3"/>
  <c r="M163" i="3"/>
  <c r="J159" i="3"/>
  <c r="K159" i="3"/>
  <c r="M159" i="3"/>
  <c r="J155" i="3"/>
  <c r="K155" i="3"/>
  <c r="M155" i="3"/>
  <c r="J151" i="3"/>
  <c r="K151" i="3"/>
  <c r="M151" i="3"/>
  <c r="J147" i="3"/>
  <c r="K147" i="3"/>
  <c r="M147" i="3"/>
  <c r="J143" i="3"/>
  <c r="K143" i="3"/>
  <c r="M143" i="3"/>
  <c r="J139" i="3"/>
  <c r="K139" i="3"/>
  <c r="M139" i="3"/>
  <c r="J135" i="3"/>
  <c r="K135" i="3"/>
  <c r="M135" i="3"/>
  <c r="J131" i="3"/>
  <c r="K131" i="3"/>
  <c r="M131" i="3"/>
  <c r="J127" i="3"/>
  <c r="K127" i="3"/>
  <c r="M127" i="3"/>
  <c r="J123" i="3"/>
  <c r="K123" i="3"/>
  <c r="M123" i="3"/>
  <c r="J119" i="3"/>
  <c r="K119" i="3"/>
  <c r="M119" i="3"/>
  <c r="J115" i="3"/>
  <c r="K115" i="3"/>
  <c r="M115" i="3"/>
  <c r="J111" i="3"/>
  <c r="K111" i="3"/>
  <c r="M111" i="3"/>
  <c r="J107" i="3"/>
  <c r="K107" i="3"/>
  <c r="M107" i="3"/>
  <c r="J103" i="3"/>
  <c r="K103" i="3"/>
  <c r="M103" i="3"/>
  <c r="J99" i="3"/>
  <c r="K99" i="3"/>
  <c r="M99" i="3"/>
  <c r="J95" i="3"/>
  <c r="K95" i="3"/>
  <c r="M95" i="3"/>
  <c r="J91" i="3"/>
  <c r="K91" i="3"/>
  <c r="M91" i="3"/>
  <c r="J87" i="3"/>
  <c r="K87" i="3"/>
  <c r="M87" i="3"/>
  <c r="J83" i="3"/>
  <c r="K83" i="3"/>
  <c r="M83" i="3"/>
  <c r="J79" i="3"/>
  <c r="K79" i="3"/>
  <c r="M79" i="3"/>
  <c r="J75" i="3"/>
  <c r="K75" i="3"/>
  <c r="M75" i="3"/>
  <c r="J71" i="3"/>
  <c r="K71" i="3"/>
  <c r="M71" i="3"/>
  <c r="J67" i="3"/>
  <c r="K67" i="3"/>
  <c r="M67" i="3"/>
  <c r="J63" i="3"/>
  <c r="K63" i="3"/>
  <c r="M63" i="3"/>
  <c r="J59" i="3"/>
  <c r="K59" i="3"/>
  <c r="M59" i="3"/>
  <c r="J55" i="3"/>
  <c r="K55" i="3"/>
  <c r="M55" i="3"/>
  <c r="J51" i="3"/>
  <c r="K51" i="3"/>
  <c r="M51" i="3"/>
  <c r="J47" i="3"/>
  <c r="K47" i="3"/>
  <c r="M47" i="3"/>
  <c r="J43" i="3"/>
  <c r="K43" i="3"/>
  <c r="M43" i="3"/>
  <c r="J39" i="3"/>
  <c r="K39" i="3"/>
  <c r="M39" i="3"/>
  <c r="J35" i="3"/>
  <c r="K35" i="3"/>
  <c r="M35" i="3"/>
  <c r="J31" i="3"/>
  <c r="K31" i="3"/>
  <c r="M31" i="3"/>
  <c r="J27" i="3"/>
  <c r="K27" i="3"/>
  <c r="M27" i="3"/>
  <c r="J23" i="3"/>
  <c r="K23" i="3"/>
  <c r="M23" i="3"/>
  <c r="J19" i="3"/>
  <c r="K19" i="3"/>
  <c r="M19" i="3"/>
  <c r="J15" i="3"/>
  <c r="K15" i="3"/>
  <c r="M15" i="3"/>
  <c r="J11" i="3"/>
  <c r="K11" i="3"/>
  <c r="M11" i="3"/>
  <c r="J427" i="3"/>
  <c r="K427" i="3"/>
  <c r="M427" i="3"/>
  <c r="J426" i="3"/>
  <c r="K426" i="3"/>
  <c r="M426" i="3"/>
  <c r="J417" i="3"/>
  <c r="K417" i="3"/>
  <c r="M417" i="3"/>
  <c r="J415" i="3"/>
  <c r="K415" i="3"/>
  <c r="M415" i="3"/>
  <c r="J398" i="3"/>
  <c r="K398" i="3"/>
  <c r="M398" i="3"/>
  <c r="J393" i="3"/>
  <c r="K393" i="3"/>
  <c r="M393" i="3"/>
  <c r="J384" i="3"/>
  <c r="K384" i="3"/>
  <c r="M384" i="3"/>
  <c r="J429" i="3"/>
  <c r="K429" i="3"/>
  <c r="M429" i="3"/>
  <c r="J414" i="3"/>
  <c r="K414" i="3"/>
  <c r="M414" i="3"/>
  <c r="J399" i="3"/>
  <c r="K399" i="3"/>
  <c r="M399" i="3"/>
  <c r="J372" i="3"/>
  <c r="K372" i="3"/>
  <c r="M372" i="3"/>
  <c r="J356" i="3"/>
  <c r="K356" i="3"/>
  <c r="M356" i="3"/>
  <c r="J352" i="3"/>
  <c r="K352" i="3"/>
  <c r="M352" i="3"/>
  <c r="J410" i="3"/>
  <c r="K410" i="3"/>
  <c r="M410" i="3"/>
  <c r="J388" i="3"/>
  <c r="K388" i="3"/>
  <c r="M388" i="3"/>
  <c r="J380" i="3"/>
  <c r="K380" i="3"/>
  <c r="M380" i="3"/>
  <c r="J340" i="3"/>
  <c r="K340" i="3"/>
  <c r="M340" i="3"/>
  <c r="J334" i="3"/>
  <c r="K334" i="3"/>
  <c r="M334" i="3"/>
  <c r="J332" i="3"/>
  <c r="K332" i="3"/>
  <c r="M332" i="3"/>
  <c r="J331" i="3"/>
  <c r="K331" i="3"/>
  <c r="M331" i="3"/>
  <c r="J326" i="3"/>
  <c r="K326" i="3"/>
  <c r="M326" i="3"/>
  <c r="J324" i="3"/>
  <c r="K324" i="3"/>
  <c r="M324" i="3"/>
  <c r="J323" i="3"/>
  <c r="K323" i="3"/>
  <c r="M323" i="3"/>
  <c r="J318" i="3"/>
  <c r="K318" i="3"/>
  <c r="M318" i="3"/>
  <c r="J316" i="3"/>
  <c r="K316" i="3"/>
  <c r="M316" i="3"/>
  <c r="J315" i="3"/>
  <c r="K315" i="3"/>
  <c r="M315" i="3"/>
  <c r="J310" i="3"/>
  <c r="K310" i="3"/>
  <c r="M310" i="3"/>
  <c r="J308" i="3"/>
  <c r="K308" i="3"/>
  <c r="M308" i="3"/>
  <c r="J328" i="3"/>
  <c r="K328" i="3"/>
  <c r="M328" i="3"/>
  <c r="J327" i="3"/>
  <c r="K327" i="3"/>
  <c r="M327" i="3"/>
  <c r="J312" i="3"/>
  <c r="K312" i="3"/>
  <c r="M312" i="3"/>
  <c r="J311" i="3"/>
  <c r="K311" i="3"/>
  <c r="M311" i="3"/>
  <c r="J306" i="3"/>
  <c r="K306" i="3"/>
  <c r="M306" i="3"/>
  <c r="J304" i="3"/>
  <c r="K304" i="3"/>
  <c r="M304" i="3"/>
  <c r="J303" i="3"/>
  <c r="K303" i="3"/>
  <c r="M303" i="3"/>
  <c r="J298" i="3"/>
  <c r="K298" i="3"/>
  <c r="M298" i="3"/>
  <c r="J296" i="3"/>
  <c r="K296" i="3"/>
  <c r="M296" i="3"/>
  <c r="J295" i="3"/>
  <c r="K295" i="3"/>
  <c r="M295" i="3"/>
  <c r="J290" i="3"/>
  <c r="K290" i="3"/>
  <c r="M290" i="3"/>
  <c r="J288" i="3"/>
  <c r="K288" i="3"/>
  <c r="M288" i="3"/>
  <c r="J287" i="3"/>
  <c r="K287" i="3"/>
  <c r="M287" i="3"/>
  <c r="J409" i="3"/>
  <c r="K409" i="3"/>
  <c r="M409" i="3"/>
  <c r="J401" i="3"/>
  <c r="K401" i="3"/>
  <c r="M401" i="3"/>
  <c r="J348" i="3"/>
  <c r="K348" i="3"/>
  <c r="M348" i="3"/>
  <c r="J330" i="3"/>
  <c r="K330" i="3"/>
  <c r="M330" i="3"/>
  <c r="J314" i="3"/>
  <c r="K314" i="3"/>
  <c r="M314" i="3"/>
  <c r="J422" i="3"/>
  <c r="K422" i="3"/>
  <c r="M422" i="3"/>
  <c r="J403" i="3"/>
  <c r="K403" i="3"/>
  <c r="M403" i="3"/>
  <c r="J364" i="3"/>
  <c r="K364" i="3"/>
  <c r="M364" i="3"/>
  <c r="J322" i="3"/>
  <c r="K322" i="3"/>
  <c r="M322" i="3"/>
  <c r="J320" i="3"/>
  <c r="K320" i="3"/>
  <c r="M320" i="3"/>
  <c r="J300" i="3"/>
  <c r="K300" i="3"/>
  <c r="M300" i="3"/>
  <c r="J284" i="3"/>
  <c r="K284" i="3"/>
  <c r="M284" i="3"/>
  <c r="J276" i="3"/>
  <c r="K276" i="3"/>
  <c r="M276" i="3"/>
  <c r="J268" i="3"/>
  <c r="K268" i="3"/>
  <c r="M268" i="3"/>
  <c r="J260" i="3"/>
  <c r="K260" i="3"/>
  <c r="M260" i="3"/>
  <c r="J252" i="3"/>
  <c r="K252" i="3"/>
  <c r="M252" i="3"/>
  <c r="J244" i="3"/>
  <c r="K244" i="3"/>
  <c r="M244" i="3"/>
  <c r="J236" i="3"/>
  <c r="K236" i="3"/>
  <c r="M236" i="3"/>
  <c r="J228" i="3"/>
  <c r="K228" i="3"/>
  <c r="M228" i="3"/>
  <c r="J214" i="3"/>
  <c r="K214" i="3"/>
  <c r="M214" i="3"/>
  <c r="J212" i="3"/>
  <c r="K212" i="3"/>
  <c r="M212" i="3"/>
  <c r="J209" i="3"/>
  <c r="K209" i="3"/>
  <c r="M209" i="3"/>
  <c r="J397" i="3"/>
  <c r="K397" i="3"/>
  <c r="M397" i="3"/>
  <c r="J335" i="3"/>
  <c r="K335" i="3"/>
  <c r="M335" i="3"/>
  <c r="J307" i="3"/>
  <c r="K307" i="3"/>
  <c r="M307" i="3"/>
  <c r="J294" i="3"/>
  <c r="K294" i="3"/>
  <c r="M294" i="3"/>
  <c r="J291" i="3"/>
  <c r="K291" i="3"/>
  <c r="M291" i="3"/>
  <c r="J282" i="3"/>
  <c r="K282" i="3"/>
  <c r="M282" i="3"/>
  <c r="J274" i="3"/>
  <c r="K274" i="3"/>
  <c r="M274" i="3"/>
  <c r="J266" i="3"/>
  <c r="K266" i="3"/>
  <c r="M266" i="3"/>
  <c r="J258" i="3"/>
  <c r="K258" i="3"/>
  <c r="M258" i="3"/>
  <c r="J250" i="3"/>
  <c r="K250" i="3"/>
  <c r="M250" i="3"/>
  <c r="J242" i="3"/>
  <c r="K242" i="3"/>
  <c r="M242" i="3"/>
  <c r="J234" i="3"/>
  <c r="K234" i="3"/>
  <c r="M234" i="3"/>
  <c r="J226" i="3"/>
  <c r="K226" i="3"/>
  <c r="M226" i="3"/>
  <c r="J218" i="3"/>
  <c r="K218" i="3"/>
  <c r="M218" i="3"/>
  <c r="J216" i="3"/>
  <c r="K216" i="3"/>
  <c r="M216" i="3"/>
  <c r="J213" i="3"/>
  <c r="K213" i="3"/>
  <c r="M213" i="3"/>
  <c r="J368" i="3"/>
  <c r="K368" i="3"/>
  <c r="M368" i="3"/>
  <c r="J336" i="3"/>
  <c r="K336" i="3"/>
  <c r="M336" i="3"/>
  <c r="J319" i="3"/>
  <c r="K319" i="3"/>
  <c r="M319" i="3"/>
  <c r="J292" i="3"/>
  <c r="K292" i="3"/>
  <c r="M292" i="3"/>
  <c r="J279" i="3"/>
  <c r="K279" i="3"/>
  <c r="M279" i="3"/>
  <c r="J278" i="3"/>
  <c r="K278" i="3"/>
  <c r="M278" i="3"/>
  <c r="J272" i="3"/>
  <c r="K272" i="3"/>
  <c r="M272" i="3"/>
  <c r="J263" i="3"/>
  <c r="K263" i="3"/>
  <c r="M263" i="3"/>
  <c r="J262" i="3"/>
  <c r="K262" i="3"/>
  <c r="M262" i="3"/>
  <c r="J256" i="3"/>
  <c r="K256" i="3"/>
  <c r="M256" i="3"/>
  <c r="J247" i="3"/>
  <c r="K247" i="3"/>
  <c r="M247" i="3"/>
  <c r="J246" i="3"/>
  <c r="K246" i="3"/>
  <c r="M246" i="3"/>
  <c r="J240" i="3"/>
  <c r="K240" i="3"/>
  <c r="M240" i="3"/>
  <c r="J231" i="3"/>
  <c r="K231" i="3"/>
  <c r="M231" i="3"/>
  <c r="J230" i="3"/>
  <c r="K230" i="3"/>
  <c r="M230" i="3"/>
  <c r="J224" i="3"/>
  <c r="K224" i="3"/>
  <c r="M224" i="3"/>
  <c r="J217" i="3"/>
  <c r="K217" i="3"/>
  <c r="M217" i="3"/>
  <c r="J206" i="3"/>
  <c r="K206" i="3"/>
  <c r="M206" i="3"/>
  <c r="J205" i="3"/>
  <c r="K205" i="3"/>
  <c r="M205" i="3"/>
  <c r="J204" i="3"/>
  <c r="K204" i="3"/>
  <c r="M204" i="3"/>
  <c r="J202" i="3"/>
  <c r="K202" i="3"/>
  <c r="M202" i="3"/>
  <c r="J201" i="3"/>
  <c r="K201" i="3"/>
  <c r="M201" i="3"/>
  <c r="J188" i="3"/>
  <c r="K188" i="3"/>
  <c r="M188" i="3"/>
  <c r="J186" i="3"/>
  <c r="K186" i="3"/>
  <c r="M186" i="3"/>
  <c r="J185" i="3"/>
  <c r="K185" i="3"/>
  <c r="M185" i="3"/>
  <c r="J172" i="3"/>
  <c r="K172" i="3"/>
  <c r="M172" i="3"/>
  <c r="J170" i="3"/>
  <c r="K170" i="3"/>
  <c r="M170" i="3"/>
  <c r="J169" i="3"/>
  <c r="K169" i="3"/>
  <c r="M169" i="3"/>
  <c r="J156" i="3"/>
  <c r="K156" i="3"/>
  <c r="M156" i="3"/>
  <c r="J154" i="3"/>
  <c r="K154" i="3"/>
  <c r="M154" i="3"/>
  <c r="J153" i="3"/>
  <c r="K153" i="3"/>
  <c r="M153" i="3"/>
  <c r="J140" i="3"/>
  <c r="K140" i="3"/>
  <c r="M140" i="3"/>
  <c r="J138" i="3"/>
  <c r="K138" i="3"/>
  <c r="M138" i="3"/>
  <c r="J137" i="3"/>
  <c r="K137" i="3"/>
  <c r="M137" i="3"/>
  <c r="J124" i="3"/>
  <c r="K124" i="3"/>
  <c r="M124" i="3"/>
  <c r="J122" i="3"/>
  <c r="K122" i="3"/>
  <c r="M122" i="3"/>
  <c r="J121" i="3"/>
  <c r="K121" i="3"/>
  <c r="M121" i="3"/>
  <c r="J108" i="3"/>
  <c r="K108" i="3"/>
  <c r="M108" i="3"/>
  <c r="J106" i="3"/>
  <c r="K106" i="3"/>
  <c r="M106" i="3"/>
  <c r="J105" i="3"/>
  <c r="K105" i="3"/>
  <c r="M105" i="3"/>
  <c r="J194" i="3"/>
  <c r="K194" i="3"/>
  <c r="M194" i="3"/>
  <c r="J178" i="3"/>
  <c r="K178" i="3"/>
  <c r="M178" i="3"/>
  <c r="J164" i="3"/>
  <c r="K164" i="3"/>
  <c r="M164" i="3"/>
  <c r="J148" i="3"/>
  <c r="K148" i="3"/>
  <c r="M148" i="3"/>
  <c r="J145" i="3"/>
  <c r="K145" i="3"/>
  <c r="M145" i="3"/>
  <c r="J129" i="3"/>
  <c r="K129" i="3"/>
  <c r="M129" i="3"/>
  <c r="J116" i="3"/>
  <c r="K116" i="3"/>
  <c r="M116" i="3"/>
  <c r="J29" i="3"/>
  <c r="K29" i="3"/>
  <c r="M29" i="3"/>
  <c r="J28" i="3"/>
  <c r="K28" i="3"/>
  <c r="M28" i="3"/>
  <c r="J21" i="3"/>
  <c r="K21" i="3"/>
  <c r="M21" i="3"/>
  <c r="J20" i="3"/>
  <c r="K20" i="3"/>
  <c r="M20" i="3"/>
  <c r="J13" i="3"/>
  <c r="K13" i="3"/>
  <c r="M13" i="3"/>
  <c r="J283" i="3"/>
  <c r="K283" i="3"/>
  <c r="M283" i="3"/>
  <c r="J190" i="3"/>
  <c r="K190" i="3"/>
  <c r="M190" i="3"/>
  <c r="J176" i="3"/>
  <c r="K176" i="3"/>
  <c r="M176" i="3"/>
  <c r="J174" i="3"/>
  <c r="K174" i="3"/>
  <c r="M174" i="3"/>
  <c r="J158" i="3"/>
  <c r="K158" i="3"/>
  <c r="M158" i="3"/>
  <c r="J142" i="3"/>
  <c r="K142" i="3"/>
  <c r="M142" i="3"/>
  <c r="J128" i="3"/>
  <c r="K128" i="3"/>
  <c r="M128" i="3"/>
  <c r="J126" i="3"/>
  <c r="K126" i="3"/>
  <c r="M126" i="3"/>
  <c r="J110" i="3"/>
  <c r="K110" i="3"/>
  <c r="M110" i="3"/>
  <c r="J90" i="3"/>
  <c r="K90" i="3"/>
  <c r="M90" i="3"/>
  <c r="J84" i="3"/>
  <c r="K84" i="3"/>
  <c r="M84" i="3"/>
  <c r="J82" i="3"/>
  <c r="K82" i="3"/>
  <c r="M82" i="3"/>
  <c r="J81" i="3"/>
  <c r="K81" i="3"/>
  <c r="M81" i="3"/>
  <c r="J74" i="3"/>
  <c r="K74" i="3"/>
  <c r="M74" i="3"/>
  <c r="J68" i="3"/>
  <c r="K68" i="3"/>
  <c r="M68" i="3"/>
  <c r="J66" i="3"/>
  <c r="K66" i="3"/>
  <c r="M66" i="3"/>
  <c r="J411" i="3"/>
  <c r="K411" i="3"/>
  <c r="M411" i="3"/>
  <c r="J302" i="3"/>
  <c r="K302" i="3"/>
  <c r="M302" i="3"/>
  <c r="J299" i="3"/>
  <c r="K299" i="3"/>
  <c r="M299" i="3"/>
  <c r="J275" i="3"/>
  <c r="K275" i="3"/>
  <c r="M275" i="3"/>
  <c r="J259" i="3"/>
  <c r="K259" i="3"/>
  <c r="M259" i="3"/>
  <c r="J243" i="3"/>
  <c r="K243" i="3"/>
  <c r="M243" i="3"/>
  <c r="J227" i="3"/>
  <c r="K227" i="3"/>
  <c r="M227" i="3"/>
  <c r="J200" i="3"/>
  <c r="K200" i="3"/>
  <c r="M200" i="3"/>
  <c r="J198" i="3"/>
  <c r="K198" i="3"/>
  <c r="M198" i="3"/>
  <c r="J197" i="3"/>
  <c r="K197" i="3"/>
  <c r="M197" i="3"/>
  <c r="J184" i="3"/>
  <c r="K184" i="3"/>
  <c r="M184" i="3"/>
  <c r="J182" i="3"/>
  <c r="K182" i="3"/>
  <c r="M182" i="3"/>
  <c r="J181" i="3"/>
  <c r="K181" i="3"/>
  <c r="M181" i="3"/>
  <c r="J168" i="3"/>
  <c r="K168" i="3"/>
  <c r="M168" i="3"/>
  <c r="J166" i="3"/>
  <c r="K166" i="3"/>
  <c r="M166" i="3"/>
  <c r="J165" i="3"/>
  <c r="K165" i="3"/>
  <c r="M165" i="3"/>
  <c r="J152" i="3"/>
  <c r="K152" i="3"/>
  <c r="M152" i="3"/>
  <c r="J150" i="3"/>
  <c r="K150" i="3"/>
  <c r="M150" i="3"/>
  <c r="J149" i="3"/>
  <c r="K149" i="3"/>
  <c r="M149" i="3"/>
  <c r="J136" i="3"/>
  <c r="K136" i="3"/>
  <c r="M136" i="3"/>
  <c r="J134" i="3"/>
  <c r="K134" i="3"/>
  <c r="M134" i="3"/>
  <c r="J133" i="3"/>
  <c r="K133" i="3"/>
  <c r="M133" i="3"/>
  <c r="J120" i="3"/>
  <c r="K120" i="3"/>
  <c r="M120" i="3"/>
  <c r="J118" i="3"/>
  <c r="K118" i="3"/>
  <c r="M118" i="3"/>
  <c r="J117" i="3"/>
  <c r="K117" i="3"/>
  <c r="M117" i="3"/>
  <c r="J104" i="3"/>
  <c r="K104" i="3"/>
  <c r="M104" i="3"/>
  <c r="J102" i="3"/>
  <c r="K102" i="3"/>
  <c r="M102" i="3"/>
  <c r="J101" i="3"/>
  <c r="K101" i="3"/>
  <c r="M101" i="3"/>
  <c r="J96" i="3"/>
  <c r="K96" i="3"/>
  <c r="M96" i="3"/>
  <c r="J94" i="3"/>
  <c r="K94" i="3"/>
  <c r="M94" i="3"/>
  <c r="J93" i="3"/>
  <c r="K93" i="3"/>
  <c r="M93" i="3"/>
  <c r="J88" i="3"/>
  <c r="K88" i="3"/>
  <c r="M88" i="3"/>
  <c r="J86" i="3"/>
  <c r="K86" i="3"/>
  <c r="M86" i="3"/>
  <c r="J85" i="3"/>
  <c r="K85" i="3"/>
  <c r="M85" i="3"/>
  <c r="J80" i="3"/>
  <c r="K80" i="3"/>
  <c r="M80" i="3"/>
  <c r="J78" i="3"/>
  <c r="K78" i="3"/>
  <c r="M78" i="3"/>
  <c r="J77" i="3"/>
  <c r="K77" i="3"/>
  <c r="M77" i="3"/>
  <c r="J72" i="3"/>
  <c r="K72" i="3"/>
  <c r="M72" i="3"/>
  <c r="J70" i="3"/>
  <c r="K70" i="3"/>
  <c r="M70" i="3"/>
  <c r="J69" i="3"/>
  <c r="K69" i="3"/>
  <c r="M69" i="3"/>
  <c r="J64" i="3"/>
  <c r="K64" i="3"/>
  <c r="M64" i="3"/>
  <c r="J62" i="3"/>
  <c r="K62" i="3"/>
  <c r="M62" i="3"/>
  <c r="J61" i="3"/>
  <c r="K61" i="3"/>
  <c r="M61" i="3"/>
  <c r="J56" i="3"/>
  <c r="K56" i="3"/>
  <c r="M56" i="3"/>
  <c r="J54" i="3"/>
  <c r="K54" i="3"/>
  <c r="M54" i="3"/>
  <c r="J53" i="3"/>
  <c r="K53" i="3"/>
  <c r="M53" i="3"/>
  <c r="J48" i="3"/>
  <c r="K48" i="3"/>
  <c r="M48" i="3"/>
  <c r="J46" i="3"/>
  <c r="K46" i="3"/>
  <c r="M46" i="3"/>
  <c r="J45" i="3"/>
  <c r="K45" i="3"/>
  <c r="M45" i="3"/>
  <c r="J42" i="3"/>
  <c r="K42" i="3"/>
  <c r="M42" i="3"/>
  <c r="J38" i="3"/>
  <c r="K38" i="3"/>
  <c r="M38" i="3"/>
  <c r="J34" i="3"/>
  <c r="K34" i="3"/>
  <c r="M34" i="3"/>
  <c r="J30" i="3"/>
  <c r="K30" i="3"/>
  <c r="M30" i="3"/>
  <c r="J26" i="3"/>
  <c r="K26" i="3"/>
  <c r="M26" i="3"/>
  <c r="J22" i="3"/>
  <c r="K22" i="3"/>
  <c r="M22" i="3"/>
  <c r="J18" i="3"/>
  <c r="K18" i="3"/>
  <c r="M18" i="3"/>
  <c r="J14" i="3"/>
  <c r="K14" i="3"/>
  <c r="M14" i="3"/>
  <c r="J10" i="3"/>
  <c r="K10" i="3"/>
  <c r="M10" i="3"/>
  <c r="J338" i="3"/>
  <c r="K338" i="3"/>
  <c r="M338" i="3"/>
  <c r="J280" i="3"/>
  <c r="K280" i="3"/>
  <c r="M280" i="3"/>
  <c r="J271" i="3"/>
  <c r="K271" i="3"/>
  <c r="M271" i="3"/>
  <c r="J270" i="3"/>
  <c r="K270" i="3"/>
  <c r="M270" i="3"/>
  <c r="J264" i="3"/>
  <c r="K264" i="3"/>
  <c r="M264" i="3"/>
  <c r="J255" i="3"/>
  <c r="K255" i="3"/>
  <c r="M255" i="3"/>
  <c r="J254" i="3"/>
  <c r="K254" i="3"/>
  <c r="M254" i="3"/>
  <c r="J248" i="3"/>
  <c r="K248" i="3"/>
  <c r="M248" i="3"/>
  <c r="J239" i="3"/>
  <c r="K239" i="3"/>
  <c r="M239" i="3"/>
  <c r="J238" i="3"/>
  <c r="K238" i="3"/>
  <c r="M238" i="3"/>
  <c r="J232" i="3"/>
  <c r="K232" i="3"/>
  <c r="M232" i="3"/>
  <c r="J222" i="3"/>
  <c r="K222" i="3"/>
  <c r="M222" i="3"/>
  <c r="J221" i="3"/>
  <c r="K221" i="3"/>
  <c r="M221" i="3"/>
  <c r="J220" i="3"/>
  <c r="K220" i="3"/>
  <c r="M220" i="3"/>
  <c r="J210" i="3"/>
  <c r="K210" i="3"/>
  <c r="M210" i="3"/>
  <c r="J208" i="3"/>
  <c r="K208" i="3"/>
  <c r="M208" i="3"/>
  <c r="J196" i="3"/>
  <c r="K196" i="3"/>
  <c r="M196" i="3"/>
  <c r="J193" i="3"/>
  <c r="K193" i="3"/>
  <c r="M193" i="3"/>
  <c r="J180" i="3"/>
  <c r="K180" i="3"/>
  <c r="M180" i="3"/>
  <c r="J177" i="3"/>
  <c r="K177" i="3"/>
  <c r="M177" i="3"/>
  <c r="J162" i="3"/>
  <c r="K162" i="3"/>
  <c r="M162" i="3"/>
  <c r="J161" i="3"/>
  <c r="K161" i="3"/>
  <c r="M161" i="3"/>
  <c r="J146" i="3"/>
  <c r="K146" i="3"/>
  <c r="M146" i="3"/>
  <c r="J132" i="3"/>
  <c r="K132" i="3"/>
  <c r="M132" i="3"/>
  <c r="J130" i="3"/>
  <c r="K130" i="3"/>
  <c r="M130" i="3"/>
  <c r="J114" i="3"/>
  <c r="K114" i="3"/>
  <c r="M114" i="3"/>
  <c r="J113" i="3"/>
  <c r="K113" i="3"/>
  <c r="M113" i="3"/>
  <c r="J41" i="3"/>
  <c r="K41" i="3"/>
  <c r="M41" i="3"/>
  <c r="J40" i="3"/>
  <c r="K40" i="3"/>
  <c r="M40" i="3"/>
  <c r="J37" i="3"/>
  <c r="K37" i="3"/>
  <c r="M37" i="3"/>
  <c r="J36" i="3"/>
  <c r="K36" i="3"/>
  <c r="M36" i="3"/>
  <c r="J33" i="3"/>
  <c r="K33" i="3"/>
  <c r="M33" i="3"/>
  <c r="J32" i="3"/>
  <c r="K32" i="3"/>
  <c r="M32" i="3"/>
  <c r="J25" i="3"/>
  <c r="K25" i="3"/>
  <c r="M25" i="3"/>
  <c r="J24" i="3"/>
  <c r="K24" i="3"/>
  <c r="M24" i="3"/>
  <c r="J17" i="3"/>
  <c r="K17" i="3"/>
  <c r="M17" i="3"/>
  <c r="J16" i="3"/>
  <c r="K16" i="3"/>
  <c r="M16" i="3"/>
  <c r="J12" i="3"/>
  <c r="K12" i="3"/>
  <c r="M12" i="3"/>
  <c r="J9" i="3"/>
  <c r="K9" i="3"/>
  <c r="M9" i="3"/>
  <c r="J286" i="3"/>
  <c r="K286" i="3"/>
  <c r="M286" i="3"/>
  <c r="J267" i="3"/>
  <c r="K267" i="3"/>
  <c r="M267" i="3"/>
  <c r="J251" i="3"/>
  <c r="K251" i="3"/>
  <c r="M251" i="3"/>
  <c r="J235" i="3"/>
  <c r="K235" i="3"/>
  <c r="M235" i="3"/>
  <c r="J192" i="3"/>
  <c r="K192" i="3"/>
  <c r="M192" i="3"/>
  <c r="J189" i="3"/>
  <c r="K189" i="3"/>
  <c r="M189" i="3"/>
  <c r="J173" i="3"/>
  <c r="K173" i="3"/>
  <c r="M173" i="3"/>
  <c r="J160" i="3"/>
  <c r="K160" i="3"/>
  <c r="M160" i="3"/>
  <c r="J157" i="3"/>
  <c r="K157" i="3"/>
  <c r="M157" i="3"/>
  <c r="J144" i="3"/>
  <c r="K144" i="3"/>
  <c r="M144" i="3"/>
  <c r="J141" i="3"/>
  <c r="K141" i="3"/>
  <c r="M141" i="3"/>
  <c r="J125" i="3"/>
  <c r="K125" i="3"/>
  <c r="M125" i="3"/>
  <c r="J112" i="3"/>
  <c r="K112" i="3"/>
  <c r="M112" i="3"/>
  <c r="J109" i="3"/>
  <c r="K109" i="3"/>
  <c r="M109" i="3"/>
  <c r="J100" i="3"/>
  <c r="K100" i="3"/>
  <c r="M100" i="3"/>
  <c r="J98" i="3"/>
  <c r="K98" i="3"/>
  <c r="M98" i="3"/>
  <c r="J97" i="3"/>
  <c r="K97" i="3"/>
  <c r="M97" i="3"/>
  <c r="J92" i="3"/>
  <c r="K92" i="3"/>
  <c r="M92" i="3"/>
  <c r="J89" i="3"/>
  <c r="K89" i="3"/>
  <c r="M89" i="3"/>
  <c r="J76" i="3"/>
  <c r="K76" i="3"/>
  <c r="M76" i="3"/>
  <c r="J73" i="3"/>
  <c r="K73" i="3"/>
  <c r="M73" i="3"/>
  <c r="J65" i="3"/>
  <c r="K65" i="3"/>
  <c r="M65" i="3"/>
  <c r="J60" i="3"/>
  <c r="K60" i="3"/>
  <c r="M60" i="3"/>
  <c r="J58" i="3"/>
  <c r="K58" i="3"/>
  <c r="M58" i="3"/>
  <c r="J57" i="3"/>
  <c r="K57" i="3"/>
  <c r="M57" i="3"/>
  <c r="J52" i="3"/>
  <c r="K52" i="3"/>
  <c r="M52" i="3"/>
  <c r="J50" i="3"/>
  <c r="K50" i="3"/>
  <c r="M50" i="3"/>
  <c r="J49" i="3"/>
  <c r="K49" i="3"/>
  <c r="M49" i="3"/>
  <c r="J44" i="3"/>
  <c r="K44" i="3"/>
  <c r="M44" i="3"/>
  <c r="J428" i="2"/>
  <c r="K428" i="2"/>
  <c r="M428" i="2"/>
  <c r="J424" i="2"/>
  <c r="K424" i="2"/>
  <c r="M424" i="2"/>
  <c r="J420" i="2"/>
  <c r="K420" i="2"/>
  <c r="M420" i="2"/>
  <c r="J416" i="2"/>
  <c r="K416" i="2"/>
  <c r="M416" i="2"/>
  <c r="J412" i="2"/>
  <c r="K412" i="2"/>
  <c r="M412" i="2"/>
  <c r="J408" i="2"/>
  <c r="K408" i="2"/>
  <c r="M408" i="2"/>
  <c r="J404" i="2"/>
  <c r="K404" i="2"/>
  <c r="M404" i="2"/>
  <c r="J400" i="2"/>
  <c r="K400" i="2"/>
  <c r="M400" i="2"/>
  <c r="J396" i="2"/>
  <c r="K396" i="2"/>
  <c r="M396" i="2"/>
  <c r="J392" i="2"/>
  <c r="K392" i="2"/>
  <c r="M392" i="2"/>
  <c r="J389" i="2"/>
  <c r="K389" i="2"/>
  <c r="M389" i="2"/>
  <c r="J385" i="2"/>
  <c r="K385" i="2"/>
  <c r="M385" i="2"/>
  <c r="J381" i="2"/>
  <c r="K381" i="2"/>
  <c r="M381" i="2"/>
  <c r="J377" i="2"/>
  <c r="K377" i="2"/>
  <c r="M377" i="2"/>
  <c r="J373" i="2"/>
  <c r="K373" i="2"/>
  <c r="M373" i="2"/>
  <c r="J369" i="2"/>
  <c r="K369" i="2"/>
  <c r="M369" i="2"/>
  <c r="J365" i="2"/>
  <c r="K365" i="2"/>
  <c r="M365" i="2"/>
  <c r="J361" i="2"/>
  <c r="K361" i="2"/>
  <c r="M361" i="2"/>
  <c r="J357" i="2"/>
  <c r="K357" i="2"/>
  <c r="M357" i="2"/>
  <c r="J353" i="2"/>
  <c r="K353" i="2"/>
  <c r="M353" i="2"/>
  <c r="J349" i="2"/>
  <c r="K349" i="2"/>
  <c r="M349" i="2"/>
  <c r="J345" i="2"/>
  <c r="K345" i="2"/>
  <c r="M345" i="2"/>
  <c r="J341" i="2"/>
  <c r="K341" i="2"/>
  <c r="M341" i="2"/>
  <c r="J423" i="2"/>
  <c r="K423" i="2"/>
  <c r="M423" i="2"/>
  <c r="J421" i="2"/>
  <c r="K421" i="2"/>
  <c r="M421" i="2"/>
  <c r="J418" i="2"/>
  <c r="K418" i="2"/>
  <c r="M418" i="2"/>
  <c r="J407" i="2"/>
  <c r="K407" i="2"/>
  <c r="M407" i="2"/>
  <c r="J405" i="2"/>
  <c r="K405" i="2"/>
  <c r="M405" i="2"/>
  <c r="J402" i="2"/>
  <c r="K402" i="2"/>
  <c r="M402" i="2"/>
  <c r="J391" i="2"/>
  <c r="K391" i="2"/>
  <c r="M391" i="2"/>
  <c r="J390" i="2"/>
  <c r="K390" i="2"/>
  <c r="M390" i="2"/>
  <c r="J387" i="2"/>
  <c r="K387" i="2"/>
  <c r="M387" i="2"/>
  <c r="J386" i="2"/>
  <c r="K386" i="2"/>
  <c r="M386" i="2"/>
  <c r="J383" i="2"/>
  <c r="K383" i="2"/>
  <c r="M383" i="2"/>
  <c r="J382" i="2"/>
  <c r="K382" i="2"/>
  <c r="M382" i="2"/>
  <c r="J379" i="2"/>
  <c r="K379" i="2"/>
  <c r="M379" i="2"/>
  <c r="J378" i="2"/>
  <c r="K378" i="2"/>
  <c r="M378" i="2"/>
  <c r="J375" i="2"/>
  <c r="K375" i="2"/>
  <c r="M375" i="2"/>
  <c r="J374" i="2"/>
  <c r="K374" i="2"/>
  <c r="M374" i="2"/>
  <c r="J371" i="2"/>
  <c r="K371" i="2"/>
  <c r="M371" i="2"/>
  <c r="J370" i="2"/>
  <c r="K370" i="2"/>
  <c r="M370" i="2"/>
  <c r="J367" i="2"/>
  <c r="K367" i="2"/>
  <c r="M367" i="2"/>
  <c r="J366" i="2"/>
  <c r="K366" i="2"/>
  <c r="M366" i="2"/>
  <c r="J363" i="2"/>
  <c r="K363" i="2"/>
  <c r="M363" i="2"/>
  <c r="J362" i="2"/>
  <c r="K362" i="2"/>
  <c r="M362" i="2"/>
  <c r="J359" i="2"/>
  <c r="K359" i="2"/>
  <c r="M359" i="2"/>
  <c r="J358" i="2"/>
  <c r="K358" i="2"/>
  <c r="M358" i="2"/>
  <c r="J355" i="2"/>
  <c r="K355" i="2"/>
  <c r="M355" i="2"/>
  <c r="J354" i="2"/>
  <c r="K354" i="2"/>
  <c r="M354" i="2"/>
  <c r="J351" i="2"/>
  <c r="K351" i="2"/>
  <c r="M351" i="2"/>
  <c r="J350" i="2"/>
  <c r="K350" i="2"/>
  <c r="M350" i="2"/>
  <c r="J347" i="2"/>
  <c r="K347" i="2"/>
  <c r="M347" i="2"/>
  <c r="J346" i="2"/>
  <c r="K346" i="2"/>
  <c r="M346" i="2"/>
  <c r="J343" i="2"/>
  <c r="K343" i="2"/>
  <c r="M343" i="2"/>
  <c r="J342" i="2"/>
  <c r="K342" i="2"/>
  <c r="M342" i="2"/>
  <c r="J339" i="2"/>
  <c r="K339" i="2"/>
  <c r="M339" i="2"/>
  <c r="J337" i="2"/>
  <c r="K337" i="2"/>
  <c r="M337" i="2"/>
  <c r="J333" i="2"/>
  <c r="K333" i="2"/>
  <c r="M333" i="2"/>
  <c r="J329" i="2"/>
  <c r="K329" i="2"/>
  <c r="M329" i="2"/>
  <c r="J325" i="2"/>
  <c r="K325" i="2"/>
  <c r="M325" i="2"/>
  <c r="J321" i="2"/>
  <c r="K321" i="2"/>
  <c r="M321" i="2"/>
  <c r="J317" i="2"/>
  <c r="K317" i="2"/>
  <c r="M317" i="2"/>
  <c r="J313" i="2"/>
  <c r="K313" i="2"/>
  <c r="M313" i="2"/>
  <c r="J309" i="2"/>
  <c r="K309" i="2"/>
  <c r="M309" i="2"/>
  <c r="J305" i="2"/>
  <c r="K305" i="2"/>
  <c r="M305" i="2"/>
  <c r="J301" i="2"/>
  <c r="K301" i="2"/>
  <c r="M301" i="2"/>
  <c r="J297" i="2"/>
  <c r="K297" i="2"/>
  <c r="M297" i="2"/>
  <c r="J293" i="2"/>
  <c r="K293" i="2"/>
  <c r="M293" i="2"/>
  <c r="J289" i="2"/>
  <c r="K289" i="2"/>
  <c r="M289" i="2"/>
  <c r="J285" i="2"/>
  <c r="K285" i="2"/>
  <c r="M285" i="2"/>
  <c r="J281" i="2"/>
  <c r="K281" i="2"/>
  <c r="M281" i="2"/>
  <c r="J277" i="2"/>
  <c r="K277" i="2"/>
  <c r="M277" i="2"/>
  <c r="J273" i="2"/>
  <c r="K273" i="2"/>
  <c r="M273" i="2"/>
  <c r="J269" i="2"/>
  <c r="K269" i="2"/>
  <c r="M269" i="2"/>
  <c r="J265" i="2"/>
  <c r="K265" i="2"/>
  <c r="M265" i="2"/>
  <c r="J261" i="2"/>
  <c r="K261" i="2"/>
  <c r="M261" i="2"/>
  <c r="J257" i="2"/>
  <c r="K257" i="2"/>
  <c r="M257" i="2"/>
  <c r="J253" i="2"/>
  <c r="K253" i="2"/>
  <c r="M253" i="2"/>
  <c r="J249" i="2"/>
  <c r="K249" i="2"/>
  <c r="M249" i="2"/>
  <c r="J245" i="2"/>
  <c r="K245" i="2"/>
  <c r="M245" i="2"/>
  <c r="J241" i="2"/>
  <c r="K241" i="2"/>
  <c r="M241" i="2"/>
  <c r="J237" i="2"/>
  <c r="K237" i="2"/>
  <c r="M237" i="2"/>
  <c r="J233" i="2"/>
  <c r="K233" i="2"/>
  <c r="M233" i="2"/>
  <c r="J229" i="2"/>
  <c r="K229" i="2"/>
  <c r="M229" i="2"/>
  <c r="J225" i="2"/>
  <c r="K225" i="2"/>
  <c r="M225" i="2"/>
  <c r="J425" i="2"/>
  <c r="K425" i="2"/>
  <c r="M425" i="2"/>
  <c r="J419" i="2"/>
  <c r="K419" i="2"/>
  <c r="M419" i="2"/>
  <c r="J413" i="2"/>
  <c r="K413" i="2"/>
  <c r="M413" i="2"/>
  <c r="J406" i="2"/>
  <c r="K406" i="2"/>
  <c r="M406" i="2"/>
  <c r="J395" i="2"/>
  <c r="K395" i="2"/>
  <c r="M395" i="2"/>
  <c r="J394" i="2"/>
  <c r="K394" i="2"/>
  <c r="M394" i="2"/>
  <c r="J376" i="2"/>
  <c r="K376" i="2"/>
  <c r="M376" i="2"/>
  <c r="J360" i="2"/>
  <c r="K360" i="2"/>
  <c r="M360" i="2"/>
  <c r="J344" i="2"/>
  <c r="K344" i="2"/>
  <c r="M344" i="2"/>
  <c r="J223" i="2"/>
  <c r="K223" i="2"/>
  <c r="M223" i="2"/>
  <c r="J219" i="2"/>
  <c r="K219" i="2"/>
  <c r="M219" i="2"/>
  <c r="J215" i="2"/>
  <c r="K215" i="2"/>
  <c r="M215" i="2"/>
  <c r="J211" i="2"/>
  <c r="K211" i="2"/>
  <c r="M211" i="2"/>
  <c r="J207" i="2"/>
  <c r="K207" i="2"/>
  <c r="M207" i="2"/>
  <c r="J203" i="2"/>
  <c r="K203" i="2"/>
  <c r="M203" i="2"/>
  <c r="J199" i="2"/>
  <c r="K199" i="2"/>
  <c r="M199" i="2"/>
  <c r="J195" i="2"/>
  <c r="K195" i="2"/>
  <c r="M195" i="2"/>
  <c r="J191" i="2"/>
  <c r="K191" i="2"/>
  <c r="M191" i="2"/>
  <c r="J187" i="2"/>
  <c r="K187" i="2"/>
  <c r="M187" i="2"/>
  <c r="J183" i="2"/>
  <c r="K183" i="2"/>
  <c r="M183" i="2"/>
  <c r="J179" i="2"/>
  <c r="K179" i="2"/>
  <c r="M179" i="2"/>
  <c r="J175" i="2"/>
  <c r="K175" i="2"/>
  <c r="M175" i="2"/>
  <c r="J171" i="2"/>
  <c r="K171" i="2"/>
  <c r="M171" i="2"/>
  <c r="J167" i="2"/>
  <c r="K167" i="2"/>
  <c r="M167" i="2"/>
  <c r="J163" i="2"/>
  <c r="K163" i="2"/>
  <c r="M163" i="2"/>
  <c r="J159" i="2"/>
  <c r="K159" i="2"/>
  <c r="M159" i="2"/>
  <c r="J155" i="2"/>
  <c r="K155" i="2"/>
  <c r="M155" i="2"/>
  <c r="J151" i="2"/>
  <c r="K151" i="2"/>
  <c r="M151" i="2"/>
  <c r="J147" i="2"/>
  <c r="K147" i="2"/>
  <c r="M147" i="2"/>
  <c r="J143" i="2"/>
  <c r="K143" i="2"/>
  <c r="M143" i="2"/>
  <c r="J139" i="2"/>
  <c r="K139" i="2"/>
  <c r="M139" i="2"/>
  <c r="J135" i="2"/>
  <c r="K135" i="2"/>
  <c r="M135" i="2"/>
  <c r="J131" i="2"/>
  <c r="K131" i="2"/>
  <c r="M131" i="2"/>
  <c r="J127" i="2"/>
  <c r="K127" i="2"/>
  <c r="M127" i="2"/>
  <c r="J123" i="2"/>
  <c r="K123" i="2"/>
  <c r="M123" i="2"/>
  <c r="J119" i="2"/>
  <c r="K119" i="2"/>
  <c r="M119" i="2"/>
  <c r="J115" i="2"/>
  <c r="K115" i="2"/>
  <c r="M115" i="2"/>
  <c r="J111" i="2"/>
  <c r="K111" i="2"/>
  <c r="M111" i="2"/>
  <c r="J107" i="2"/>
  <c r="K107" i="2"/>
  <c r="M107" i="2"/>
  <c r="J103" i="2"/>
  <c r="K103" i="2"/>
  <c r="M103" i="2"/>
  <c r="J99" i="2"/>
  <c r="K99" i="2"/>
  <c r="M99" i="2"/>
  <c r="J95" i="2"/>
  <c r="K95" i="2"/>
  <c r="M95" i="2"/>
  <c r="J91" i="2"/>
  <c r="K91" i="2"/>
  <c r="M91" i="2"/>
  <c r="J87" i="2"/>
  <c r="K87" i="2"/>
  <c r="M87" i="2"/>
  <c r="J83" i="2"/>
  <c r="K83" i="2"/>
  <c r="M83" i="2"/>
  <c r="J79" i="2"/>
  <c r="K79" i="2"/>
  <c r="M79" i="2"/>
  <c r="J75" i="2"/>
  <c r="K75" i="2"/>
  <c r="M75" i="2"/>
  <c r="J71" i="2"/>
  <c r="K71" i="2"/>
  <c r="M71" i="2"/>
  <c r="J67" i="2"/>
  <c r="K67" i="2"/>
  <c r="M67" i="2"/>
  <c r="J63" i="2"/>
  <c r="K63" i="2"/>
  <c r="M63" i="2"/>
  <c r="J59" i="2"/>
  <c r="K59" i="2"/>
  <c r="M59" i="2"/>
  <c r="J55" i="2"/>
  <c r="K55" i="2"/>
  <c r="M55" i="2"/>
  <c r="J51" i="2"/>
  <c r="K51" i="2"/>
  <c r="M51" i="2"/>
  <c r="J47" i="2"/>
  <c r="K47" i="2"/>
  <c r="M47" i="2"/>
  <c r="J43" i="2"/>
  <c r="K43" i="2"/>
  <c r="M43" i="2"/>
  <c r="J39" i="2"/>
  <c r="K39" i="2"/>
  <c r="M39" i="2"/>
  <c r="J35" i="2"/>
  <c r="K35" i="2"/>
  <c r="M35" i="2"/>
  <c r="J31" i="2"/>
  <c r="K31" i="2"/>
  <c r="M31" i="2"/>
  <c r="J27" i="2"/>
  <c r="K27" i="2"/>
  <c r="M27" i="2"/>
  <c r="J23" i="2"/>
  <c r="K23" i="2"/>
  <c r="M23" i="2"/>
  <c r="J19" i="2"/>
  <c r="K19" i="2"/>
  <c r="M19" i="2"/>
  <c r="J15" i="2"/>
  <c r="K15" i="2"/>
  <c r="M15" i="2"/>
  <c r="J11" i="2"/>
  <c r="K11" i="2"/>
  <c r="M11" i="2"/>
  <c r="J409" i="2"/>
  <c r="K409" i="2"/>
  <c r="M409" i="2"/>
  <c r="J403" i="2"/>
  <c r="K403" i="2"/>
  <c r="M403" i="2"/>
  <c r="J399" i="2"/>
  <c r="K399" i="2"/>
  <c r="M399" i="2"/>
  <c r="J398" i="2"/>
  <c r="K398" i="2"/>
  <c r="M398" i="2"/>
  <c r="J393" i="2"/>
  <c r="K393" i="2"/>
  <c r="M393" i="2"/>
  <c r="J356" i="2"/>
  <c r="K356" i="2"/>
  <c r="M356" i="2"/>
  <c r="J352" i="2"/>
  <c r="K352" i="2"/>
  <c r="M352" i="2"/>
  <c r="J427" i="2"/>
  <c r="K427" i="2"/>
  <c r="M427" i="2"/>
  <c r="J426" i="2"/>
  <c r="K426" i="2"/>
  <c r="M426" i="2"/>
  <c r="J415" i="2"/>
  <c r="K415" i="2"/>
  <c r="M415" i="2"/>
  <c r="J410" i="2"/>
  <c r="K410" i="2"/>
  <c r="M410" i="2"/>
  <c r="J388" i="2"/>
  <c r="K388" i="2"/>
  <c r="M388" i="2"/>
  <c r="J384" i="2"/>
  <c r="K384" i="2"/>
  <c r="M384" i="2"/>
  <c r="J364" i="2"/>
  <c r="K364" i="2"/>
  <c r="M364" i="2"/>
  <c r="J411" i="2"/>
  <c r="K411" i="2"/>
  <c r="M411" i="2"/>
  <c r="J348" i="2"/>
  <c r="K348" i="2"/>
  <c r="M348" i="2"/>
  <c r="J340" i="2"/>
  <c r="K340" i="2"/>
  <c r="M340" i="2"/>
  <c r="J338" i="2"/>
  <c r="K338" i="2"/>
  <c r="M338" i="2"/>
  <c r="J422" i="2"/>
  <c r="K422" i="2"/>
  <c r="M422" i="2"/>
  <c r="J417" i="2"/>
  <c r="K417" i="2"/>
  <c r="M417" i="2"/>
  <c r="J397" i="2"/>
  <c r="K397" i="2"/>
  <c r="M397" i="2"/>
  <c r="J368" i="2"/>
  <c r="K368" i="2"/>
  <c r="M368" i="2"/>
  <c r="J311" i="2"/>
  <c r="K311" i="2"/>
  <c r="M311" i="2"/>
  <c r="J310" i="2"/>
  <c r="K310" i="2"/>
  <c r="M310" i="2"/>
  <c r="J303" i="2"/>
  <c r="K303" i="2"/>
  <c r="M303" i="2"/>
  <c r="J302" i="2"/>
  <c r="K302" i="2"/>
  <c r="M302" i="2"/>
  <c r="J295" i="2"/>
  <c r="K295" i="2"/>
  <c r="M295" i="2"/>
  <c r="J294" i="2"/>
  <c r="K294" i="2"/>
  <c r="M294" i="2"/>
  <c r="J287" i="2"/>
  <c r="K287" i="2"/>
  <c r="M287" i="2"/>
  <c r="J286" i="2"/>
  <c r="K286" i="2"/>
  <c r="M286" i="2"/>
  <c r="J279" i="2"/>
  <c r="K279" i="2"/>
  <c r="M279" i="2"/>
  <c r="J278" i="2"/>
  <c r="K278" i="2"/>
  <c r="M278" i="2"/>
  <c r="J271" i="2"/>
  <c r="K271" i="2"/>
  <c r="M271" i="2"/>
  <c r="J270" i="2"/>
  <c r="K270" i="2"/>
  <c r="M270" i="2"/>
  <c r="J263" i="2"/>
  <c r="K263" i="2"/>
  <c r="M263" i="2"/>
  <c r="J262" i="2"/>
  <c r="K262" i="2"/>
  <c r="M262" i="2"/>
  <c r="J429" i="2"/>
  <c r="K429" i="2"/>
  <c r="M429" i="2"/>
  <c r="J335" i="2"/>
  <c r="K335" i="2"/>
  <c r="M335" i="2"/>
  <c r="J334" i="2"/>
  <c r="K334" i="2"/>
  <c r="M334" i="2"/>
  <c r="J328" i="2"/>
  <c r="K328" i="2"/>
  <c r="M328" i="2"/>
  <c r="J319" i="2"/>
  <c r="K319" i="2"/>
  <c r="M319" i="2"/>
  <c r="J318" i="2"/>
  <c r="K318" i="2"/>
  <c r="M318" i="2"/>
  <c r="J300" i="2"/>
  <c r="K300" i="2"/>
  <c r="M300" i="2"/>
  <c r="J284" i="2"/>
  <c r="K284" i="2"/>
  <c r="M284" i="2"/>
  <c r="J268" i="2"/>
  <c r="K268" i="2"/>
  <c r="M268" i="2"/>
  <c r="J258" i="2"/>
  <c r="K258" i="2"/>
  <c r="M258" i="2"/>
  <c r="J250" i="2"/>
  <c r="K250" i="2"/>
  <c r="M250" i="2"/>
  <c r="J242" i="2"/>
  <c r="K242" i="2"/>
  <c r="M242" i="2"/>
  <c r="J234" i="2"/>
  <c r="K234" i="2"/>
  <c r="M234" i="2"/>
  <c r="J226" i="2"/>
  <c r="K226" i="2"/>
  <c r="M226" i="2"/>
  <c r="J372" i="2"/>
  <c r="K372" i="2"/>
  <c r="M372" i="2"/>
  <c r="J336" i="2"/>
  <c r="K336" i="2"/>
  <c r="M336" i="2"/>
  <c r="J327" i="2"/>
  <c r="K327" i="2"/>
  <c r="M327" i="2"/>
  <c r="J326" i="2"/>
  <c r="K326" i="2"/>
  <c r="M326" i="2"/>
  <c r="J320" i="2"/>
  <c r="K320" i="2"/>
  <c r="M320" i="2"/>
  <c r="J308" i="2"/>
  <c r="K308" i="2"/>
  <c r="M308" i="2"/>
  <c r="J292" i="2"/>
  <c r="K292" i="2"/>
  <c r="M292" i="2"/>
  <c r="J276" i="2"/>
  <c r="K276" i="2"/>
  <c r="M276" i="2"/>
  <c r="J259" i="2"/>
  <c r="K259" i="2"/>
  <c r="M259" i="2"/>
  <c r="J256" i="2"/>
  <c r="K256" i="2"/>
  <c r="M256" i="2"/>
  <c r="J251" i="2"/>
  <c r="K251" i="2"/>
  <c r="M251" i="2"/>
  <c r="J248" i="2"/>
  <c r="K248" i="2"/>
  <c r="M248" i="2"/>
  <c r="J243" i="2"/>
  <c r="K243" i="2"/>
  <c r="M243" i="2"/>
  <c r="J240" i="2"/>
  <c r="K240" i="2"/>
  <c r="M240" i="2"/>
  <c r="J235" i="2"/>
  <c r="K235" i="2"/>
  <c r="M235" i="2"/>
  <c r="J232" i="2"/>
  <c r="K232" i="2"/>
  <c r="M232" i="2"/>
  <c r="J227" i="2"/>
  <c r="K227" i="2"/>
  <c r="M227" i="2"/>
  <c r="J224" i="2"/>
  <c r="K224" i="2"/>
  <c r="M224" i="2"/>
  <c r="J221" i="2"/>
  <c r="K221" i="2"/>
  <c r="M221" i="2"/>
  <c r="J210" i="2"/>
  <c r="K210" i="2"/>
  <c r="M210" i="2"/>
  <c r="J208" i="2"/>
  <c r="K208" i="2"/>
  <c r="M208" i="2"/>
  <c r="J205" i="2"/>
  <c r="K205" i="2"/>
  <c r="M205" i="2"/>
  <c r="J194" i="2"/>
  <c r="K194" i="2"/>
  <c r="M194" i="2"/>
  <c r="J192" i="2"/>
  <c r="K192" i="2"/>
  <c r="M192" i="2"/>
  <c r="J189" i="2"/>
  <c r="K189" i="2"/>
  <c r="M189" i="2"/>
  <c r="J178" i="2"/>
  <c r="K178" i="2"/>
  <c r="M178" i="2"/>
  <c r="J176" i="2"/>
  <c r="K176" i="2"/>
  <c r="M176" i="2"/>
  <c r="J173" i="2"/>
  <c r="K173" i="2"/>
  <c r="M173" i="2"/>
  <c r="J162" i="2"/>
  <c r="K162" i="2"/>
  <c r="M162" i="2"/>
  <c r="J160" i="2"/>
  <c r="K160" i="2"/>
  <c r="M160" i="2"/>
  <c r="J157" i="2"/>
  <c r="K157" i="2"/>
  <c r="M157" i="2"/>
  <c r="J146" i="2"/>
  <c r="K146" i="2"/>
  <c r="M146" i="2"/>
  <c r="J144" i="2"/>
  <c r="K144" i="2"/>
  <c r="M144" i="2"/>
  <c r="J141" i="2"/>
  <c r="K141" i="2"/>
  <c r="M141" i="2"/>
  <c r="J130" i="2"/>
  <c r="K130" i="2"/>
  <c r="M130" i="2"/>
  <c r="J128" i="2"/>
  <c r="K128" i="2"/>
  <c r="M128" i="2"/>
  <c r="J312" i="2"/>
  <c r="K312" i="2"/>
  <c r="M312" i="2"/>
  <c r="J291" i="2"/>
  <c r="K291" i="2"/>
  <c r="M291" i="2"/>
  <c r="J290" i="2"/>
  <c r="K290" i="2"/>
  <c r="M290" i="2"/>
  <c r="J280" i="2"/>
  <c r="K280" i="2"/>
  <c r="M280" i="2"/>
  <c r="J222" i="2"/>
  <c r="K222" i="2"/>
  <c r="M222" i="2"/>
  <c r="J220" i="2"/>
  <c r="K220" i="2"/>
  <c r="M220" i="2"/>
  <c r="J217" i="2"/>
  <c r="K217" i="2"/>
  <c r="M217" i="2"/>
  <c r="J212" i="2"/>
  <c r="K212" i="2"/>
  <c r="M212" i="2"/>
  <c r="J206" i="2"/>
  <c r="K206" i="2"/>
  <c r="M206" i="2"/>
  <c r="J200" i="2"/>
  <c r="K200" i="2"/>
  <c r="M200" i="2"/>
  <c r="J193" i="2"/>
  <c r="K193" i="2"/>
  <c r="M193" i="2"/>
  <c r="J182" i="2"/>
  <c r="K182" i="2"/>
  <c r="M182" i="2"/>
  <c r="J181" i="2"/>
  <c r="K181" i="2"/>
  <c r="M181" i="2"/>
  <c r="J172" i="2"/>
  <c r="K172" i="2"/>
  <c r="M172" i="2"/>
  <c r="J170" i="2"/>
  <c r="K170" i="2"/>
  <c r="M170" i="2"/>
  <c r="J153" i="2"/>
  <c r="K153" i="2"/>
  <c r="M153" i="2"/>
  <c r="J148" i="2"/>
  <c r="K148" i="2"/>
  <c r="M148" i="2"/>
  <c r="J142" i="2"/>
  <c r="K142" i="2"/>
  <c r="M142" i="2"/>
  <c r="J136" i="2"/>
  <c r="K136" i="2"/>
  <c r="M136" i="2"/>
  <c r="J129" i="2"/>
  <c r="K129" i="2"/>
  <c r="M129" i="2"/>
  <c r="J126" i="2"/>
  <c r="K126" i="2"/>
  <c r="M126" i="2"/>
  <c r="J124" i="2"/>
  <c r="K124" i="2"/>
  <c r="M124" i="2"/>
  <c r="J121" i="2"/>
  <c r="K121" i="2"/>
  <c r="M121" i="2"/>
  <c r="J110" i="2"/>
  <c r="K110" i="2"/>
  <c r="M110" i="2"/>
  <c r="J108" i="2"/>
  <c r="K108" i="2"/>
  <c r="M108" i="2"/>
  <c r="J105" i="2"/>
  <c r="K105" i="2"/>
  <c r="M105" i="2"/>
  <c r="J104" i="2"/>
  <c r="K104" i="2"/>
  <c r="M104" i="2"/>
  <c r="J101" i="2"/>
  <c r="K101" i="2"/>
  <c r="M101" i="2"/>
  <c r="J100" i="2"/>
  <c r="K100" i="2"/>
  <c r="M100" i="2"/>
  <c r="J97" i="2"/>
  <c r="K97" i="2"/>
  <c r="M97" i="2"/>
  <c r="J96" i="2"/>
  <c r="K96" i="2"/>
  <c r="M96" i="2"/>
  <c r="J93" i="2"/>
  <c r="K93" i="2"/>
  <c r="M93" i="2"/>
  <c r="J92" i="2"/>
  <c r="K92" i="2"/>
  <c r="M92" i="2"/>
  <c r="J89" i="2"/>
  <c r="K89" i="2"/>
  <c r="M89" i="2"/>
  <c r="J88" i="2"/>
  <c r="K88" i="2"/>
  <c r="M88" i="2"/>
  <c r="J85" i="2"/>
  <c r="K85" i="2"/>
  <c r="M85" i="2"/>
  <c r="J84" i="2"/>
  <c r="K84" i="2"/>
  <c r="M84" i="2"/>
  <c r="J81" i="2"/>
  <c r="K81" i="2"/>
  <c r="M81" i="2"/>
  <c r="J80" i="2"/>
  <c r="K80" i="2"/>
  <c r="M80" i="2"/>
  <c r="J77" i="2"/>
  <c r="K77" i="2"/>
  <c r="M77" i="2"/>
  <c r="J76" i="2"/>
  <c r="K76" i="2"/>
  <c r="M76" i="2"/>
  <c r="J73" i="2"/>
  <c r="K73" i="2"/>
  <c r="M73" i="2"/>
  <c r="J72" i="2"/>
  <c r="K72" i="2"/>
  <c r="M72" i="2"/>
  <c r="J69" i="2"/>
  <c r="K69" i="2"/>
  <c r="M69" i="2"/>
  <c r="J68" i="2"/>
  <c r="K68" i="2"/>
  <c r="M68" i="2"/>
  <c r="J65" i="2"/>
  <c r="K65" i="2"/>
  <c r="M65" i="2"/>
  <c r="J64" i="2"/>
  <c r="K64" i="2"/>
  <c r="M64" i="2"/>
  <c r="J61" i="2"/>
  <c r="K61" i="2"/>
  <c r="M61" i="2"/>
  <c r="J60" i="2"/>
  <c r="K60" i="2"/>
  <c r="M60" i="2"/>
  <c r="J57" i="2"/>
  <c r="K57" i="2"/>
  <c r="M57" i="2"/>
  <c r="J56" i="2"/>
  <c r="K56" i="2"/>
  <c r="M56" i="2"/>
  <c r="J53" i="2"/>
  <c r="K53" i="2"/>
  <c r="M53" i="2"/>
  <c r="J52" i="2"/>
  <c r="K52" i="2"/>
  <c r="M52" i="2"/>
  <c r="J49" i="2"/>
  <c r="K49" i="2"/>
  <c r="M49" i="2"/>
  <c r="J48" i="2"/>
  <c r="K48" i="2"/>
  <c r="M48" i="2"/>
  <c r="J45" i="2"/>
  <c r="K45" i="2"/>
  <c r="M45" i="2"/>
  <c r="J44" i="2"/>
  <c r="K44" i="2"/>
  <c r="M44" i="2"/>
  <c r="J41" i="2"/>
  <c r="K41" i="2"/>
  <c r="M41" i="2"/>
  <c r="J40" i="2"/>
  <c r="K40" i="2"/>
  <c r="M40" i="2"/>
  <c r="J37" i="2"/>
  <c r="K37" i="2"/>
  <c r="M37" i="2"/>
  <c r="J36" i="2"/>
  <c r="K36" i="2"/>
  <c r="M36" i="2"/>
  <c r="J33" i="2"/>
  <c r="K33" i="2"/>
  <c r="M33" i="2"/>
  <c r="J32" i="2"/>
  <c r="K32" i="2"/>
  <c r="M32" i="2"/>
  <c r="J29" i="2"/>
  <c r="K29" i="2"/>
  <c r="M29" i="2"/>
  <c r="J28" i="2"/>
  <c r="K28" i="2"/>
  <c r="M28" i="2"/>
  <c r="J25" i="2"/>
  <c r="K25" i="2"/>
  <c r="M25" i="2"/>
  <c r="J24" i="2"/>
  <c r="K24" i="2"/>
  <c r="M24" i="2"/>
  <c r="J21" i="2"/>
  <c r="K21" i="2"/>
  <c r="M21" i="2"/>
  <c r="J20" i="2"/>
  <c r="K20" i="2"/>
  <c r="M20" i="2"/>
  <c r="J17" i="2"/>
  <c r="K17" i="2"/>
  <c r="M17" i="2"/>
  <c r="J16" i="2"/>
  <c r="K16" i="2"/>
  <c r="M16" i="2"/>
  <c r="J13" i="2"/>
  <c r="K13" i="2"/>
  <c r="M13" i="2"/>
  <c r="J12" i="2"/>
  <c r="K12" i="2"/>
  <c r="M12" i="2"/>
  <c r="J9" i="2"/>
  <c r="K9" i="2"/>
  <c r="M9" i="2"/>
  <c r="J380" i="2"/>
  <c r="K380" i="2"/>
  <c r="M380" i="2"/>
  <c r="J307" i="2"/>
  <c r="K307" i="2"/>
  <c r="M307" i="2"/>
  <c r="J306" i="2"/>
  <c r="K306" i="2"/>
  <c r="M306" i="2"/>
  <c r="J296" i="2"/>
  <c r="K296" i="2"/>
  <c r="M296" i="2"/>
  <c r="J275" i="2"/>
  <c r="K275" i="2"/>
  <c r="M275" i="2"/>
  <c r="J274" i="2"/>
  <c r="K274" i="2"/>
  <c r="M274" i="2"/>
  <c r="J264" i="2"/>
  <c r="K264" i="2"/>
  <c r="M264" i="2"/>
  <c r="J214" i="2"/>
  <c r="K214" i="2"/>
  <c r="M214" i="2"/>
  <c r="J213" i="2"/>
  <c r="K213" i="2"/>
  <c r="M213" i="2"/>
  <c r="J204" i="2"/>
  <c r="K204" i="2"/>
  <c r="M204" i="2"/>
  <c r="J202" i="2"/>
  <c r="K202" i="2"/>
  <c r="M202" i="2"/>
  <c r="J185" i="2"/>
  <c r="K185" i="2"/>
  <c r="M185" i="2"/>
  <c r="J180" i="2"/>
  <c r="K180" i="2"/>
  <c r="M180" i="2"/>
  <c r="J174" i="2"/>
  <c r="K174" i="2"/>
  <c r="M174" i="2"/>
  <c r="J168" i="2"/>
  <c r="K168" i="2"/>
  <c r="M168" i="2"/>
  <c r="J161" i="2"/>
  <c r="K161" i="2"/>
  <c r="M161" i="2"/>
  <c r="J150" i="2"/>
  <c r="K150" i="2"/>
  <c r="M150" i="2"/>
  <c r="J149" i="2"/>
  <c r="K149" i="2"/>
  <c r="M149" i="2"/>
  <c r="J140" i="2"/>
  <c r="K140" i="2"/>
  <c r="M140" i="2"/>
  <c r="J138" i="2"/>
  <c r="K138" i="2"/>
  <c r="M138" i="2"/>
  <c r="J118" i="2"/>
  <c r="K118" i="2"/>
  <c r="M118" i="2"/>
  <c r="J116" i="2"/>
  <c r="K116" i="2"/>
  <c r="M116" i="2"/>
  <c r="J113" i="2"/>
  <c r="K113" i="2"/>
  <c r="M113" i="2"/>
  <c r="J414" i="2"/>
  <c r="K414" i="2"/>
  <c r="M414" i="2"/>
  <c r="J401" i="2"/>
  <c r="K401" i="2"/>
  <c r="M401" i="2"/>
  <c r="J332" i="2"/>
  <c r="K332" i="2"/>
  <c r="M332" i="2"/>
  <c r="J324" i="2"/>
  <c r="K324" i="2"/>
  <c r="M324" i="2"/>
  <c r="J316" i="2"/>
  <c r="K316" i="2"/>
  <c r="M316" i="2"/>
  <c r="J299" i="2"/>
  <c r="K299" i="2"/>
  <c r="M299" i="2"/>
  <c r="J298" i="2"/>
  <c r="K298" i="2"/>
  <c r="M298" i="2"/>
  <c r="J288" i="2"/>
  <c r="K288" i="2"/>
  <c r="M288" i="2"/>
  <c r="J267" i="2"/>
  <c r="K267" i="2"/>
  <c r="M267" i="2"/>
  <c r="J266" i="2"/>
  <c r="K266" i="2"/>
  <c r="M266" i="2"/>
  <c r="J260" i="2"/>
  <c r="K260" i="2"/>
  <c r="M260" i="2"/>
  <c r="J255" i="2"/>
  <c r="K255" i="2"/>
  <c r="M255" i="2"/>
  <c r="J254" i="2"/>
  <c r="K254" i="2"/>
  <c r="M254" i="2"/>
  <c r="J252" i="2"/>
  <c r="K252" i="2"/>
  <c r="M252" i="2"/>
  <c r="J247" i="2"/>
  <c r="K247" i="2"/>
  <c r="M247" i="2"/>
  <c r="J246" i="2"/>
  <c r="K246" i="2"/>
  <c r="M246" i="2"/>
  <c r="J244" i="2"/>
  <c r="K244" i="2"/>
  <c r="M244" i="2"/>
  <c r="J239" i="2"/>
  <c r="K239" i="2"/>
  <c r="M239" i="2"/>
  <c r="J238" i="2"/>
  <c r="K238" i="2"/>
  <c r="M238" i="2"/>
  <c r="J236" i="2"/>
  <c r="K236" i="2"/>
  <c r="M236" i="2"/>
  <c r="J231" i="2"/>
  <c r="K231" i="2"/>
  <c r="M231" i="2"/>
  <c r="J230" i="2"/>
  <c r="K230" i="2"/>
  <c r="M230" i="2"/>
  <c r="J228" i="2"/>
  <c r="K228" i="2"/>
  <c r="M228" i="2"/>
  <c r="J218" i="2"/>
  <c r="K218" i="2"/>
  <c r="M218" i="2"/>
  <c r="J331" i="2"/>
  <c r="K331" i="2"/>
  <c r="M331" i="2"/>
  <c r="J330" i="2"/>
  <c r="K330" i="2"/>
  <c r="M330" i="2"/>
  <c r="J209" i="2"/>
  <c r="K209" i="2"/>
  <c r="M209" i="2"/>
  <c r="J184" i="2"/>
  <c r="K184" i="2"/>
  <c r="M184" i="2"/>
  <c r="J169" i="2"/>
  <c r="K169" i="2"/>
  <c r="M169" i="2"/>
  <c r="J154" i="2"/>
  <c r="K154" i="2"/>
  <c r="M154" i="2"/>
  <c r="J145" i="2"/>
  <c r="K145" i="2"/>
  <c r="M145" i="2"/>
  <c r="J137" i="2"/>
  <c r="K137" i="2"/>
  <c r="M137" i="2"/>
  <c r="J134" i="2"/>
  <c r="K134" i="2"/>
  <c r="M134" i="2"/>
  <c r="J109" i="2"/>
  <c r="K109" i="2"/>
  <c r="M109" i="2"/>
  <c r="J304" i="2"/>
  <c r="K304" i="2"/>
  <c r="M304" i="2"/>
  <c r="J272" i="2"/>
  <c r="K272" i="2"/>
  <c r="M272" i="2"/>
  <c r="J197" i="2"/>
  <c r="K197" i="2"/>
  <c r="M197" i="2"/>
  <c r="J196" i="2"/>
  <c r="K196" i="2"/>
  <c r="M196" i="2"/>
  <c r="J190" i="2"/>
  <c r="K190" i="2"/>
  <c r="M190" i="2"/>
  <c r="J188" i="2"/>
  <c r="K188" i="2"/>
  <c r="M188" i="2"/>
  <c r="J165" i="2"/>
  <c r="K165" i="2"/>
  <c r="M165" i="2"/>
  <c r="J102" i="2"/>
  <c r="K102" i="2"/>
  <c r="M102" i="2"/>
  <c r="J94" i="2"/>
  <c r="K94" i="2"/>
  <c r="M94" i="2"/>
  <c r="J86" i="2"/>
  <c r="K86" i="2"/>
  <c r="M86" i="2"/>
  <c r="J78" i="2"/>
  <c r="K78" i="2"/>
  <c r="M78" i="2"/>
  <c r="J70" i="2"/>
  <c r="K70" i="2"/>
  <c r="M70" i="2"/>
  <c r="J62" i="2"/>
  <c r="K62" i="2"/>
  <c r="M62" i="2"/>
  <c r="J54" i="2"/>
  <c r="K54" i="2"/>
  <c r="M54" i="2"/>
  <c r="J46" i="2"/>
  <c r="K46" i="2"/>
  <c r="M46" i="2"/>
  <c r="J38" i="2"/>
  <c r="K38" i="2"/>
  <c r="M38" i="2"/>
  <c r="J30" i="2"/>
  <c r="K30" i="2"/>
  <c r="M30" i="2"/>
  <c r="J14" i="2"/>
  <c r="K14" i="2"/>
  <c r="M14" i="2"/>
  <c r="J315" i="2"/>
  <c r="K315" i="2"/>
  <c r="M315" i="2"/>
  <c r="J314" i="2"/>
  <c r="K314" i="2"/>
  <c r="M314" i="2"/>
  <c r="J283" i="2"/>
  <c r="K283" i="2"/>
  <c r="M283" i="2"/>
  <c r="J282" i="2"/>
  <c r="K282" i="2"/>
  <c r="M282" i="2"/>
  <c r="J186" i="2"/>
  <c r="K186" i="2"/>
  <c r="M186" i="2"/>
  <c r="J164" i="2"/>
  <c r="K164" i="2"/>
  <c r="M164" i="2"/>
  <c r="J152" i="2"/>
  <c r="K152" i="2"/>
  <c r="M152" i="2"/>
  <c r="J133" i="2"/>
  <c r="K133" i="2"/>
  <c r="M133" i="2"/>
  <c r="J132" i="2"/>
  <c r="K132" i="2"/>
  <c r="M132" i="2"/>
  <c r="J122" i="2"/>
  <c r="K122" i="2"/>
  <c r="M122" i="2"/>
  <c r="J120" i="2"/>
  <c r="K120" i="2"/>
  <c r="M120" i="2"/>
  <c r="J117" i="2"/>
  <c r="K117" i="2"/>
  <c r="M117" i="2"/>
  <c r="J114" i="2"/>
  <c r="K114" i="2"/>
  <c r="M114" i="2"/>
  <c r="J112" i="2"/>
  <c r="K112" i="2"/>
  <c r="M112" i="2"/>
  <c r="J323" i="2"/>
  <c r="K323" i="2"/>
  <c r="M323" i="2"/>
  <c r="J322" i="2"/>
  <c r="K322" i="2"/>
  <c r="M322" i="2"/>
  <c r="J216" i="2"/>
  <c r="K216" i="2"/>
  <c r="M216" i="2"/>
  <c r="J201" i="2"/>
  <c r="K201" i="2"/>
  <c r="M201" i="2"/>
  <c r="J198" i="2"/>
  <c r="K198" i="2"/>
  <c r="M198" i="2"/>
  <c r="J177" i="2"/>
  <c r="K177" i="2"/>
  <c r="M177" i="2"/>
  <c r="J166" i="2"/>
  <c r="K166" i="2"/>
  <c r="M166" i="2"/>
  <c r="J158" i="2"/>
  <c r="K158" i="2"/>
  <c r="M158" i="2"/>
  <c r="J156" i="2"/>
  <c r="K156" i="2"/>
  <c r="M156" i="2"/>
  <c r="J125" i="2"/>
  <c r="K125" i="2"/>
  <c r="M125" i="2"/>
  <c r="J106" i="2"/>
  <c r="K106" i="2"/>
  <c r="M106" i="2"/>
  <c r="J98" i="2"/>
  <c r="K98" i="2"/>
  <c r="M98" i="2"/>
  <c r="J90" i="2"/>
  <c r="K90" i="2"/>
  <c r="M90" i="2"/>
  <c r="J82" i="2"/>
  <c r="K82" i="2"/>
  <c r="M82" i="2"/>
  <c r="J74" i="2"/>
  <c r="K74" i="2"/>
  <c r="M74" i="2"/>
  <c r="J66" i="2"/>
  <c r="K66" i="2"/>
  <c r="M66" i="2"/>
  <c r="J58" i="2"/>
  <c r="K58" i="2"/>
  <c r="M58" i="2"/>
  <c r="J50" i="2"/>
  <c r="K50" i="2"/>
  <c r="M50" i="2"/>
  <c r="J42" i="2"/>
  <c r="K42" i="2"/>
  <c r="M42" i="2"/>
  <c r="J34" i="2"/>
  <c r="K34" i="2"/>
  <c r="M34" i="2"/>
  <c r="J26" i="2"/>
  <c r="K26" i="2"/>
  <c r="M26" i="2"/>
  <c r="J18" i="2"/>
  <c r="K18" i="2"/>
  <c r="M18" i="2"/>
  <c r="J10" i="2"/>
  <c r="K10" i="2"/>
  <c r="M10" i="2"/>
  <c r="J22" i="2"/>
  <c r="K22" i="2"/>
  <c r="M22" i="2"/>
  <c r="J428" i="1"/>
  <c r="K428" i="1"/>
  <c r="M428" i="1"/>
  <c r="N428" i="2"/>
  <c r="J424" i="1"/>
  <c r="K424" i="1"/>
  <c r="M424" i="1"/>
  <c r="N424" i="2"/>
  <c r="J420" i="1"/>
  <c r="K420" i="1"/>
  <c r="M420" i="1"/>
  <c r="N420" i="2"/>
  <c r="J416" i="1"/>
  <c r="K416" i="1"/>
  <c r="M416" i="1"/>
  <c r="N416" i="2"/>
  <c r="J412" i="1"/>
  <c r="K412" i="1"/>
  <c r="M412" i="1"/>
  <c r="N412" i="2"/>
  <c r="J408" i="1"/>
  <c r="K408" i="1"/>
  <c r="M408" i="1"/>
  <c r="N408" i="2"/>
  <c r="J404" i="1"/>
  <c r="K404" i="1"/>
  <c r="M404" i="1"/>
  <c r="N404" i="2"/>
  <c r="J400" i="1"/>
  <c r="K400" i="1"/>
  <c r="M400" i="1"/>
  <c r="N400" i="2"/>
  <c r="J396" i="1"/>
  <c r="K396" i="1"/>
  <c r="M396" i="1"/>
  <c r="N396" i="2"/>
  <c r="J392" i="1"/>
  <c r="K392" i="1"/>
  <c r="M392" i="1"/>
  <c r="N392" i="2"/>
  <c r="J388" i="1"/>
  <c r="K388" i="1"/>
  <c r="M388" i="1"/>
  <c r="N388" i="2"/>
  <c r="J425" i="1"/>
  <c r="K425" i="1"/>
  <c r="M425" i="1"/>
  <c r="N425" i="2"/>
  <c r="J419" i="1"/>
  <c r="K419" i="1"/>
  <c r="M419" i="1"/>
  <c r="N419" i="2"/>
  <c r="J414" i="1"/>
  <c r="K414" i="1"/>
  <c r="M414" i="1"/>
  <c r="N414" i="2"/>
  <c r="J409" i="1"/>
  <c r="K409" i="1"/>
  <c r="M409" i="1"/>
  <c r="N409" i="2"/>
  <c r="J403" i="1"/>
  <c r="K403" i="1"/>
  <c r="M403" i="1"/>
  <c r="N403" i="2"/>
  <c r="J398" i="1"/>
  <c r="K398" i="1"/>
  <c r="M398" i="1"/>
  <c r="N398" i="2"/>
  <c r="J393" i="1"/>
  <c r="K393" i="1"/>
  <c r="M393" i="1"/>
  <c r="N393" i="2"/>
  <c r="J387" i="1"/>
  <c r="K387" i="1"/>
  <c r="M387" i="1"/>
  <c r="N387" i="2"/>
  <c r="J383" i="1"/>
  <c r="K383" i="1"/>
  <c r="M383" i="1"/>
  <c r="N383" i="2"/>
  <c r="J379" i="1"/>
  <c r="K379" i="1"/>
  <c r="M379" i="1"/>
  <c r="N379" i="2"/>
  <c r="J375" i="1"/>
  <c r="K375" i="1"/>
  <c r="M375" i="1"/>
  <c r="N375" i="2"/>
  <c r="J371" i="1"/>
  <c r="K371" i="1"/>
  <c r="M371" i="1"/>
  <c r="N371" i="2"/>
  <c r="J367" i="1"/>
  <c r="K367" i="1"/>
  <c r="M367" i="1"/>
  <c r="N367" i="2"/>
  <c r="J363" i="1"/>
  <c r="K363" i="1"/>
  <c r="M363" i="1"/>
  <c r="N363" i="2"/>
  <c r="J359" i="1"/>
  <c r="K359" i="1"/>
  <c r="M359" i="1"/>
  <c r="N359" i="2"/>
  <c r="J355" i="1"/>
  <c r="K355" i="1"/>
  <c r="M355" i="1"/>
  <c r="N355" i="2"/>
  <c r="J351" i="1"/>
  <c r="K351" i="1"/>
  <c r="M351" i="1"/>
  <c r="N351" i="2"/>
  <c r="J347" i="1"/>
  <c r="K347" i="1"/>
  <c r="M347" i="1"/>
  <c r="N347" i="2"/>
  <c r="J343" i="1"/>
  <c r="K343" i="1"/>
  <c r="M343" i="1"/>
  <c r="N343" i="2"/>
  <c r="J339" i="1"/>
  <c r="K339" i="1"/>
  <c r="M339" i="1"/>
  <c r="N339" i="2"/>
  <c r="J335" i="1"/>
  <c r="K335" i="1"/>
  <c r="M335" i="1"/>
  <c r="N335" i="2"/>
  <c r="J331" i="1"/>
  <c r="K331" i="1"/>
  <c r="M331" i="1"/>
  <c r="N331" i="2"/>
  <c r="J327" i="1"/>
  <c r="K327" i="1"/>
  <c r="M327" i="1"/>
  <c r="N327" i="2"/>
  <c r="J323" i="1"/>
  <c r="K323" i="1"/>
  <c r="M323" i="1"/>
  <c r="N323" i="2"/>
  <c r="J422" i="1"/>
  <c r="K422" i="1"/>
  <c r="M422" i="1"/>
  <c r="N422" i="2"/>
  <c r="J410" i="1"/>
  <c r="K410" i="1"/>
  <c r="M410" i="1"/>
  <c r="N410" i="2"/>
  <c r="J407" i="1"/>
  <c r="K407" i="1"/>
  <c r="M407" i="1"/>
  <c r="N407" i="2"/>
  <c r="J397" i="1"/>
  <c r="K397" i="1"/>
  <c r="M397" i="1"/>
  <c r="N397" i="2"/>
  <c r="J395" i="1"/>
  <c r="K395" i="1"/>
  <c r="M395" i="1"/>
  <c r="N395" i="2"/>
  <c r="J385" i="1"/>
  <c r="K385" i="1"/>
  <c r="M385" i="1"/>
  <c r="N385" i="2"/>
  <c r="J380" i="1"/>
  <c r="K380" i="1"/>
  <c r="M380" i="1"/>
  <c r="N380" i="2"/>
  <c r="J374" i="1"/>
  <c r="K374" i="1"/>
  <c r="M374" i="1"/>
  <c r="N374" i="2"/>
  <c r="J369" i="1"/>
  <c r="K369" i="1"/>
  <c r="M369" i="1"/>
  <c r="N369" i="2"/>
  <c r="J364" i="1"/>
  <c r="K364" i="1"/>
  <c r="M364" i="1"/>
  <c r="N364" i="2"/>
  <c r="J358" i="1"/>
  <c r="K358" i="1"/>
  <c r="M358" i="1"/>
  <c r="N358" i="2"/>
  <c r="J353" i="1"/>
  <c r="K353" i="1"/>
  <c r="M353" i="1"/>
  <c r="N353" i="2"/>
  <c r="J348" i="1"/>
  <c r="K348" i="1"/>
  <c r="M348" i="1"/>
  <c r="N348" i="2"/>
  <c r="J342" i="1"/>
  <c r="K342" i="1"/>
  <c r="M342" i="1"/>
  <c r="N342" i="2"/>
  <c r="J337" i="1"/>
  <c r="K337" i="1"/>
  <c r="M337" i="1"/>
  <c r="N337" i="2"/>
  <c r="J332" i="1"/>
  <c r="K332" i="1"/>
  <c r="M332" i="1"/>
  <c r="N332" i="2"/>
  <c r="J326" i="1"/>
  <c r="K326" i="1"/>
  <c r="M326" i="1"/>
  <c r="N326" i="2"/>
  <c r="J320" i="1"/>
  <c r="K320" i="1"/>
  <c r="M320" i="1"/>
  <c r="N320" i="2"/>
  <c r="J316" i="1"/>
  <c r="K316" i="1"/>
  <c r="M316" i="1"/>
  <c r="N316" i="2"/>
  <c r="J312" i="1"/>
  <c r="K312" i="1"/>
  <c r="M312" i="1"/>
  <c r="N312" i="2"/>
  <c r="J308" i="1"/>
  <c r="K308" i="1"/>
  <c r="M308" i="1"/>
  <c r="N308" i="2"/>
  <c r="J304" i="1"/>
  <c r="K304" i="1"/>
  <c r="M304" i="1"/>
  <c r="N304" i="2"/>
  <c r="J300" i="1"/>
  <c r="K300" i="1"/>
  <c r="M300" i="1"/>
  <c r="N300" i="2"/>
  <c r="J296" i="1"/>
  <c r="K296" i="1"/>
  <c r="M296" i="1"/>
  <c r="N296" i="2"/>
  <c r="J292" i="1"/>
  <c r="K292" i="1"/>
  <c r="M292" i="1"/>
  <c r="N292" i="2"/>
  <c r="J288" i="1"/>
  <c r="K288" i="1"/>
  <c r="M288" i="1"/>
  <c r="N288" i="2"/>
  <c r="J284" i="1"/>
  <c r="K284" i="1"/>
  <c r="M284" i="1"/>
  <c r="N284" i="2"/>
  <c r="J280" i="1"/>
  <c r="K280" i="1"/>
  <c r="M280" i="1"/>
  <c r="N280" i="2"/>
  <c r="J276" i="1"/>
  <c r="K276" i="1"/>
  <c r="M276" i="1"/>
  <c r="N276" i="2"/>
  <c r="J272" i="1"/>
  <c r="K272" i="1"/>
  <c r="M272" i="1"/>
  <c r="N272" i="2"/>
  <c r="J268" i="1"/>
  <c r="K268" i="1"/>
  <c r="M268" i="1"/>
  <c r="N268" i="2"/>
  <c r="J264" i="1"/>
  <c r="K264" i="1"/>
  <c r="M264" i="1"/>
  <c r="N264" i="2"/>
  <c r="J260" i="1"/>
  <c r="K260" i="1"/>
  <c r="M260" i="1"/>
  <c r="N260" i="2"/>
  <c r="J256" i="1"/>
  <c r="K256" i="1"/>
  <c r="M256" i="1"/>
  <c r="N256" i="2"/>
  <c r="J252" i="1"/>
  <c r="K252" i="1"/>
  <c r="M252" i="1"/>
  <c r="N252" i="2"/>
  <c r="J248" i="1"/>
  <c r="K248" i="1"/>
  <c r="M248" i="1"/>
  <c r="N248" i="2"/>
  <c r="J244" i="1"/>
  <c r="K244" i="1"/>
  <c r="M244" i="1"/>
  <c r="N244" i="2"/>
  <c r="J240" i="1"/>
  <c r="K240" i="1"/>
  <c r="M240" i="1"/>
  <c r="N240" i="2"/>
  <c r="J236" i="1"/>
  <c r="K236" i="1"/>
  <c r="M236" i="1"/>
  <c r="N236" i="2"/>
  <c r="J232" i="1"/>
  <c r="K232" i="1"/>
  <c r="M232" i="1"/>
  <c r="N232" i="2"/>
  <c r="J228" i="1"/>
  <c r="K228" i="1"/>
  <c r="M228" i="1"/>
  <c r="N228" i="2"/>
  <c r="J224" i="1"/>
  <c r="K224" i="1"/>
  <c r="M224" i="1"/>
  <c r="N224" i="2"/>
  <c r="J220" i="1"/>
  <c r="K220" i="1"/>
  <c r="M220" i="1"/>
  <c r="N220" i="2"/>
  <c r="J216" i="1"/>
  <c r="K216" i="1"/>
  <c r="M216" i="1"/>
  <c r="N216" i="2"/>
  <c r="J212" i="1"/>
  <c r="K212" i="1"/>
  <c r="M212" i="1"/>
  <c r="N212" i="2"/>
  <c r="J208" i="1"/>
  <c r="K208" i="1"/>
  <c r="M208" i="1"/>
  <c r="N208" i="2"/>
  <c r="J204" i="1"/>
  <c r="K204" i="1"/>
  <c r="M204" i="1"/>
  <c r="N204" i="2"/>
  <c r="J200" i="1"/>
  <c r="K200" i="1"/>
  <c r="M200" i="1"/>
  <c r="N200" i="2"/>
  <c r="J427" i="1"/>
  <c r="K427" i="1"/>
  <c r="M427" i="1"/>
  <c r="N427" i="2"/>
  <c r="J417" i="1"/>
  <c r="K417" i="1"/>
  <c r="M417" i="1"/>
  <c r="N417" i="2"/>
  <c r="J402" i="1"/>
  <c r="K402" i="1"/>
  <c r="M402" i="1"/>
  <c r="N402" i="2"/>
  <c r="J399" i="1"/>
  <c r="K399" i="1"/>
  <c r="M399" i="1"/>
  <c r="N399" i="2"/>
  <c r="J394" i="1"/>
  <c r="K394" i="1"/>
  <c r="M394" i="1"/>
  <c r="N394" i="2"/>
  <c r="J389" i="1"/>
  <c r="K389" i="1"/>
  <c r="M389" i="1"/>
  <c r="N389" i="2"/>
  <c r="J381" i="1"/>
  <c r="K381" i="1"/>
  <c r="M381" i="1"/>
  <c r="N381" i="2"/>
  <c r="J378" i="1"/>
  <c r="K378" i="1"/>
  <c r="M378" i="1"/>
  <c r="N378" i="2"/>
  <c r="J368" i="1"/>
  <c r="K368" i="1"/>
  <c r="M368" i="1"/>
  <c r="N368" i="2"/>
  <c r="J366" i="1"/>
  <c r="K366" i="1"/>
  <c r="M366" i="1"/>
  <c r="N366" i="2"/>
  <c r="J356" i="1"/>
  <c r="K356" i="1"/>
  <c r="M356" i="1"/>
  <c r="N356" i="2"/>
  <c r="J354" i="1"/>
  <c r="K354" i="1"/>
  <c r="M354" i="1"/>
  <c r="N354" i="2"/>
  <c r="J344" i="1"/>
  <c r="K344" i="1"/>
  <c r="M344" i="1"/>
  <c r="N344" i="2"/>
  <c r="J341" i="1"/>
  <c r="K341" i="1"/>
  <c r="M341" i="1"/>
  <c r="N341" i="2"/>
  <c r="J329" i="1"/>
  <c r="K329" i="1"/>
  <c r="M329" i="1"/>
  <c r="N329" i="2"/>
  <c r="J318" i="1"/>
  <c r="K318" i="1"/>
  <c r="M318" i="1"/>
  <c r="N318" i="2"/>
  <c r="J313" i="1"/>
  <c r="K313" i="1"/>
  <c r="M313" i="1"/>
  <c r="N313" i="2"/>
  <c r="J307" i="1"/>
  <c r="K307" i="1"/>
  <c r="M307" i="1"/>
  <c r="N307" i="2"/>
  <c r="J302" i="1"/>
  <c r="K302" i="1"/>
  <c r="M302" i="1"/>
  <c r="N302" i="2"/>
  <c r="J297" i="1"/>
  <c r="K297" i="1"/>
  <c r="M297" i="1"/>
  <c r="N297" i="2"/>
  <c r="J291" i="1"/>
  <c r="K291" i="1"/>
  <c r="M291" i="1"/>
  <c r="N291" i="2"/>
  <c r="J286" i="1"/>
  <c r="K286" i="1"/>
  <c r="M286" i="1"/>
  <c r="N286" i="2"/>
  <c r="J281" i="1"/>
  <c r="K281" i="1"/>
  <c r="M281" i="1"/>
  <c r="N281" i="2"/>
  <c r="J275" i="1"/>
  <c r="K275" i="1"/>
  <c r="M275" i="1"/>
  <c r="N275" i="2"/>
  <c r="J270" i="1"/>
  <c r="K270" i="1"/>
  <c r="M270" i="1"/>
  <c r="N270" i="2"/>
  <c r="J265" i="1"/>
  <c r="K265" i="1"/>
  <c r="M265" i="1"/>
  <c r="N265" i="2"/>
  <c r="J259" i="1"/>
  <c r="K259" i="1"/>
  <c r="M259" i="1"/>
  <c r="N259" i="2"/>
  <c r="J254" i="1"/>
  <c r="K254" i="1"/>
  <c r="M254" i="1"/>
  <c r="N254" i="2"/>
  <c r="J249" i="1"/>
  <c r="K249" i="1"/>
  <c r="M249" i="1"/>
  <c r="N249" i="2"/>
  <c r="J243" i="1"/>
  <c r="K243" i="1"/>
  <c r="M243" i="1"/>
  <c r="N243" i="2"/>
  <c r="J238" i="1"/>
  <c r="K238" i="1"/>
  <c r="M238" i="1"/>
  <c r="N238" i="2"/>
  <c r="J233" i="1"/>
  <c r="K233" i="1"/>
  <c r="M233" i="1"/>
  <c r="N233" i="2"/>
  <c r="J227" i="1"/>
  <c r="K227" i="1"/>
  <c r="M227" i="1"/>
  <c r="N227" i="2"/>
  <c r="J222" i="1"/>
  <c r="K222" i="1"/>
  <c r="M222" i="1"/>
  <c r="N222" i="2"/>
  <c r="J217" i="1"/>
  <c r="K217" i="1"/>
  <c r="M217" i="1"/>
  <c r="N217" i="2"/>
  <c r="J211" i="1"/>
  <c r="K211" i="1"/>
  <c r="M211" i="1"/>
  <c r="N211" i="2"/>
  <c r="J206" i="1"/>
  <c r="K206" i="1"/>
  <c r="M206" i="1"/>
  <c r="N206" i="2"/>
  <c r="J201" i="1"/>
  <c r="K201" i="1"/>
  <c r="M201" i="1"/>
  <c r="N201" i="2"/>
  <c r="J195" i="1"/>
  <c r="K195" i="1"/>
  <c r="M195" i="1"/>
  <c r="N195" i="2"/>
  <c r="J191" i="1"/>
  <c r="K191" i="1"/>
  <c r="M191" i="1"/>
  <c r="N191" i="2"/>
  <c r="J187" i="1"/>
  <c r="K187" i="1"/>
  <c r="M187" i="1"/>
  <c r="N187" i="2"/>
  <c r="J183" i="1"/>
  <c r="K183" i="1"/>
  <c r="M183" i="1"/>
  <c r="N183" i="2"/>
  <c r="J179" i="1"/>
  <c r="K179" i="1"/>
  <c r="M179" i="1"/>
  <c r="N179" i="2"/>
  <c r="J175" i="1"/>
  <c r="K175" i="1"/>
  <c r="M175" i="1"/>
  <c r="N175" i="2"/>
  <c r="J171" i="1"/>
  <c r="K171" i="1"/>
  <c r="M171" i="1"/>
  <c r="N171" i="2"/>
  <c r="J167" i="1"/>
  <c r="K167" i="1"/>
  <c r="M167" i="1"/>
  <c r="N167" i="2"/>
  <c r="J163" i="1"/>
  <c r="K163" i="1"/>
  <c r="M163" i="1"/>
  <c r="N163" i="2"/>
  <c r="J159" i="1"/>
  <c r="K159" i="1"/>
  <c r="M159" i="1"/>
  <c r="N159" i="2"/>
  <c r="J155" i="1"/>
  <c r="K155" i="1"/>
  <c r="M155" i="1"/>
  <c r="N155" i="2"/>
  <c r="J151" i="1"/>
  <c r="K151" i="1"/>
  <c r="M151" i="1"/>
  <c r="N151" i="2"/>
  <c r="J147" i="1"/>
  <c r="K147" i="1"/>
  <c r="M147" i="1"/>
  <c r="N147" i="2"/>
  <c r="J143" i="1"/>
  <c r="K143" i="1"/>
  <c r="M143" i="1"/>
  <c r="N143" i="2"/>
  <c r="J139" i="1"/>
  <c r="K139" i="1"/>
  <c r="M139" i="1"/>
  <c r="N139" i="2"/>
  <c r="J135" i="1"/>
  <c r="K135" i="1"/>
  <c r="M135" i="1"/>
  <c r="N135" i="2"/>
  <c r="J131" i="1"/>
  <c r="K131" i="1"/>
  <c r="M131" i="1"/>
  <c r="N131" i="2"/>
  <c r="J127" i="1"/>
  <c r="K127" i="1"/>
  <c r="M127" i="1"/>
  <c r="N127" i="2"/>
  <c r="J123" i="1"/>
  <c r="K123" i="1"/>
  <c r="M123" i="1"/>
  <c r="N123" i="2"/>
  <c r="J119" i="1"/>
  <c r="K119" i="1"/>
  <c r="M119" i="1"/>
  <c r="N119" i="2"/>
  <c r="J115" i="1"/>
  <c r="K115" i="1"/>
  <c r="M115" i="1"/>
  <c r="N115" i="2"/>
  <c r="J111" i="1"/>
  <c r="K111" i="1"/>
  <c r="M111" i="1"/>
  <c r="N111" i="2"/>
  <c r="J107" i="1"/>
  <c r="K107" i="1"/>
  <c r="M107" i="1"/>
  <c r="N107" i="2"/>
  <c r="J103" i="1"/>
  <c r="K103" i="1"/>
  <c r="M103" i="1"/>
  <c r="N103" i="2"/>
  <c r="J99" i="1"/>
  <c r="K99" i="1"/>
  <c r="M99" i="1"/>
  <c r="N99" i="2"/>
  <c r="J95" i="1"/>
  <c r="K95" i="1"/>
  <c r="M95" i="1"/>
  <c r="N95" i="2"/>
  <c r="J91" i="1"/>
  <c r="K91" i="1"/>
  <c r="M91" i="1"/>
  <c r="N91" i="2"/>
  <c r="J87" i="1"/>
  <c r="K87" i="1"/>
  <c r="M87" i="1"/>
  <c r="N87" i="2"/>
  <c r="J83" i="1"/>
  <c r="K83" i="1"/>
  <c r="M83" i="1"/>
  <c r="N83" i="2"/>
  <c r="J79" i="1"/>
  <c r="K79" i="1"/>
  <c r="M79" i="1"/>
  <c r="N79" i="2"/>
  <c r="J75" i="1"/>
  <c r="K75" i="1"/>
  <c r="M75" i="1"/>
  <c r="N75" i="2"/>
  <c r="J71" i="1"/>
  <c r="K71" i="1"/>
  <c r="M71" i="1"/>
  <c r="N71" i="2"/>
  <c r="J67" i="1"/>
  <c r="K67" i="1"/>
  <c r="M67" i="1"/>
  <c r="N67" i="2"/>
  <c r="J63" i="1"/>
  <c r="K63" i="1"/>
  <c r="M63" i="1"/>
  <c r="N63" i="2"/>
  <c r="J59" i="1"/>
  <c r="K59" i="1"/>
  <c r="M59" i="1"/>
  <c r="N59" i="2"/>
  <c r="J55" i="1"/>
  <c r="K55" i="1"/>
  <c r="M55" i="1"/>
  <c r="N55" i="2"/>
  <c r="J51" i="1"/>
  <c r="K51" i="1"/>
  <c r="M51" i="1"/>
  <c r="N51" i="2"/>
  <c r="J47" i="1"/>
  <c r="K47" i="1"/>
  <c r="M47" i="1"/>
  <c r="N47" i="2"/>
  <c r="J43" i="1"/>
  <c r="K43" i="1"/>
  <c r="M43" i="1"/>
  <c r="N43" i="2"/>
  <c r="J39" i="1"/>
  <c r="K39" i="1"/>
  <c r="M39" i="1"/>
  <c r="N39" i="2"/>
  <c r="J35" i="1"/>
  <c r="K35" i="1"/>
  <c r="M35" i="1"/>
  <c r="N35" i="2"/>
  <c r="J31" i="1"/>
  <c r="K31" i="1"/>
  <c r="M31" i="1"/>
  <c r="N31" i="2"/>
  <c r="J27" i="1"/>
  <c r="K27" i="1"/>
  <c r="M27" i="1"/>
  <c r="N27" i="2"/>
  <c r="J23" i="1"/>
  <c r="K23" i="1"/>
  <c r="M23" i="1"/>
  <c r="N23" i="2"/>
  <c r="J19" i="1"/>
  <c r="K19" i="1"/>
  <c r="M19" i="1"/>
  <c r="N19" i="2"/>
  <c r="J15" i="1"/>
  <c r="K15" i="1"/>
  <c r="M15" i="1"/>
  <c r="N15" i="2"/>
  <c r="J11" i="1"/>
  <c r="K11" i="1"/>
  <c r="M11" i="1"/>
  <c r="N11" i="2"/>
  <c r="J429" i="1"/>
  <c r="K429" i="1"/>
  <c r="M429" i="1"/>
  <c r="N429" i="2"/>
  <c r="J426" i="1"/>
  <c r="K426" i="1"/>
  <c r="M426" i="1"/>
  <c r="N426" i="2"/>
  <c r="J421" i="1"/>
  <c r="K421" i="1"/>
  <c r="M421" i="1"/>
  <c r="N421" i="2"/>
  <c r="J411" i="1"/>
  <c r="K411" i="1"/>
  <c r="M411" i="1"/>
  <c r="N411" i="2"/>
  <c r="J401" i="1"/>
  <c r="K401" i="1"/>
  <c r="M401" i="1"/>
  <c r="N401" i="2"/>
  <c r="J386" i="1"/>
  <c r="K386" i="1"/>
  <c r="M386" i="1"/>
  <c r="N386" i="2"/>
  <c r="J377" i="1"/>
  <c r="K377" i="1"/>
  <c r="M377" i="1"/>
  <c r="N377" i="2"/>
  <c r="J365" i="1"/>
  <c r="K365" i="1"/>
  <c r="M365" i="1"/>
  <c r="N365" i="2"/>
  <c r="J362" i="1"/>
  <c r="K362" i="1"/>
  <c r="M362" i="1"/>
  <c r="N362" i="2"/>
  <c r="J352" i="1"/>
  <c r="K352" i="1"/>
  <c r="M352" i="1"/>
  <c r="N352" i="2"/>
  <c r="J350" i="1"/>
  <c r="K350" i="1"/>
  <c r="M350" i="1"/>
  <c r="N350" i="2"/>
  <c r="J340" i="1"/>
  <c r="K340" i="1"/>
  <c r="M340" i="1"/>
  <c r="N340" i="2"/>
  <c r="J338" i="1"/>
  <c r="K338" i="1"/>
  <c r="M338" i="1"/>
  <c r="N338" i="2"/>
  <c r="J328" i="1"/>
  <c r="K328" i="1"/>
  <c r="M328" i="1"/>
  <c r="N328" i="2"/>
  <c r="J325" i="1"/>
  <c r="K325" i="1"/>
  <c r="M325" i="1"/>
  <c r="N325" i="2"/>
  <c r="J319" i="1"/>
  <c r="K319" i="1"/>
  <c r="M319" i="1"/>
  <c r="N319" i="2"/>
  <c r="J314" i="1"/>
  <c r="K314" i="1"/>
  <c r="M314" i="1"/>
  <c r="N314" i="2"/>
  <c r="J309" i="1"/>
  <c r="K309" i="1"/>
  <c r="M309" i="1"/>
  <c r="N309" i="2"/>
  <c r="J415" i="1"/>
  <c r="K415" i="1"/>
  <c r="M415" i="1"/>
  <c r="N415" i="2"/>
  <c r="J390" i="1"/>
  <c r="K390" i="1"/>
  <c r="M390" i="1"/>
  <c r="N390" i="2"/>
  <c r="J384" i="1"/>
  <c r="K384" i="1"/>
  <c r="M384" i="1"/>
  <c r="N384" i="2"/>
  <c r="J370" i="1"/>
  <c r="K370" i="1"/>
  <c r="M370" i="1"/>
  <c r="N370" i="2"/>
  <c r="J360" i="1"/>
  <c r="K360" i="1"/>
  <c r="M360" i="1"/>
  <c r="N360" i="2"/>
  <c r="J336" i="1"/>
  <c r="K336" i="1"/>
  <c r="M336" i="1"/>
  <c r="N336" i="2"/>
  <c r="J330" i="1"/>
  <c r="K330" i="1"/>
  <c r="M330" i="1"/>
  <c r="N330" i="2"/>
  <c r="J315" i="1"/>
  <c r="K315" i="1"/>
  <c r="M315" i="1"/>
  <c r="N315" i="2"/>
  <c r="J303" i="1"/>
  <c r="K303" i="1"/>
  <c r="M303" i="1"/>
  <c r="N303" i="2"/>
  <c r="J293" i="1"/>
  <c r="K293" i="1"/>
  <c r="M293" i="1"/>
  <c r="N293" i="2"/>
  <c r="J290" i="1"/>
  <c r="K290" i="1"/>
  <c r="M290" i="1"/>
  <c r="N290" i="2"/>
  <c r="J278" i="1"/>
  <c r="K278" i="1"/>
  <c r="M278" i="1"/>
  <c r="N278" i="2"/>
  <c r="J266" i="1"/>
  <c r="K266" i="1"/>
  <c r="M266" i="1"/>
  <c r="N266" i="2"/>
  <c r="J263" i="1"/>
  <c r="K263" i="1"/>
  <c r="M263" i="1"/>
  <c r="N263" i="2"/>
  <c r="J253" i="1"/>
  <c r="K253" i="1"/>
  <c r="M253" i="1"/>
  <c r="N253" i="2"/>
  <c r="J251" i="1"/>
  <c r="K251" i="1"/>
  <c r="M251" i="1"/>
  <c r="N251" i="2"/>
  <c r="J241" i="1"/>
  <c r="K241" i="1"/>
  <c r="M241" i="1"/>
  <c r="N241" i="2"/>
  <c r="J239" i="1"/>
  <c r="K239" i="1"/>
  <c r="M239" i="1"/>
  <c r="N239" i="2"/>
  <c r="J229" i="1"/>
  <c r="K229" i="1"/>
  <c r="M229" i="1"/>
  <c r="N229" i="2"/>
  <c r="J226" i="1"/>
  <c r="K226" i="1"/>
  <c r="M226" i="1"/>
  <c r="N226" i="2"/>
  <c r="J214" i="1"/>
  <c r="K214" i="1"/>
  <c r="M214" i="1"/>
  <c r="N214" i="2"/>
  <c r="J202" i="1"/>
  <c r="K202" i="1"/>
  <c r="M202" i="1"/>
  <c r="N202" i="2"/>
  <c r="J199" i="1"/>
  <c r="K199" i="1"/>
  <c r="M199" i="1"/>
  <c r="N199" i="2"/>
  <c r="J193" i="1"/>
  <c r="K193" i="1"/>
  <c r="M193" i="1"/>
  <c r="N193" i="2"/>
  <c r="J188" i="1"/>
  <c r="K188" i="1"/>
  <c r="M188" i="1"/>
  <c r="N188" i="2"/>
  <c r="J182" i="1"/>
  <c r="K182" i="1"/>
  <c r="M182" i="1"/>
  <c r="N182" i="2"/>
  <c r="J177" i="1"/>
  <c r="K177" i="1"/>
  <c r="M177" i="1"/>
  <c r="N177" i="2"/>
  <c r="J172" i="1"/>
  <c r="K172" i="1"/>
  <c r="M172" i="1"/>
  <c r="N172" i="2"/>
  <c r="J166" i="1"/>
  <c r="K166" i="1"/>
  <c r="M166" i="1"/>
  <c r="N166" i="2"/>
  <c r="J161" i="1"/>
  <c r="K161" i="1"/>
  <c r="M161" i="1"/>
  <c r="N161" i="2"/>
  <c r="J156" i="1"/>
  <c r="K156" i="1"/>
  <c r="M156" i="1"/>
  <c r="N156" i="2"/>
  <c r="J150" i="1"/>
  <c r="K150" i="1"/>
  <c r="M150" i="1"/>
  <c r="N150" i="2"/>
  <c r="J145" i="1"/>
  <c r="K145" i="1"/>
  <c r="M145" i="1"/>
  <c r="N145" i="2"/>
  <c r="J140" i="1"/>
  <c r="K140" i="1"/>
  <c r="M140" i="1"/>
  <c r="N140" i="2"/>
  <c r="J134" i="1"/>
  <c r="K134" i="1"/>
  <c r="M134" i="1"/>
  <c r="N134" i="2"/>
  <c r="J129" i="1"/>
  <c r="K129" i="1"/>
  <c r="M129" i="1"/>
  <c r="N129" i="2"/>
  <c r="J418" i="1"/>
  <c r="K418" i="1"/>
  <c r="M418" i="1"/>
  <c r="N418" i="2"/>
  <c r="J406" i="1"/>
  <c r="K406" i="1"/>
  <c r="M406" i="1"/>
  <c r="N406" i="2"/>
  <c r="J382" i="1"/>
  <c r="K382" i="1"/>
  <c r="M382" i="1"/>
  <c r="N382" i="2"/>
  <c r="J376" i="1"/>
  <c r="K376" i="1"/>
  <c r="M376" i="1"/>
  <c r="N376" i="2"/>
  <c r="J372" i="1"/>
  <c r="K372" i="1"/>
  <c r="M372" i="1"/>
  <c r="N372" i="2"/>
  <c r="J357" i="1"/>
  <c r="K357" i="1"/>
  <c r="M357" i="1"/>
  <c r="N357" i="2"/>
  <c r="J346" i="1"/>
  <c r="K346" i="1"/>
  <c r="M346" i="1"/>
  <c r="N346" i="2"/>
  <c r="J333" i="1"/>
  <c r="K333" i="1"/>
  <c r="M333" i="1"/>
  <c r="N333" i="2"/>
  <c r="J321" i="1"/>
  <c r="K321" i="1"/>
  <c r="M321" i="1"/>
  <c r="N321" i="2"/>
  <c r="J311" i="1"/>
  <c r="K311" i="1"/>
  <c r="M311" i="1"/>
  <c r="N311" i="2"/>
  <c r="J306" i="1"/>
  <c r="K306" i="1"/>
  <c r="M306" i="1"/>
  <c r="N306" i="2"/>
  <c r="J298" i="1"/>
  <c r="K298" i="1"/>
  <c r="M298" i="1"/>
  <c r="N298" i="2"/>
  <c r="J295" i="1"/>
  <c r="K295" i="1"/>
  <c r="M295" i="1"/>
  <c r="N295" i="2"/>
  <c r="J285" i="1"/>
  <c r="K285" i="1"/>
  <c r="M285" i="1"/>
  <c r="N285" i="2"/>
  <c r="J283" i="1"/>
  <c r="K283" i="1"/>
  <c r="M283" i="1"/>
  <c r="N283" i="2"/>
  <c r="J273" i="1"/>
  <c r="K273" i="1"/>
  <c r="M273" i="1"/>
  <c r="N273" i="2"/>
  <c r="J271" i="1"/>
  <c r="K271" i="1"/>
  <c r="M271" i="1"/>
  <c r="N271" i="2"/>
  <c r="J261" i="1"/>
  <c r="K261" i="1"/>
  <c r="M261" i="1"/>
  <c r="N261" i="2"/>
  <c r="J258" i="1"/>
  <c r="K258" i="1"/>
  <c r="M258" i="1"/>
  <c r="N258" i="2"/>
  <c r="J334" i="1"/>
  <c r="K334" i="1"/>
  <c r="M334" i="1"/>
  <c r="N334" i="2"/>
  <c r="J294" i="1"/>
  <c r="K294" i="1"/>
  <c r="M294" i="1"/>
  <c r="N294" i="2"/>
  <c r="J282" i="1"/>
  <c r="K282" i="1"/>
  <c r="M282" i="1"/>
  <c r="N282" i="2"/>
  <c r="J255" i="1"/>
  <c r="K255" i="1"/>
  <c r="M255" i="1"/>
  <c r="N255" i="2"/>
  <c r="J245" i="1"/>
  <c r="K245" i="1"/>
  <c r="M245" i="1"/>
  <c r="N245" i="2"/>
  <c r="J235" i="1"/>
  <c r="K235" i="1"/>
  <c r="M235" i="1"/>
  <c r="N235" i="2"/>
  <c r="J423" i="1"/>
  <c r="K423" i="1"/>
  <c r="M423" i="1"/>
  <c r="N423" i="2"/>
  <c r="J391" i="1"/>
  <c r="K391" i="1"/>
  <c r="M391" i="1"/>
  <c r="N391" i="2"/>
  <c r="J301" i="1"/>
  <c r="K301" i="1"/>
  <c r="M301" i="1"/>
  <c r="N301" i="2"/>
  <c r="J289" i="1"/>
  <c r="K289" i="1"/>
  <c r="M289" i="1"/>
  <c r="N289" i="2"/>
  <c r="J250" i="1"/>
  <c r="K250" i="1"/>
  <c r="M250" i="1"/>
  <c r="N250" i="2"/>
  <c r="J242" i="1"/>
  <c r="K242" i="1"/>
  <c r="M242" i="1"/>
  <c r="N242" i="2"/>
  <c r="J234" i="1"/>
  <c r="K234" i="1"/>
  <c r="M234" i="1"/>
  <c r="N234" i="2"/>
  <c r="J223" i="1"/>
  <c r="K223" i="1"/>
  <c r="M223" i="1"/>
  <c r="N223" i="2"/>
  <c r="J215" i="1"/>
  <c r="K215" i="1"/>
  <c r="M215" i="1"/>
  <c r="N215" i="2"/>
  <c r="J205" i="1"/>
  <c r="K205" i="1"/>
  <c r="M205" i="1"/>
  <c r="N205" i="2"/>
  <c r="J198" i="1"/>
  <c r="K198" i="1"/>
  <c r="M198" i="1"/>
  <c r="N198" i="2"/>
  <c r="J192" i="1"/>
  <c r="K192" i="1"/>
  <c r="M192" i="1"/>
  <c r="N192" i="2"/>
  <c r="J190" i="1"/>
  <c r="K190" i="1"/>
  <c r="M190" i="1"/>
  <c r="N190" i="2"/>
  <c r="J373" i="1"/>
  <c r="K373" i="1"/>
  <c r="M373" i="1"/>
  <c r="N373" i="2"/>
  <c r="J349" i="1"/>
  <c r="K349" i="1"/>
  <c r="M349" i="1"/>
  <c r="N349" i="2"/>
  <c r="J345" i="1"/>
  <c r="K345" i="1"/>
  <c r="M345" i="1"/>
  <c r="N345" i="2"/>
  <c r="J324" i="1"/>
  <c r="K324" i="1"/>
  <c r="M324" i="1"/>
  <c r="N324" i="2"/>
  <c r="J322" i="1"/>
  <c r="K322" i="1"/>
  <c r="M322" i="1"/>
  <c r="N322" i="2"/>
  <c r="J299" i="1"/>
  <c r="K299" i="1"/>
  <c r="M299" i="1"/>
  <c r="N299" i="2"/>
  <c r="J277" i="1"/>
  <c r="K277" i="1"/>
  <c r="M277" i="1"/>
  <c r="N277" i="2"/>
  <c r="J279" i="1"/>
  <c r="K279" i="1"/>
  <c r="M279" i="1"/>
  <c r="N279" i="2"/>
  <c r="J257" i="1"/>
  <c r="K257" i="1"/>
  <c r="M257" i="1"/>
  <c r="N257" i="2"/>
  <c r="J246" i="1"/>
  <c r="K246" i="1"/>
  <c r="M246" i="1"/>
  <c r="N246" i="2"/>
  <c r="J219" i="1"/>
  <c r="K219" i="1"/>
  <c r="M219" i="1"/>
  <c r="N219" i="2"/>
  <c r="J203" i="1"/>
  <c r="K203" i="1"/>
  <c r="M203" i="1"/>
  <c r="N203" i="2"/>
  <c r="J196" i="1"/>
  <c r="K196" i="1"/>
  <c r="M196" i="1"/>
  <c r="N196" i="2"/>
  <c r="J180" i="1"/>
  <c r="K180" i="1"/>
  <c r="M180" i="1"/>
  <c r="N180" i="2"/>
  <c r="J178" i="1"/>
  <c r="K178" i="1"/>
  <c r="M178" i="1"/>
  <c r="N178" i="2"/>
  <c r="J168" i="1"/>
  <c r="K168" i="1"/>
  <c r="M168" i="1"/>
  <c r="N168" i="2"/>
  <c r="J165" i="1"/>
  <c r="K165" i="1"/>
  <c r="M165" i="1"/>
  <c r="N165" i="2"/>
  <c r="J153" i="1"/>
  <c r="K153" i="1"/>
  <c r="M153" i="1"/>
  <c r="N153" i="2"/>
  <c r="J141" i="1"/>
  <c r="K141" i="1"/>
  <c r="M141" i="1"/>
  <c r="N141" i="2"/>
  <c r="J138" i="1"/>
  <c r="K138" i="1"/>
  <c r="M138" i="1"/>
  <c r="N138" i="2"/>
  <c r="J128" i="1"/>
  <c r="K128" i="1"/>
  <c r="M128" i="1"/>
  <c r="N128" i="2"/>
  <c r="J122" i="1"/>
  <c r="K122" i="1"/>
  <c r="M122" i="1"/>
  <c r="N122" i="2"/>
  <c r="J117" i="1"/>
  <c r="K117" i="1"/>
  <c r="M117" i="1"/>
  <c r="N117" i="2"/>
  <c r="J112" i="1"/>
  <c r="K112" i="1"/>
  <c r="M112" i="1"/>
  <c r="N112" i="2"/>
  <c r="J106" i="1"/>
  <c r="K106" i="1"/>
  <c r="M106" i="1"/>
  <c r="N106" i="2"/>
  <c r="J101" i="1"/>
  <c r="K101" i="1"/>
  <c r="M101" i="1"/>
  <c r="N101" i="2"/>
  <c r="J96" i="1"/>
  <c r="K96" i="1"/>
  <c r="M96" i="1"/>
  <c r="N96" i="2"/>
  <c r="J90" i="1"/>
  <c r="K90" i="1"/>
  <c r="M90" i="1"/>
  <c r="N90" i="2"/>
  <c r="J85" i="1"/>
  <c r="K85" i="1"/>
  <c r="M85" i="1"/>
  <c r="N85" i="2"/>
  <c r="J80" i="1"/>
  <c r="K80" i="1"/>
  <c r="M80" i="1"/>
  <c r="N80" i="2"/>
  <c r="J74" i="1"/>
  <c r="K74" i="1"/>
  <c r="M74" i="1"/>
  <c r="N74" i="2"/>
  <c r="J305" i="1"/>
  <c r="K305" i="1"/>
  <c r="M305" i="1"/>
  <c r="N305" i="2"/>
  <c r="J237" i="1"/>
  <c r="K237" i="1"/>
  <c r="M237" i="1"/>
  <c r="N237" i="2"/>
  <c r="J207" i="1"/>
  <c r="K207" i="1"/>
  <c r="M207" i="1"/>
  <c r="N207" i="2"/>
  <c r="J181" i="1"/>
  <c r="K181" i="1"/>
  <c r="M181" i="1"/>
  <c r="N181" i="2"/>
  <c r="J173" i="1"/>
  <c r="K173" i="1"/>
  <c r="M173" i="1"/>
  <c r="N173" i="2"/>
  <c r="J162" i="1"/>
  <c r="K162" i="1"/>
  <c r="M162" i="1"/>
  <c r="N162" i="2"/>
  <c r="J154" i="1"/>
  <c r="K154" i="1"/>
  <c r="M154" i="1"/>
  <c r="N154" i="2"/>
  <c r="J144" i="1"/>
  <c r="K144" i="1"/>
  <c r="M144" i="1"/>
  <c r="N144" i="2"/>
  <c r="J137" i="1"/>
  <c r="K137" i="1"/>
  <c r="M137" i="1"/>
  <c r="N137" i="2"/>
  <c r="J124" i="1"/>
  <c r="K124" i="1"/>
  <c r="M124" i="1"/>
  <c r="N124" i="2"/>
  <c r="J121" i="1"/>
  <c r="K121" i="1"/>
  <c r="M121" i="1"/>
  <c r="N121" i="2"/>
  <c r="J109" i="1"/>
  <c r="K109" i="1"/>
  <c r="M109" i="1"/>
  <c r="N109" i="2"/>
  <c r="J97" i="1"/>
  <c r="K97" i="1"/>
  <c r="M97" i="1"/>
  <c r="N97" i="2"/>
  <c r="J94" i="1"/>
  <c r="K94" i="1"/>
  <c r="M94" i="1"/>
  <c r="N94" i="2"/>
  <c r="J84" i="1"/>
  <c r="K84" i="1"/>
  <c r="M84" i="1"/>
  <c r="N84" i="2"/>
  <c r="J82" i="1"/>
  <c r="K82" i="1"/>
  <c r="M82" i="1"/>
  <c r="N82" i="2"/>
  <c r="J69" i="1"/>
  <c r="K69" i="1"/>
  <c r="M69" i="1"/>
  <c r="N69" i="2"/>
  <c r="J64" i="1"/>
  <c r="K64" i="1"/>
  <c r="M64" i="1"/>
  <c r="N64" i="2"/>
  <c r="J58" i="1"/>
  <c r="K58" i="1"/>
  <c r="M58" i="1"/>
  <c r="N58" i="2"/>
  <c r="J53" i="1"/>
  <c r="K53" i="1"/>
  <c r="M53" i="1"/>
  <c r="N53" i="2"/>
  <c r="J48" i="1"/>
  <c r="K48" i="1"/>
  <c r="M48" i="1"/>
  <c r="N48" i="2"/>
  <c r="J42" i="1"/>
  <c r="K42" i="1"/>
  <c r="M42" i="1"/>
  <c r="N42" i="2"/>
  <c r="J37" i="1"/>
  <c r="K37" i="1"/>
  <c r="M37" i="1"/>
  <c r="N37" i="2"/>
  <c r="J32" i="1"/>
  <c r="K32" i="1"/>
  <c r="M32" i="1"/>
  <c r="N32" i="2"/>
  <c r="J26" i="1"/>
  <c r="K26" i="1"/>
  <c r="M26" i="1"/>
  <c r="N26" i="2"/>
  <c r="J21" i="1"/>
  <c r="K21" i="1"/>
  <c r="M21" i="1"/>
  <c r="N21" i="2"/>
  <c r="J16" i="1"/>
  <c r="K16" i="1"/>
  <c r="M16" i="1"/>
  <c r="N16" i="2"/>
  <c r="J10" i="1"/>
  <c r="K10" i="1"/>
  <c r="M10" i="1"/>
  <c r="N10" i="2"/>
  <c r="J405" i="1"/>
  <c r="K405" i="1"/>
  <c r="M405" i="1"/>
  <c r="N405" i="2"/>
  <c r="J361" i="1"/>
  <c r="K361" i="1"/>
  <c r="M361" i="1"/>
  <c r="N361" i="2"/>
  <c r="J310" i="1"/>
  <c r="K310" i="1"/>
  <c r="M310" i="1"/>
  <c r="N310" i="2"/>
  <c r="J287" i="1"/>
  <c r="K287" i="1"/>
  <c r="M287" i="1"/>
  <c r="N287" i="2"/>
  <c r="J231" i="1"/>
  <c r="K231" i="1"/>
  <c r="M231" i="1"/>
  <c r="N231" i="2"/>
  <c r="J413" i="1"/>
  <c r="K413" i="1"/>
  <c r="M413" i="1"/>
  <c r="N413" i="2"/>
  <c r="J247" i="1"/>
  <c r="K247" i="1"/>
  <c r="M247" i="1"/>
  <c r="N247" i="2"/>
  <c r="J230" i="1"/>
  <c r="K230" i="1"/>
  <c r="M230" i="1"/>
  <c r="N230" i="2"/>
  <c r="J225" i="1"/>
  <c r="K225" i="1"/>
  <c r="M225" i="1"/>
  <c r="N225" i="2"/>
  <c r="J221" i="1"/>
  <c r="K221" i="1"/>
  <c r="M221" i="1"/>
  <c r="N221" i="2"/>
  <c r="J213" i="1"/>
  <c r="K213" i="1"/>
  <c r="M213" i="1"/>
  <c r="N213" i="2"/>
  <c r="J210" i="1"/>
  <c r="K210" i="1"/>
  <c r="M210" i="1"/>
  <c r="N210" i="2"/>
  <c r="J189" i="1"/>
  <c r="K189" i="1"/>
  <c r="M189" i="1"/>
  <c r="N189" i="2"/>
  <c r="J185" i="1"/>
  <c r="K185" i="1"/>
  <c r="M185" i="1"/>
  <c r="N185" i="2"/>
  <c r="J169" i="1"/>
  <c r="K169" i="1"/>
  <c r="M169" i="1"/>
  <c r="N169" i="2"/>
  <c r="J164" i="1"/>
  <c r="K164" i="1"/>
  <c r="M164" i="1"/>
  <c r="N164" i="2"/>
  <c r="J158" i="1"/>
  <c r="K158" i="1"/>
  <c r="M158" i="1"/>
  <c r="N158" i="2"/>
  <c r="J148" i="1"/>
  <c r="K148" i="1"/>
  <c r="M148" i="1"/>
  <c r="N148" i="2"/>
  <c r="J133" i="1"/>
  <c r="K133" i="1"/>
  <c r="M133" i="1"/>
  <c r="N133" i="2"/>
  <c r="J130" i="1"/>
  <c r="K130" i="1"/>
  <c r="M130" i="1"/>
  <c r="N130" i="2"/>
  <c r="J126" i="1"/>
  <c r="K126" i="1"/>
  <c r="M126" i="1"/>
  <c r="N126" i="2"/>
  <c r="J116" i="1"/>
  <c r="K116" i="1"/>
  <c r="M116" i="1"/>
  <c r="N116" i="2"/>
  <c r="J114" i="1"/>
  <c r="K114" i="1"/>
  <c r="M114" i="1"/>
  <c r="N114" i="2"/>
  <c r="J104" i="1"/>
  <c r="K104" i="1"/>
  <c r="M104" i="1"/>
  <c r="N104" i="2"/>
  <c r="J102" i="1"/>
  <c r="K102" i="1"/>
  <c r="M102" i="1"/>
  <c r="N102" i="2"/>
  <c r="J92" i="1"/>
  <c r="K92" i="1"/>
  <c r="M92" i="1"/>
  <c r="N92" i="2"/>
  <c r="J89" i="1"/>
  <c r="K89" i="1"/>
  <c r="M89" i="1"/>
  <c r="N89" i="2"/>
  <c r="J77" i="1"/>
  <c r="K77" i="1"/>
  <c r="M77" i="1"/>
  <c r="N77" i="2"/>
  <c r="J72" i="1"/>
  <c r="K72" i="1"/>
  <c r="M72" i="1"/>
  <c r="N72" i="2"/>
  <c r="J66" i="1"/>
  <c r="K66" i="1"/>
  <c r="M66" i="1"/>
  <c r="N66" i="2"/>
  <c r="J61" i="1"/>
  <c r="K61" i="1"/>
  <c r="M61" i="1"/>
  <c r="N61" i="2"/>
  <c r="J56" i="1"/>
  <c r="K56" i="1"/>
  <c r="M56" i="1"/>
  <c r="N56" i="2"/>
  <c r="J50" i="1"/>
  <c r="K50" i="1"/>
  <c r="M50" i="1"/>
  <c r="N50" i="2"/>
  <c r="J45" i="1"/>
  <c r="K45" i="1"/>
  <c r="M45" i="1"/>
  <c r="N45" i="2"/>
  <c r="J40" i="1"/>
  <c r="K40" i="1"/>
  <c r="M40" i="1"/>
  <c r="N40" i="2"/>
  <c r="J34" i="1"/>
  <c r="K34" i="1"/>
  <c r="M34" i="1"/>
  <c r="N34" i="2"/>
  <c r="J29" i="1"/>
  <c r="K29" i="1"/>
  <c r="M29" i="1"/>
  <c r="N29" i="2"/>
  <c r="J24" i="1"/>
  <c r="K24" i="1"/>
  <c r="M24" i="1"/>
  <c r="N24" i="2"/>
  <c r="J267" i="1"/>
  <c r="K267" i="1"/>
  <c r="M267" i="1"/>
  <c r="N267" i="2"/>
  <c r="J209" i="1"/>
  <c r="K209" i="1"/>
  <c r="M209" i="1"/>
  <c r="N209" i="2"/>
  <c r="J170" i="1"/>
  <c r="K170" i="1"/>
  <c r="M170" i="1"/>
  <c r="N170" i="2"/>
  <c r="J160" i="1"/>
  <c r="K160" i="1"/>
  <c r="M160" i="1"/>
  <c r="N160" i="2"/>
  <c r="J152" i="1"/>
  <c r="K152" i="1"/>
  <c r="M152" i="1"/>
  <c r="N152" i="2"/>
  <c r="J146" i="1"/>
  <c r="K146" i="1"/>
  <c r="M146" i="1"/>
  <c r="N146" i="2"/>
  <c r="J142" i="1"/>
  <c r="K142" i="1"/>
  <c r="M142" i="1"/>
  <c r="N142" i="2"/>
  <c r="J136" i="1"/>
  <c r="K136" i="1"/>
  <c r="M136" i="1"/>
  <c r="N136" i="2"/>
  <c r="J110" i="1"/>
  <c r="K110" i="1"/>
  <c r="M110" i="1"/>
  <c r="N110" i="2"/>
  <c r="J98" i="1"/>
  <c r="K98" i="1"/>
  <c r="M98" i="1"/>
  <c r="N98" i="2"/>
  <c r="J88" i="1"/>
  <c r="K88" i="1"/>
  <c r="M88" i="1"/>
  <c r="N88" i="2"/>
  <c r="J73" i="1"/>
  <c r="K73" i="1"/>
  <c r="M73" i="1"/>
  <c r="N73" i="2"/>
  <c r="J65" i="1"/>
  <c r="K65" i="1"/>
  <c r="M65" i="1"/>
  <c r="N65" i="2"/>
  <c r="J62" i="1"/>
  <c r="K62" i="1"/>
  <c r="M62" i="1"/>
  <c r="N62" i="2"/>
  <c r="J54" i="1"/>
  <c r="K54" i="1"/>
  <c r="M54" i="1"/>
  <c r="N54" i="2"/>
  <c r="J17" i="1"/>
  <c r="K17" i="1"/>
  <c r="M17" i="1"/>
  <c r="N17" i="2"/>
  <c r="J14" i="1"/>
  <c r="K14" i="1"/>
  <c r="M14" i="1"/>
  <c r="N14" i="2"/>
  <c r="J269" i="1"/>
  <c r="K269" i="1"/>
  <c r="M269" i="1"/>
  <c r="N269" i="2"/>
  <c r="J157" i="1"/>
  <c r="K157" i="1"/>
  <c r="M157" i="1"/>
  <c r="N157" i="2"/>
  <c r="J132" i="1"/>
  <c r="K132" i="1"/>
  <c r="M132" i="1"/>
  <c r="N132" i="2"/>
  <c r="J125" i="1"/>
  <c r="K125" i="1"/>
  <c r="M125" i="1"/>
  <c r="N125" i="2"/>
  <c r="J113" i="1"/>
  <c r="K113" i="1"/>
  <c r="M113" i="1"/>
  <c r="N113" i="2"/>
  <c r="J86" i="1"/>
  <c r="K86" i="1"/>
  <c r="M86" i="1"/>
  <c r="N86" i="2"/>
  <c r="J76" i="1"/>
  <c r="K76" i="1"/>
  <c r="M76" i="1"/>
  <c r="N76" i="2"/>
  <c r="J60" i="1"/>
  <c r="K60" i="1"/>
  <c r="M60" i="1"/>
  <c r="N60" i="2"/>
  <c r="J49" i="1"/>
  <c r="K49" i="1"/>
  <c r="M49" i="1"/>
  <c r="N49" i="2"/>
  <c r="J46" i="1"/>
  <c r="K46" i="1"/>
  <c r="M46" i="1"/>
  <c r="N46" i="2"/>
  <c r="J38" i="1"/>
  <c r="K38" i="1"/>
  <c r="M38" i="1"/>
  <c r="N38" i="2"/>
  <c r="J317" i="1"/>
  <c r="K317" i="1"/>
  <c r="M317" i="1"/>
  <c r="N317" i="2"/>
  <c r="J274" i="1"/>
  <c r="K274" i="1"/>
  <c r="M274" i="1"/>
  <c r="N274" i="2"/>
  <c r="J218" i="1"/>
  <c r="K218" i="1"/>
  <c r="M218" i="1"/>
  <c r="N218" i="2"/>
  <c r="J194" i="1"/>
  <c r="K194" i="1"/>
  <c r="M194" i="1"/>
  <c r="N194" i="2"/>
  <c r="J186" i="1"/>
  <c r="K186" i="1"/>
  <c r="M186" i="1"/>
  <c r="N186" i="2"/>
  <c r="J184" i="1"/>
  <c r="K184" i="1"/>
  <c r="M184" i="1"/>
  <c r="N184" i="2"/>
  <c r="J120" i="1"/>
  <c r="K120" i="1"/>
  <c r="M120" i="1"/>
  <c r="N120" i="2"/>
  <c r="J81" i="1"/>
  <c r="K81" i="1"/>
  <c r="M81" i="1"/>
  <c r="N81" i="2"/>
  <c r="J52" i="1"/>
  <c r="K52" i="1"/>
  <c r="M52" i="1"/>
  <c r="N52" i="2"/>
  <c r="J44" i="1"/>
  <c r="K44" i="1"/>
  <c r="M44" i="1"/>
  <c r="N44" i="2"/>
  <c r="J41" i="1"/>
  <c r="K41" i="1"/>
  <c r="M41" i="1"/>
  <c r="N41" i="2"/>
  <c r="J33" i="1"/>
  <c r="K33" i="1"/>
  <c r="M33" i="1"/>
  <c r="N33" i="2"/>
  <c r="J30" i="1"/>
  <c r="K30" i="1"/>
  <c r="M30" i="1"/>
  <c r="N30" i="2"/>
  <c r="J22" i="1"/>
  <c r="K22" i="1"/>
  <c r="M22" i="1"/>
  <c r="N22" i="2"/>
  <c r="J12" i="1"/>
  <c r="K12" i="1"/>
  <c r="M12" i="1"/>
  <c r="N12" i="2"/>
  <c r="J9" i="1"/>
  <c r="K9" i="1"/>
  <c r="M9" i="1"/>
  <c r="N9" i="2"/>
  <c r="J262" i="1"/>
  <c r="K262" i="1"/>
  <c r="M262" i="1"/>
  <c r="N262" i="2"/>
  <c r="J197" i="1"/>
  <c r="K197" i="1"/>
  <c r="M197" i="1"/>
  <c r="N197" i="2"/>
  <c r="J176" i="1"/>
  <c r="K176" i="1"/>
  <c r="M176" i="1"/>
  <c r="N176" i="2"/>
  <c r="J174" i="1"/>
  <c r="K174" i="1"/>
  <c r="M174" i="1"/>
  <c r="N174" i="2"/>
  <c r="J149" i="1"/>
  <c r="K149" i="1"/>
  <c r="M149" i="1"/>
  <c r="N149" i="2"/>
  <c r="J118" i="1"/>
  <c r="K118" i="1"/>
  <c r="M118" i="1"/>
  <c r="N118" i="2"/>
  <c r="J108" i="1"/>
  <c r="K108" i="1"/>
  <c r="M108" i="1"/>
  <c r="N108" i="2"/>
  <c r="J105" i="1"/>
  <c r="K105" i="1"/>
  <c r="M105" i="1"/>
  <c r="N105" i="2"/>
  <c r="J100" i="1"/>
  <c r="K100" i="1"/>
  <c r="M100" i="1"/>
  <c r="N100" i="2"/>
  <c r="J93" i="1"/>
  <c r="K93" i="1"/>
  <c r="M93" i="1"/>
  <c r="N93" i="2"/>
  <c r="J70" i="1"/>
  <c r="K70" i="1"/>
  <c r="M70" i="1"/>
  <c r="N70" i="2"/>
  <c r="J36" i="1"/>
  <c r="K36" i="1"/>
  <c r="M36" i="1"/>
  <c r="N36" i="2"/>
  <c r="J28" i="1"/>
  <c r="K28" i="1"/>
  <c r="M28" i="1"/>
  <c r="N28" i="2"/>
  <c r="J25" i="1"/>
  <c r="K25" i="1"/>
  <c r="M25" i="1"/>
  <c r="N25" i="2"/>
  <c r="J20" i="1"/>
  <c r="K20" i="1"/>
  <c r="M20" i="1"/>
  <c r="N20" i="2"/>
  <c r="J18" i="1"/>
  <c r="K18" i="1"/>
  <c r="M18" i="1"/>
  <c r="N18" i="2"/>
  <c r="J78" i="1"/>
  <c r="K78" i="1"/>
  <c r="M78" i="1"/>
  <c r="N78" i="2"/>
  <c r="J68" i="1"/>
  <c r="K68" i="1"/>
  <c r="M68" i="1"/>
  <c r="N68" i="2"/>
  <c r="J57" i="1"/>
  <c r="K57" i="1"/>
  <c r="M57" i="1"/>
  <c r="N57" i="2"/>
  <c r="J13" i="1"/>
  <c r="K13" i="1"/>
  <c r="M13" i="1"/>
  <c r="N13" i="2"/>
  <c r="D437" i="6"/>
  <c r="J8" i="6"/>
  <c r="K8" i="6"/>
  <c r="M8" i="6"/>
  <c r="J8" i="5"/>
  <c r="K8" i="5"/>
  <c r="M8" i="5"/>
  <c r="N8" i="5"/>
  <c r="M435" i="4"/>
  <c r="J8" i="3"/>
  <c r="K8" i="3"/>
  <c r="M8" i="3"/>
  <c r="J8" i="2"/>
  <c r="K8" i="2"/>
  <c r="M8" i="2"/>
  <c r="J8" i="1"/>
  <c r="K8" i="1"/>
  <c r="M8" i="1"/>
  <c r="O22" i="2"/>
  <c r="N22" i="3"/>
  <c r="O34" i="2"/>
  <c r="N34" i="3"/>
  <c r="O34" i="3"/>
  <c r="O66" i="2"/>
  <c r="N66" i="3"/>
  <c r="O98" i="2"/>
  <c r="N98" i="3"/>
  <c r="O98" i="3"/>
  <c r="O158" i="2"/>
  <c r="N158" i="3"/>
  <c r="O201" i="2"/>
  <c r="N201" i="3"/>
  <c r="O201" i="3"/>
  <c r="O112" i="2"/>
  <c r="N112" i="3"/>
  <c r="O122" i="2"/>
  <c r="N122" i="3"/>
  <c r="O122" i="3"/>
  <c r="O164" i="2"/>
  <c r="N164" i="3"/>
  <c r="O314" i="2"/>
  <c r="N314" i="3"/>
  <c r="O314" i="3"/>
  <c r="O38" i="2"/>
  <c r="N38" i="3"/>
  <c r="O70" i="2"/>
  <c r="N70" i="3"/>
  <c r="O70" i="3"/>
  <c r="O102" i="2"/>
  <c r="N102" i="3"/>
  <c r="O196" i="2"/>
  <c r="N196" i="3"/>
  <c r="O196" i="3"/>
  <c r="O109" i="2"/>
  <c r="N109" i="3"/>
  <c r="O154" i="2"/>
  <c r="N154" i="3"/>
  <c r="O154" i="3"/>
  <c r="O330" i="2"/>
  <c r="N330" i="3"/>
  <c r="O230" i="2"/>
  <c r="N230" i="3"/>
  <c r="O230" i="3"/>
  <c r="O239" i="2"/>
  <c r="N239" i="3"/>
  <c r="O252" i="2"/>
  <c r="N252" i="3"/>
  <c r="O252" i="3"/>
  <c r="O266" i="2"/>
  <c r="N266" i="3"/>
  <c r="O299" i="2"/>
  <c r="N299" i="3"/>
  <c r="O299" i="3"/>
  <c r="O401" i="2"/>
  <c r="N401" i="3"/>
  <c r="O118" i="2"/>
  <c r="N118" i="3"/>
  <c r="O118" i="3"/>
  <c r="O150" i="2"/>
  <c r="N150" i="3"/>
  <c r="O180" i="2"/>
  <c r="N180" i="3"/>
  <c r="O180" i="3"/>
  <c r="O213" i="2"/>
  <c r="N213" i="3"/>
  <c r="O275" i="2"/>
  <c r="N275" i="3"/>
  <c r="O275" i="3"/>
  <c r="O380" i="2"/>
  <c r="N380" i="3"/>
  <c r="O16" i="2"/>
  <c r="N16" i="3"/>
  <c r="O16" i="3"/>
  <c r="O24" i="2"/>
  <c r="N24" i="3"/>
  <c r="O32" i="2"/>
  <c r="N32" i="3"/>
  <c r="O32" i="3"/>
  <c r="O40" i="2"/>
  <c r="N40" i="3"/>
  <c r="O48" i="2"/>
  <c r="N48" i="3"/>
  <c r="O48" i="3"/>
  <c r="O56" i="2"/>
  <c r="N56" i="3"/>
  <c r="O64" i="2"/>
  <c r="N64" i="3"/>
  <c r="O64" i="3"/>
  <c r="O72" i="2"/>
  <c r="N72" i="3"/>
  <c r="O80" i="2"/>
  <c r="N80" i="3"/>
  <c r="O80" i="3"/>
  <c r="O88" i="2"/>
  <c r="N88" i="3"/>
  <c r="O96" i="2"/>
  <c r="N96" i="3"/>
  <c r="O96" i="3"/>
  <c r="O104" i="2"/>
  <c r="N104" i="3"/>
  <c r="O121" i="2"/>
  <c r="N121" i="3"/>
  <c r="O121" i="3"/>
  <c r="O136" i="2"/>
  <c r="N136" i="3"/>
  <c r="O170" i="2"/>
  <c r="N170" i="3"/>
  <c r="O170" i="3"/>
  <c r="O193" i="2"/>
  <c r="N193" i="3"/>
  <c r="O217" i="2"/>
  <c r="N217" i="3"/>
  <c r="O217" i="3"/>
  <c r="O290" i="2"/>
  <c r="N290" i="3"/>
  <c r="O130" i="2"/>
  <c r="N130" i="3"/>
  <c r="O130" i="3"/>
  <c r="O157" i="2"/>
  <c r="N157" i="3"/>
  <c r="O176" i="2"/>
  <c r="N176" i="3"/>
  <c r="O176" i="3"/>
  <c r="O194" i="2"/>
  <c r="N194" i="3"/>
  <c r="O221" i="2"/>
  <c r="N221" i="3"/>
  <c r="O221" i="3"/>
  <c r="O235" i="2"/>
  <c r="N235" i="3"/>
  <c r="O251" i="2"/>
  <c r="N251" i="3"/>
  <c r="O251" i="3"/>
  <c r="O292" i="2"/>
  <c r="N292" i="3"/>
  <c r="O327" i="2"/>
  <c r="N327" i="3"/>
  <c r="O327" i="3"/>
  <c r="O234" i="2"/>
  <c r="N234" i="3"/>
  <c r="O268" i="2"/>
  <c r="N268" i="3"/>
  <c r="O268" i="3"/>
  <c r="O319" i="2"/>
  <c r="N319" i="3"/>
  <c r="O319" i="3"/>
  <c r="O429" i="2"/>
  <c r="N429" i="3"/>
  <c r="O429" i="3"/>
  <c r="O271" i="2"/>
  <c r="N271" i="3"/>
  <c r="O287" i="2"/>
  <c r="N287" i="3"/>
  <c r="O287" i="3"/>
  <c r="O303" i="2"/>
  <c r="N303" i="3"/>
  <c r="O397" i="2"/>
  <c r="N397" i="3"/>
  <c r="O397" i="3"/>
  <c r="O340" i="2"/>
  <c r="N340" i="3"/>
  <c r="O384" i="2"/>
  <c r="N384" i="3"/>
  <c r="O384" i="3"/>
  <c r="O426" i="2"/>
  <c r="N426" i="3"/>
  <c r="O356" i="2"/>
  <c r="N356" i="3"/>
  <c r="O356" i="3"/>
  <c r="O403" i="2"/>
  <c r="N403" i="3"/>
  <c r="O15" i="2"/>
  <c r="N15" i="3"/>
  <c r="O15" i="3"/>
  <c r="O31" i="2"/>
  <c r="N31" i="3"/>
  <c r="O47" i="2"/>
  <c r="N47" i="3"/>
  <c r="O47" i="3"/>
  <c r="O63" i="2"/>
  <c r="N63" i="3"/>
  <c r="O79" i="2"/>
  <c r="N79" i="3"/>
  <c r="O79" i="3"/>
  <c r="O95" i="2"/>
  <c r="N95" i="3"/>
  <c r="O111" i="2"/>
  <c r="N111" i="3"/>
  <c r="O111" i="3"/>
  <c r="O127" i="2"/>
  <c r="N127" i="3"/>
  <c r="O143" i="2"/>
  <c r="N143" i="3"/>
  <c r="O143" i="3"/>
  <c r="O159" i="2"/>
  <c r="N159" i="3"/>
  <c r="O175" i="2"/>
  <c r="N175" i="3"/>
  <c r="O175" i="3"/>
  <c r="O191" i="2"/>
  <c r="N191" i="3"/>
  <c r="O207" i="2"/>
  <c r="N207" i="3"/>
  <c r="O207" i="3"/>
  <c r="O223" i="2"/>
  <c r="N223" i="3"/>
  <c r="O394" i="2"/>
  <c r="N394" i="3"/>
  <c r="O394" i="3"/>
  <c r="O419" i="2"/>
  <c r="N419" i="3"/>
  <c r="O229" i="2"/>
  <c r="N229" i="3"/>
  <c r="O229" i="3"/>
  <c r="O245" i="2"/>
  <c r="N245" i="3"/>
  <c r="O261" i="2"/>
  <c r="N261" i="3"/>
  <c r="O261" i="3"/>
  <c r="O277" i="2"/>
  <c r="N277" i="3"/>
  <c r="O293" i="2"/>
  <c r="N293" i="3"/>
  <c r="O293" i="3"/>
  <c r="O309" i="2"/>
  <c r="N309" i="3"/>
  <c r="O325" i="2"/>
  <c r="N325" i="3"/>
  <c r="O325" i="3"/>
  <c r="O339" i="2"/>
  <c r="N339" i="3"/>
  <c r="O347" i="2"/>
  <c r="N347" i="3"/>
  <c r="O347" i="3"/>
  <c r="O355" i="2"/>
  <c r="N355" i="3"/>
  <c r="O363" i="2"/>
  <c r="N363" i="3"/>
  <c r="O363" i="3"/>
  <c r="O371" i="2"/>
  <c r="N371" i="3"/>
  <c r="O379" i="2"/>
  <c r="N379" i="3"/>
  <c r="O379" i="3"/>
  <c r="O387" i="2"/>
  <c r="N387" i="3"/>
  <c r="O405" i="2"/>
  <c r="N405" i="3"/>
  <c r="O405" i="3"/>
  <c r="O423" i="2"/>
  <c r="N423" i="3"/>
  <c r="O353" i="2"/>
  <c r="N353" i="3"/>
  <c r="O353" i="3"/>
  <c r="O369" i="2"/>
  <c r="N369" i="3"/>
  <c r="O385" i="2"/>
  <c r="N385" i="3"/>
  <c r="O385" i="3"/>
  <c r="O400" i="2"/>
  <c r="N400" i="3"/>
  <c r="O416" i="2"/>
  <c r="N416" i="3"/>
  <c r="O416" i="3"/>
  <c r="N52" i="4"/>
  <c r="O52" i="4"/>
  <c r="N65" i="4"/>
  <c r="O65" i="4"/>
  <c r="N92" i="4"/>
  <c r="O92" i="4"/>
  <c r="O109" i="3"/>
  <c r="N109" i="4"/>
  <c r="O109" i="4"/>
  <c r="N144" i="4"/>
  <c r="O144" i="4"/>
  <c r="N189" i="4"/>
  <c r="O189" i="4"/>
  <c r="N267" i="4"/>
  <c r="O267" i="4"/>
  <c r="N16" i="4"/>
  <c r="O16" i="4"/>
  <c r="N32" i="4"/>
  <c r="O32" i="4"/>
  <c r="O40" i="3"/>
  <c r="N40" i="4"/>
  <c r="O40" i="4"/>
  <c r="N130" i="4"/>
  <c r="O130" i="4"/>
  <c r="N162" i="4"/>
  <c r="O162" i="4"/>
  <c r="N196" i="4"/>
  <c r="O196" i="4"/>
  <c r="N221" i="4"/>
  <c r="O221" i="4"/>
  <c r="O239" i="3"/>
  <c r="N239" i="4"/>
  <c r="O239" i="4"/>
  <c r="N264" i="4"/>
  <c r="O264" i="4"/>
  <c r="N338" i="4"/>
  <c r="O338" i="4"/>
  <c r="O22" i="3"/>
  <c r="N22" i="4"/>
  <c r="O22" i="4"/>
  <c r="O38" i="3"/>
  <c r="N38" i="4"/>
  <c r="O38" i="4"/>
  <c r="N48" i="4"/>
  <c r="O48" i="4"/>
  <c r="N61" i="4"/>
  <c r="O61" i="4"/>
  <c r="N70" i="4"/>
  <c r="O70" i="4"/>
  <c r="N80" i="4"/>
  <c r="O80" i="4"/>
  <c r="N93" i="4"/>
  <c r="O93" i="4"/>
  <c r="O102" i="3"/>
  <c r="N102" i="4"/>
  <c r="O102" i="4"/>
  <c r="N120" i="4"/>
  <c r="O120" i="4"/>
  <c r="N149" i="4"/>
  <c r="O149" i="4"/>
  <c r="N166" i="4"/>
  <c r="O166" i="4"/>
  <c r="N184" i="4"/>
  <c r="O184" i="4"/>
  <c r="N227" i="4"/>
  <c r="O227" i="4"/>
  <c r="N299" i="4"/>
  <c r="O299" i="4"/>
  <c r="N68" i="4"/>
  <c r="O68" i="4"/>
  <c r="N84" i="4"/>
  <c r="O84" i="4"/>
  <c r="N128" i="4"/>
  <c r="O128" i="4"/>
  <c r="N176" i="4"/>
  <c r="O176" i="4"/>
  <c r="N20" i="4"/>
  <c r="O20" i="4"/>
  <c r="N116" i="4"/>
  <c r="O116" i="4"/>
  <c r="O164" i="3"/>
  <c r="N164" i="4"/>
  <c r="O164" i="4"/>
  <c r="N106" i="4"/>
  <c r="O106" i="4"/>
  <c r="N124" i="4"/>
  <c r="O124" i="4"/>
  <c r="N153" i="4"/>
  <c r="O153" i="4"/>
  <c r="N170" i="4"/>
  <c r="O170" i="4"/>
  <c r="N188" i="4"/>
  <c r="O188" i="4"/>
  <c r="N205" i="4"/>
  <c r="O205" i="4"/>
  <c r="N230" i="4"/>
  <c r="O230" i="4"/>
  <c r="N247" i="4"/>
  <c r="O247" i="4"/>
  <c r="N272" i="4"/>
  <c r="O272" i="4"/>
  <c r="N319" i="4"/>
  <c r="O319" i="4"/>
  <c r="N216" i="4"/>
  <c r="O216" i="4"/>
  <c r="N242" i="4"/>
  <c r="O242" i="4"/>
  <c r="N274" i="4"/>
  <c r="O274" i="4"/>
  <c r="N307" i="4"/>
  <c r="O307" i="4"/>
  <c r="N212" i="4"/>
  <c r="O212" i="4"/>
  <c r="N244" i="4"/>
  <c r="O244" i="4"/>
  <c r="N276" i="4"/>
  <c r="O276" i="4"/>
  <c r="N322" i="4"/>
  <c r="O322" i="4"/>
  <c r="N314" i="4"/>
  <c r="O314" i="4"/>
  <c r="N409" i="4"/>
  <c r="O409" i="4"/>
  <c r="N295" i="4"/>
  <c r="O295" i="4"/>
  <c r="N304" i="4"/>
  <c r="O304" i="4"/>
  <c r="N327" i="4"/>
  <c r="O327" i="4"/>
  <c r="N310" i="4"/>
  <c r="O310" i="4"/>
  <c r="N323" i="4"/>
  <c r="O323" i="4"/>
  <c r="N332" i="4"/>
  <c r="O332" i="4"/>
  <c r="N388" i="4"/>
  <c r="O388" i="4"/>
  <c r="N356" i="4"/>
  <c r="O356" i="4"/>
  <c r="N429" i="4"/>
  <c r="O429" i="4"/>
  <c r="N415" i="4"/>
  <c r="O415" i="4"/>
  <c r="N11" i="4"/>
  <c r="O11" i="4"/>
  <c r="N27" i="4"/>
  <c r="O27" i="4"/>
  <c r="N43" i="4"/>
  <c r="O43" i="4"/>
  <c r="N59" i="4"/>
  <c r="O59" i="4"/>
  <c r="N75" i="4"/>
  <c r="O75" i="4"/>
  <c r="N91" i="4"/>
  <c r="O91" i="4"/>
  <c r="N107" i="4"/>
  <c r="O107" i="4"/>
  <c r="N123" i="4"/>
  <c r="O123" i="4"/>
  <c r="N139" i="4"/>
  <c r="O139" i="4"/>
  <c r="N155" i="4"/>
  <c r="O155" i="4"/>
  <c r="N171" i="4"/>
  <c r="O171" i="4"/>
  <c r="N187" i="4"/>
  <c r="O187" i="4"/>
  <c r="N203" i="4"/>
  <c r="O203" i="4"/>
  <c r="N219" i="4"/>
  <c r="O219" i="4"/>
  <c r="N376" i="4"/>
  <c r="O376" i="4"/>
  <c r="N413" i="4"/>
  <c r="O413" i="4"/>
  <c r="N225" i="4"/>
  <c r="O225" i="4"/>
  <c r="N241" i="4"/>
  <c r="O241" i="4"/>
  <c r="N257" i="4"/>
  <c r="O257" i="4"/>
  <c r="N273" i="4"/>
  <c r="O273" i="4"/>
  <c r="N289" i="4"/>
  <c r="O289" i="4"/>
  <c r="N305" i="4"/>
  <c r="O305" i="4"/>
  <c r="N321" i="4"/>
  <c r="O321" i="4"/>
  <c r="N337" i="4"/>
  <c r="O337" i="4"/>
  <c r="N346" i="4"/>
  <c r="O346" i="4"/>
  <c r="N354" i="4"/>
  <c r="O354" i="4"/>
  <c r="N362" i="4"/>
  <c r="O362" i="4"/>
  <c r="N370" i="4"/>
  <c r="O370" i="4"/>
  <c r="N378" i="4"/>
  <c r="O378" i="4"/>
  <c r="N386" i="4"/>
  <c r="O386" i="4"/>
  <c r="N402" i="4"/>
  <c r="O402" i="4"/>
  <c r="N421" i="4"/>
  <c r="O421" i="4"/>
  <c r="N349" i="4"/>
  <c r="O349" i="4"/>
  <c r="N365" i="4"/>
  <c r="O365" i="4"/>
  <c r="N381" i="4"/>
  <c r="O381" i="4"/>
  <c r="N396" i="4"/>
  <c r="O396" i="4"/>
  <c r="N412" i="4"/>
  <c r="O412" i="4"/>
  <c r="N428" i="4"/>
  <c r="O428" i="4"/>
  <c r="O110" i="5"/>
  <c r="N110" i="6"/>
  <c r="O110" i="6"/>
  <c r="O113" i="5"/>
  <c r="N113" i="6"/>
  <c r="O24" i="5"/>
  <c r="N24" i="6"/>
  <c r="O107" i="5"/>
  <c r="N107" i="6"/>
  <c r="O72" i="5"/>
  <c r="N72" i="6"/>
  <c r="O121" i="5"/>
  <c r="N121" i="6"/>
  <c r="O15" i="5"/>
  <c r="N15" i="6"/>
  <c r="O23" i="5"/>
  <c r="N23" i="6"/>
  <c r="O68" i="5"/>
  <c r="N68" i="6"/>
  <c r="O68" i="6"/>
  <c r="O97" i="5"/>
  <c r="N97" i="6"/>
  <c r="O85" i="5"/>
  <c r="N85" i="6"/>
  <c r="O103" i="5"/>
  <c r="N103" i="6"/>
  <c r="O115" i="5"/>
  <c r="N115" i="6"/>
  <c r="O115" i="6"/>
  <c r="O21" i="5"/>
  <c r="N21" i="6"/>
  <c r="O31" i="5"/>
  <c r="N31" i="6"/>
  <c r="O39" i="5"/>
  <c r="N39" i="6"/>
  <c r="O47" i="5"/>
  <c r="N47" i="6"/>
  <c r="O55" i="5"/>
  <c r="N55" i="6"/>
  <c r="O63" i="5"/>
  <c r="N63" i="6"/>
  <c r="O71" i="5"/>
  <c r="N71" i="6"/>
  <c r="O79" i="5"/>
  <c r="N79" i="6"/>
  <c r="O106" i="5"/>
  <c r="N106" i="6"/>
  <c r="O33" i="5"/>
  <c r="N33" i="6"/>
  <c r="O33" i="6"/>
  <c r="O49" i="5"/>
  <c r="N49" i="6"/>
  <c r="O65" i="5"/>
  <c r="N65" i="6"/>
  <c r="O65" i="6"/>
  <c r="O80" i="5"/>
  <c r="N80" i="6"/>
  <c r="O96" i="5"/>
  <c r="N96" i="6"/>
  <c r="O112" i="5"/>
  <c r="N112" i="6"/>
  <c r="O166" i="5"/>
  <c r="N166" i="6"/>
  <c r="O222" i="5"/>
  <c r="N222" i="6"/>
  <c r="O267" i="5"/>
  <c r="N267" i="6"/>
  <c r="O146" i="5"/>
  <c r="N146" i="6"/>
  <c r="O218" i="5"/>
  <c r="N218" i="6"/>
  <c r="O218" i="6"/>
  <c r="O299" i="5"/>
  <c r="N299" i="6"/>
  <c r="O129" i="5"/>
  <c r="N129" i="6"/>
  <c r="O129" i="6"/>
  <c r="O137" i="5"/>
  <c r="N137" i="6"/>
  <c r="O158" i="5"/>
  <c r="N158" i="6"/>
  <c r="O158" i="6"/>
  <c r="O250" i="5"/>
  <c r="N250" i="6"/>
  <c r="O250" i="6"/>
  <c r="O302" i="5"/>
  <c r="N302" i="6"/>
  <c r="O130" i="5"/>
  <c r="N130" i="6"/>
  <c r="O154" i="5"/>
  <c r="N154" i="6"/>
  <c r="O210" i="5"/>
  <c r="N210" i="6"/>
  <c r="O306" i="5"/>
  <c r="N306" i="6"/>
  <c r="O148" i="5"/>
  <c r="N148" i="6"/>
  <c r="O148" i="6"/>
  <c r="O156" i="5"/>
  <c r="N156" i="6"/>
  <c r="O156" i="6"/>
  <c r="O164" i="5"/>
  <c r="N164" i="6"/>
  <c r="O164" i="6"/>
  <c r="O172" i="5"/>
  <c r="N172" i="6"/>
  <c r="O180" i="5"/>
  <c r="N180" i="6"/>
  <c r="O188" i="5"/>
  <c r="N188" i="6"/>
  <c r="O188" i="6"/>
  <c r="O196" i="5"/>
  <c r="N196" i="6"/>
  <c r="O196" i="6"/>
  <c r="O204" i="5"/>
  <c r="N204" i="6"/>
  <c r="O204" i="6"/>
  <c r="O212" i="5"/>
  <c r="N212" i="6"/>
  <c r="O220" i="5"/>
  <c r="N220" i="6"/>
  <c r="O243" i="5"/>
  <c r="N243" i="6"/>
  <c r="O266" i="5"/>
  <c r="N266" i="6"/>
  <c r="O266" i="6"/>
  <c r="O318" i="5"/>
  <c r="N318" i="6"/>
  <c r="O318" i="6"/>
  <c r="O251" i="5"/>
  <c r="N251" i="6"/>
  <c r="O251" i="6"/>
  <c r="O298" i="5"/>
  <c r="N298" i="6"/>
  <c r="O298" i="6"/>
  <c r="O335" i="5"/>
  <c r="N335" i="6"/>
  <c r="O372" i="5"/>
  <c r="N372" i="6"/>
  <c r="O372" i="6"/>
  <c r="O275" i="5"/>
  <c r="N275" i="6"/>
  <c r="O275" i="6"/>
  <c r="O307" i="5"/>
  <c r="N307" i="6"/>
  <c r="O307" i="6"/>
  <c r="O388" i="5"/>
  <c r="N388" i="6"/>
  <c r="O388" i="6"/>
  <c r="O403" i="5"/>
  <c r="N403" i="6"/>
  <c r="O417" i="5"/>
  <c r="N417" i="6"/>
  <c r="O417" i="6"/>
  <c r="O228" i="5"/>
  <c r="N228" i="6"/>
  <c r="O244" i="5"/>
  <c r="N244" i="6"/>
  <c r="O260" i="5"/>
  <c r="N260" i="6"/>
  <c r="O260" i="6"/>
  <c r="O276" i="5"/>
  <c r="N276" i="6"/>
  <c r="O276" i="6"/>
  <c r="O292" i="5"/>
  <c r="N292" i="6"/>
  <c r="O308" i="5"/>
  <c r="N308" i="6"/>
  <c r="O308" i="6"/>
  <c r="O324" i="5"/>
  <c r="N324" i="6"/>
  <c r="O348" i="5"/>
  <c r="N348" i="6"/>
  <c r="O348" i="6"/>
  <c r="O401" i="5"/>
  <c r="N401" i="6"/>
  <c r="O429" i="5"/>
  <c r="N429" i="6"/>
  <c r="O135" i="5"/>
  <c r="N135" i="6"/>
  <c r="O151" i="5"/>
  <c r="N151" i="6"/>
  <c r="O151" i="6"/>
  <c r="O167" i="5"/>
  <c r="N167" i="6"/>
  <c r="O183" i="5"/>
  <c r="N183" i="6"/>
  <c r="O183" i="6"/>
  <c r="O199" i="5"/>
  <c r="N199" i="6"/>
  <c r="O215" i="5"/>
  <c r="N215" i="6"/>
  <c r="O215" i="6"/>
  <c r="O360" i="5"/>
  <c r="N360" i="6"/>
  <c r="O406" i="5"/>
  <c r="N406" i="6"/>
  <c r="O406" i="6"/>
  <c r="O237" i="5"/>
  <c r="N237" i="6"/>
  <c r="O253" i="5"/>
  <c r="N253" i="6"/>
  <c r="O269" i="5"/>
  <c r="N269" i="6"/>
  <c r="O285" i="5"/>
  <c r="N285" i="6"/>
  <c r="O301" i="5"/>
  <c r="N301" i="6"/>
  <c r="O317" i="5"/>
  <c r="N317" i="6"/>
  <c r="O333" i="5"/>
  <c r="N333" i="6"/>
  <c r="O343" i="5"/>
  <c r="N343" i="6"/>
  <c r="O351" i="5"/>
  <c r="N351" i="6"/>
  <c r="O359" i="5"/>
  <c r="N359" i="6"/>
  <c r="O367" i="5"/>
  <c r="N367" i="6"/>
  <c r="O375" i="5"/>
  <c r="N375" i="6"/>
  <c r="O383" i="5"/>
  <c r="N383" i="6"/>
  <c r="O391" i="5"/>
  <c r="N391" i="6"/>
  <c r="O418" i="5"/>
  <c r="N418" i="6"/>
  <c r="O345" i="5"/>
  <c r="N345" i="6"/>
  <c r="O361" i="5"/>
  <c r="N361" i="6"/>
  <c r="O377" i="5"/>
  <c r="N377" i="6"/>
  <c r="O392" i="5"/>
  <c r="N392" i="6"/>
  <c r="O408" i="5"/>
  <c r="N408" i="6"/>
  <c r="O424" i="5"/>
  <c r="N424" i="6"/>
  <c r="O146" i="6"/>
  <c r="N146" i="7"/>
  <c r="N189" i="7"/>
  <c r="N298" i="7"/>
  <c r="N9" i="7"/>
  <c r="N17" i="7"/>
  <c r="N25" i="7"/>
  <c r="N33" i="7"/>
  <c r="N41" i="7"/>
  <c r="O49" i="6"/>
  <c r="N49" i="7"/>
  <c r="N57" i="7"/>
  <c r="N65" i="7"/>
  <c r="N73" i="7"/>
  <c r="N81" i="7"/>
  <c r="N89" i="7"/>
  <c r="O97" i="6"/>
  <c r="N97" i="7"/>
  <c r="N105" i="7"/>
  <c r="O113" i="6"/>
  <c r="N113" i="7"/>
  <c r="O121" i="6"/>
  <c r="N121" i="7"/>
  <c r="N142" i="7"/>
  <c r="N238" i="7"/>
  <c r="N255" i="7"/>
  <c r="N276" i="7"/>
  <c r="N10" i="7"/>
  <c r="N26" i="7"/>
  <c r="N42" i="7"/>
  <c r="N58" i="7"/>
  <c r="N74" i="7"/>
  <c r="N90" i="7"/>
  <c r="O106" i="6"/>
  <c r="N106" i="7"/>
  <c r="N122" i="7"/>
  <c r="N204" i="7"/>
  <c r="N197" i="7"/>
  <c r="N246" i="7"/>
  <c r="N263" i="7"/>
  <c r="N284" i="7"/>
  <c r="N129" i="7"/>
  <c r="O137" i="6"/>
  <c r="N137" i="7"/>
  <c r="N145" i="7"/>
  <c r="N153" i="7"/>
  <c r="N161" i="7"/>
  <c r="N169" i="7"/>
  <c r="N177" i="7"/>
  <c r="N208" i="7"/>
  <c r="N227" i="7"/>
  <c r="N240" i="7"/>
  <c r="N250" i="7"/>
  <c r="N259" i="7"/>
  <c r="N272" i="7"/>
  <c r="N282" i="7"/>
  <c r="N291" i="7"/>
  <c r="N170" i="7"/>
  <c r="N196" i="7"/>
  <c r="N409" i="7"/>
  <c r="N312" i="7"/>
  <c r="N388" i="7"/>
  <c r="N182" i="7"/>
  <c r="N198" i="7"/>
  <c r="N214" i="7"/>
  <c r="N304" i="7"/>
  <c r="N294" i="7"/>
  <c r="N307" i="7"/>
  <c r="N316" i="7"/>
  <c r="N326" i="7"/>
  <c r="N372" i="7"/>
  <c r="N348" i="7"/>
  <c r="N411" i="7"/>
  <c r="N338" i="7"/>
  <c r="N393" i="7"/>
  <c r="N426" i="7"/>
  <c r="N19" i="7"/>
  <c r="N35" i="7"/>
  <c r="N51" i="7"/>
  <c r="N67" i="7"/>
  <c r="N83" i="7"/>
  <c r="N99" i="7"/>
  <c r="N115" i="7"/>
  <c r="N131" i="7"/>
  <c r="N147" i="7"/>
  <c r="N163" i="7"/>
  <c r="N179" i="7"/>
  <c r="N195" i="7"/>
  <c r="N211" i="7"/>
  <c r="N344" i="7"/>
  <c r="N395" i="7"/>
  <c r="N425" i="7"/>
  <c r="N233" i="7"/>
  <c r="N249" i="7"/>
  <c r="N265" i="7"/>
  <c r="N281" i="7"/>
  <c r="N297" i="7"/>
  <c r="N313" i="7"/>
  <c r="N329" i="7"/>
  <c r="N342" i="7"/>
  <c r="N350" i="7"/>
  <c r="N358" i="7"/>
  <c r="N366" i="7"/>
  <c r="N374" i="7"/>
  <c r="N382" i="7"/>
  <c r="N390" i="7"/>
  <c r="N407" i="7"/>
  <c r="N341" i="7"/>
  <c r="N357" i="7"/>
  <c r="N373" i="7"/>
  <c r="N389" i="7"/>
  <c r="N404" i="7"/>
  <c r="N420" i="7"/>
  <c r="O10" i="2"/>
  <c r="N10" i="3"/>
  <c r="O10" i="3"/>
  <c r="O42" i="2"/>
  <c r="N42" i="3"/>
  <c r="O74" i="2"/>
  <c r="N74" i="3"/>
  <c r="O74" i="3"/>
  <c r="O106" i="2"/>
  <c r="N106" i="3"/>
  <c r="O106" i="3"/>
  <c r="O166" i="2"/>
  <c r="N166" i="3"/>
  <c r="O166" i="3"/>
  <c r="O216" i="2"/>
  <c r="N216" i="3"/>
  <c r="O216" i="3"/>
  <c r="O114" i="2"/>
  <c r="N114" i="3"/>
  <c r="O114" i="3"/>
  <c r="O132" i="2"/>
  <c r="N132" i="3"/>
  <c r="O186" i="2"/>
  <c r="N186" i="3"/>
  <c r="O186" i="3"/>
  <c r="O315" i="2"/>
  <c r="N315" i="3"/>
  <c r="O46" i="2"/>
  <c r="N46" i="3"/>
  <c r="O46" i="3"/>
  <c r="O78" i="2"/>
  <c r="N78" i="3"/>
  <c r="O165" i="2"/>
  <c r="N165" i="3"/>
  <c r="O165" i="3"/>
  <c r="O197" i="2"/>
  <c r="N197" i="3"/>
  <c r="O134" i="2"/>
  <c r="N134" i="3"/>
  <c r="O134" i="3"/>
  <c r="O169" i="2"/>
  <c r="N169" i="3"/>
  <c r="O331" i="2"/>
  <c r="N331" i="3"/>
  <c r="O331" i="3"/>
  <c r="O231" i="2"/>
  <c r="N231" i="3"/>
  <c r="O231" i="3"/>
  <c r="O244" i="2"/>
  <c r="N244" i="3"/>
  <c r="O244" i="3"/>
  <c r="O254" i="2"/>
  <c r="N254" i="3"/>
  <c r="O267" i="2"/>
  <c r="N267" i="3"/>
  <c r="O267" i="3"/>
  <c r="O316" i="2"/>
  <c r="N316" i="3"/>
  <c r="O414" i="2"/>
  <c r="N414" i="3"/>
  <c r="O414" i="3"/>
  <c r="O138" i="2"/>
  <c r="N138" i="3"/>
  <c r="O161" i="2"/>
  <c r="N161" i="3"/>
  <c r="O161" i="3"/>
  <c r="O185" i="2"/>
  <c r="N185" i="3"/>
  <c r="O214" i="2"/>
  <c r="N214" i="3"/>
  <c r="O214" i="3"/>
  <c r="O296" i="2"/>
  <c r="N296" i="3"/>
  <c r="O296" i="3"/>
  <c r="O9" i="2"/>
  <c r="N9" i="3"/>
  <c r="O9" i="3"/>
  <c r="O17" i="2"/>
  <c r="N17" i="3"/>
  <c r="O25" i="2"/>
  <c r="N25" i="3"/>
  <c r="O25" i="3"/>
  <c r="O33" i="2"/>
  <c r="N33" i="3"/>
  <c r="O33" i="3"/>
  <c r="O41" i="2"/>
  <c r="N41" i="3"/>
  <c r="O41" i="3"/>
  <c r="O49" i="2"/>
  <c r="N49" i="3"/>
  <c r="O57" i="2"/>
  <c r="N57" i="3"/>
  <c r="O65" i="2"/>
  <c r="N65" i="3"/>
  <c r="O65" i="3"/>
  <c r="O73" i="2"/>
  <c r="N73" i="3"/>
  <c r="O73" i="3"/>
  <c r="O81" i="2"/>
  <c r="N81" i="3"/>
  <c r="O89" i="2"/>
  <c r="N89" i="3"/>
  <c r="O89" i="3"/>
  <c r="O97" i="2"/>
  <c r="N97" i="3"/>
  <c r="O97" i="3"/>
  <c r="O105" i="2"/>
  <c r="N105" i="3"/>
  <c r="O105" i="3"/>
  <c r="O124" i="2"/>
  <c r="N124" i="3"/>
  <c r="O124" i="3"/>
  <c r="O142" i="2"/>
  <c r="N142" i="3"/>
  <c r="O142" i="3"/>
  <c r="O172" i="2"/>
  <c r="N172" i="3"/>
  <c r="O172" i="3"/>
  <c r="O200" i="2"/>
  <c r="N200" i="3"/>
  <c r="O200" i="3"/>
  <c r="O220" i="2"/>
  <c r="N220" i="3"/>
  <c r="O291" i="2"/>
  <c r="N291" i="3"/>
  <c r="O291" i="3"/>
  <c r="O141" i="2"/>
  <c r="N141" i="3"/>
  <c r="O160" i="2"/>
  <c r="N160" i="3"/>
  <c r="O160" i="3"/>
  <c r="O178" i="2"/>
  <c r="N178" i="3"/>
  <c r="O205" i="2"/>
  <c r="N205" i="3"/>
  <c r="O205" i="3"/>
  <c r="O224" i="2"/>
  <c r="N224" i="3"/>
  <c r="O240" i="2"/>
  <c r="N240" i="3"/>
  <c r="O240" i="3"/>
  <c r="O256" i="2"/>
  <c r="N256" i="3"/>
  <c r="O256" i="3"/>
  <c r="O308" i="2"/>
  <c r="N308" i="3"/>
  <c r="O308" i="3"/>
  <c r="O336" i="2"/>
  <c r="N336" i="3"/>
  <c r="O336" i="3"/>
  <c r="O242" i="2"/>
  <c r="N242" i="3"/>
  <c r="O242" i="3"/>
  <c r="O284" i="2"/>
  <c r="N284" i="3"/>
  <c r="O284" i="3"/>
  <c r="O328" i="2"/>
  <c r="N328" i="3"/>
  <c r="O328" i="3"/>
  <c r="O262" i="2"/>
  <c r="N262" i="3"/>
  <c r="O278" i="2"/>
  <c r="N278" i="3"/>
  <c r="O278" i="3"/>
  <c r="O294" i="2"/>
  <c r="N294" i="3"/>
  <c r="O310" i="2"/>
  <c r="N310" i="3"/>
  <c r="O310" i="3"/>
  <c r="O417" i="2"/>
  <c r="N417" i="3"/>
  <c r="O417" i="3"/>
  <c r="O348" i="2"/>
  <c r="N348" i="3"/>
  <c r="O348" i="3"/>
  <c r="O388" i="2"/>
  <c r="N388" i="3"/>
  <c r="O388" i="3"/>
  <c r="O427" i="2"/>
  <c r="N427" i="3"/>
  <c r="O427" i="3"/>
  <c r="O393" i="2"/>
  <c r="N393" i="3"/>
  <c r="O409" i="2"/>
  <c r="N409" i="3"/>
  <c r="O409" i="3"/>
  <c r="O19" i="2"/>
  <c r="N19" i="3"/>
  <c r="O35" i="2"/>
  <c r="N35" i="3"/>
  <c r="O35" i="3"/>
  <c r="O51" i="2"/>
  <c r="N51" i="3"/>
  <c r="O67" i="2"/>
  <c r="N67" i="3"/>
  <c r="O67" i="3"/>
  <c r="O83" i="2"/>
  <c r="N83" i="3"/>
  <c r="O99" i="2"/>
  <c r="N99" i="3"/>
  <c r="O99" i="3"/>
  <c r="O115" i="2"/>
  <c r="N115" i="3"/>
  <c r="O131" i="2"/>
  <c r="N131" i="3"/>
  <c r="O131" i="3"/>
  <c r="O147" i="2"/>
  <c r="N147" i="3"/>
  <c r="O163" i="2"/>
  <c r="N163" i="3"/>
  <c r="O163" i="3"/>
  <c r="O179" i="2"/>
  <c r="N179" i="3"/>
  <c r="O195" i="2"/>
  <c r="N195" i="3"/>
  <c r="O195" i="3"/>
  <c r="O211" i="2"/>
  <c r="N211" i="3"/>
  <c r="O344" i="2"/>
  <c r="N344" i="3"/>
  <c r="O344" i="3"/>
  <c r="O395" i="2"/>
  <c r="N395" i="3"/>
  <c r="O425" i="2"/>
  <c r="N425" i="3"/>
  <c r="O425" i="3"/>
  <c r="O233" i="2"/>
  <c r="N233" i="3"/>
  <c r="O249" i="2"/>
  <c r="N249" i="3"/>
  <c r="O249" i="3"/>
  <c r="O265" i="2"/>
  <c r="N265" i="3"/>
  <c r="O281" i="2"/>
  <c r="N281" i="3"/>
  <c r="O281" i="3"/>
  <c r="O297" i="2"/>
  <c r="N297" i="3"/>
  <c r="O313" i="2"/>
  <c r="N313" i="3"/>
  <c r="O313" i="3"/>
  <c r="O329" i="2"/>
  <c r="N329" i="3"/>
  <c r="O342" i="2"/>
  <c r="N342" i="3"/>
  <c r="O342" i="3"/>
  <c r="O350" i="2"/>
  <c r="N350" i="3"/>
  <c r="O358" i="2"/>
  <c r="N358" i="3"/>
  <c r="O358" i="3"/>
  <c r="O366" i="2"/>
  <c r="N366" i="3"/>
  <c r="O374" i="2"/>
  <c r="N374" i="3"/>
  <c r="O374" i="3"/>
  <c r="O382" i="2"/>
  <c r="N382" i="3"/>
  <c r="O390" i="2"/>
  <c r="N390" i="3"/>
  <c r="O390" i="3"/>
  <c r="O407" i="2"/>
  <c r="N407" i="3"/>
  <c r="O341" i="2"/>
  <c r="N341" i="3"/>
  <c r="O341" i="3"/>
  <c r="O357" i="2"/>
  <c r="N357" i="3"/>
  <c r="O373" i="2"/>
  <c r="N373" i="3"/>
  <c r="O373" i="3"/>
  <c r="O389" i="2"/>
  <c r="N389" i="3"/>
  <c r="O404" i="2"/>
  <c r="N404" i="3"/>
  <c r="O404" i="3"/>
  <c r="O420" i="2"/>
  <c r="N420" i="3"/>
  <c r="N44" i="4"/>
  <c r="O44" i="4"/>
  <c r="O57" i="3"/>
  <c r="N57" i="4"/>
  <c r="O57" i="4"/>
  <c r="N73" i="4"/>
  <c r="O73" i="4"/>
  <c r="N97" i="4"/>
  <c r="O97" i="4"/>
  <c r="O112" i="3"/>
  <c r="N112" i="4"/>
  <c r="O112" i="4"/>
  <c r="O157" i="3"/>
  <c r="N157" i="4"/>
  <c r="O157" i="4"/>
  <c r="N192" i="4"/>
  <c r="O192" i="4"/>
  <c r="N286" i="4"/>
  <c r="O286" i="4"/>
  <c r="O17" i="3"/>
  <c r="N17" i="4"/>
  <c r="O17" i="4"/>
  <c r="N33" i="4"/>
  <c r="O33" i="4"/>
  <c r="N41" i="4"/>
  <c r="O41" i="4"/>
  <c r="O132" i="3"/>
  <c r="N132" i="4"/>
  <c r="O132" i="4"/>
  <c r="N177" i="4"/>
  <c r="O177" i="4"/>
  <c r="N208" i="4"/>
  <c r="O208" i="4"/>
  <c r="N222" i="4"/>
  <c r="O222" i="4"/>
  <c r="N248" i="4"/>
  <c r="O248" i="4"/>
  <c r="N270" i="4"/>
  <c r="O270" i="4"/>
  <c r="N10" i="4"/>
  <c r="O10" i="4"/>
  <c r="N26" i="4"/>
  <c r="O26" i="4"/>
  <c r="O42" i="3"/>
  <c r="N42" i="4"/>
  <c r="O42" i="4"/>
  <c r="N53" i="4"/>
  <c r="O53" i="4"/>
  <c r="N62" i="4"/>
  <c r="O62" i="4"/>
  <c r="O72" i="3"/>
  <c r="N72" i="4"/>
  <c r="O72" i="4"/>
  <c r="N85" i="4"/>
  <c r="O85" i="4"/>
  <c r="N94" i="4"/>
  <c r="O94" i="4"/>
  <c r="O104" i="3"/>
  <c r="N104" i="4"/>
  <c r="O104" i="4"/>
  <c r="N133" i="4"/>
  <c r="O133" i="4"/>
  <c r="O150" i="3"/>
  <c r="N150" i="4"/>
  <c r="O150" i="4"/>
  <c r="N168" i="4"/>
  <c r="O168" i="4"/>
  <c r="O197" i="3"/>
  <c r="N197" i="4"/>
  <c r="O197" i="4"/>
  <c r="N243" i="4"/>
  <c r="O243" i="4"/>
  <c r="N302" i="4"/>
  <c r="O302" i="4"/>
  <c r="N74" i="4"/>
  <c r="O74" i="4"/>
  <c r="N90" i="4"/>
  <c r="O90" i="4"/>
  <c r="N142" i="4"/>
  <c r="O142" i="4"/>
  <c r="N190" i="4"/>
  <c r="O190" i="4"/>
  <c r="N21" i="4"/>
  <c r="O21" i="4"/>
  <c r="N129" i="4"/>
  <c r="O129" i="4"/>
  <c r="O178" i="3"/>
  <c r="N178" i="4"/>
  <c r="O178" i="4"/>
  <c r="N108" i="4"/>
  <c r="O108" i="4"/>
  <c r="N137" i="4"/>
  <c r="O137" i="4"/>
  <c r="N154" i="4"/>
  <c r="O154" i="4"/>
  <c r="N172" i="4"/>
  <c r="O172" i="4"/>
  <c r="N201" i="4"/>
  <c r="O201" i="4"/>
  <c r="N206" i="4"/>
  <c r="O206" i="4"/>
  <c r="N231" i="4"/>
  <c r="O231" i="4"/>
  <c r="N256" i="4"/>
  <c r="O256" i="4"/>
  <c r="N278" i="4"/>
  <c r="O278" i="4"/>
  <c r="N336" i="4"/>
  <c r="O336" i="4"/>
  <c r="N218" i="4"/>
  <c r="O218" i="4"/>
  <c r="N250" i="4"/>
  <c r="O250" i="4"/>
  <c r="N282" i="4"/>
  <c r="O282" i="4"/>
  <c r="N335" i="4"/>
  <c r="O335" i="4"/>
  <c r="N214" i="4"/>
  <c r="O214" i="4"/>
  <c r="N252" i="4"/>
  <c r="O252" i="4"/>
  <c r="N284" i="4"/>
  <c r="O284" i="4"/>
  <c r="N364" i="4"/>
  <c r="O364" i="4"/>
  <c r="O330" i="3"/>
  <c r="N330" i="4"/>
  <c r="O330" i="4"/>
  <c r="N287" i="4"/>
  <c r="O287" i="4"/>
  <c r="N296" i="4"/>
  <c r="O296" i="4"/>
  <c r="N306" i="4"/>
  <c r="O306" i="4"/>
  <c r="N328" i="4"/>
  <c r="O328" i="4"/>
  <c r="O315" i="3"/>
  <c r="N315" i="4"/>
  <c r="O315" i="4"/>
  <c r="N324" i="4"/>
  <c r="O324" i="4"/>
  <c r="N334" i="4"/>
  <c r="O334" i="4"/>
  <c r="N410" i="4"/>
  <c r="O410" i="4"/>
  <c r="N372" i="4"/>
  <c r="O372" i="4"/>
  <c r="N384" i="4"/>
  <c r="O384" i="4"/>
  <c r="N417" i="4"/>
  <c r="O417" i="4"/>
  <c r="N15" i="4"/>
  <c r="O15" i="4"/>
  <c r="O31" i="3"/>
  <c r="N31" i="4"/>
  <c r="O31" i="4"/>
  <c r="N47" i="4"/>
  <c r="O47" i="4"/>
  <c r="O63" i="3"/>
  <c r="N63" i="4"/>
  <c r="O63" i="4"/>
  <c r="N79" i="4"/>
  <c r="O79" i="4"/>
  <c r="O95" i="3"/>
  <c r="N95" i="4"/>
  <c r="O95" i="4"/>
  <c r="N111" i="4"/>
  <c r="O111" i="4"/>
  <c r="O127" i="3"/>
  <c r="N127" i="4"/>
  <c r="O127" i="4"/>
  <c r="N143" i="4"/>
  <c r="O143" i="4"/>
  <c r="O159" i="3"/>
  <c r="N159" i="4"/>
  <c r="O159" i="4"/>
  <c r="N175" i="4"/>
  <c r="O175" i="4"/>
  <c r="O191" i="3"/>
  <c r="N191" i="4"/>
  <c r="O191" i="4"/>
  <c r="N207" i="4"/>
  <c r="O207" i="4"/>
  <c r="O223" i="3"/>
  <c r="N223" i="4"/>
  <c r="O223" i="4"/>
  <c r="N394" i="4"/>
  <c r="O394" i="4"/>
  <c r="O419" i="3"/>
  <c r="N419" i="4"/>
  <c r="O419" i="4"/>
  <c r="N229" i="4"/>
  <c r="O229" i="4"/>
  <c r="O245" i="3"/>
  <c r="N245" i="4"/>
  <c r="O245" i="4"/>
  <c r="N261" i="4"/>
  <c r="O261" i="4"/>
  <c r="O277" i="3"/>
  <c r="N277" i="4"/>
  <c r="O277" i="4"/>
  <c r="N293" i="4"/>
  <c r="O293" i="4"/>
  <c r="O309" i="3"/>
  <c r="N309" i="4"/>
  <c r="O309" i="4"/>
  <c r="N325" i="4"/>
  <c r="O325" i="4"/>
  <c r="O339" i="3"/>
  <c r="N339" i="4"/>
  <c r="O339" i="4"/>
  <c r="N347" i="4"/>
  <c r="O347" i="4"/>
  <c r="O355" i="3"/>
  <c r="N355" i="4"/>
  <c r="O355" i="4"/>
  <c r="N363" i="4"/>
  <c r="O363" i="4"/>
  <c r="O371" i="3"/>
  <c r="N371" i="4"/>
  <c r="O371" i="4"/>
  <c r="N379" i="4"/>
  <c r="O379" i="4"/>
  <c r="O387" i="3"/>
  <c r="N387" i="4"/>
  <c r="O387" i="4"/>
  <c r="N405" i="4"/>
  <c r="O405" i="4"/>
  <c r="O423" i="3"/>
  <c r="N423" i="4"/>
  <c r="O423" i="4"/>
  <c r="N353" i="4"/>
  <c r="O353" i="4"/>
  <c r="O369" i="3"/>
  <c r="N369" i="4"/>
  <c r="O369" i="4"/>
  <c r="N385" i="4"/>
  <c r="O385" i="4"/>
  <c r="O400" i="3"/>
  <c r="N400" i="4"/>
  <c r="O400" i="4"/>
  <c r="N416" i="4"/>
  <c r="O416" i="4"/>
  <c r="O12" i="5"/>
  <c r="N12" i="6"/>
  <c r="O44" i="5"/>
  <c r="N44" i="6"/>
  <c r="O44" i="6"/>
  <c r="O60" i="5"/>
  <c r="N60" i="6"/>
  <c r="O60" i="6"/>
  <c r="O28" i="5"/>
  <c r="N28" i="6"/>
  <c r="O28" i="6"/>
  <c r="O81" i="5"/>
  <c r="N81" i="6"/>
  <c r="O81" i="6"/>
  <c r="O10" i="5"/>
  <c r="N10" i="6"/>
  <c r="O10" i="6"/>
  <c r="O18" i="5"/>
  <c r="N18" i="6"/>
  <c r="O26" i="5"/>
  <c r="N26" i="6"/>
  <c r="O26" i="6"/>
  <c r="O89" i="5"/>
  <c r="N89" i="6"/>
  <c r="O89" i="6"/>
  <c r="O99" i="5"/>
  <c r="N99" i="6"/>
  <c r="O99" i="6"/>
  <c r="O87" i="5"/>
  <c r="N87" i="6"/>
  <c r="O114" i="5"/>
  <c r="N114" i="6"/>
  <c r="O9" i="5"/>
  <c r="N9" i="6"/>
  <c r="O9" i="6"/>
  <c r="O25" i="5"/>
  <c r="N25" i="6"/>
  <c r="O25" i="6"/>
  <c r="O34" i="5"/>
  <c r="N34" i="6"/>
  <c r="O42" i="5"/>
  <c r="N42" i="6"/>
  <c r="O42" i="6"/>
  <c r="O50" i="5"/>
  <c r="N50" i="6"/>
  <c r="O58" i="5"/>
  <c r="N58" i="6"/>
  <c r="O58" i="6"/>
  <c r="O66" i="5"/>
  <c r="N66" i="6"/>
  <c r="O74" i="5"/>
  <c r="N74" i="6"/>
  <c r="O74" i="6"/>
  <c r="O90" i="5"/>
  <c r="N90" i="6"/>
  <c r="O90" i="6"/>
  <c r="O109" i="5"/>
  <c r="N109" i="6"/>
  <c r="O109" i="6"/>
  <c r="O37" i="5"/>
  <c r="N37" i="6"/>
  <c r="O53" i="5"/>
  <c r="N53" i="6"/>
  <c r="O69" i="5"/>
  <c r="N69" i="6"/>
  <c r="O84" i="5"/>
  <c r="N84" i="6"/>
  <c r="O84" i="6"/>
  <c r="O100" i="5"/>
  <c r="N100" i="6"/>
  <c r="O100" i="6"/>
  <c r="O116" i="5"/>
  <c r="N116" i="6"/>
  <c r="O116" i="6"/>
  <c r="O174" i="5"/>
  <c r="N174" i="6"/>
  <c r="O174" i="6"/>
  <c r="O234" i="5"/>
  <c r="N234" i="6"/>
  <c r="O314" i="5"/>
  <c r="N314" i="6"/>
  <c r="O162" i="5"/>
  <c r="N162" i="6"/>
  <c r="O162" i="6"/>
  <c r="O242" i="5"/>
  <c r="N242" i="6"/>
  <c r="O124" i="5"/>
  <c r="N124" i="6"/>
  <c r="O132" i="5"/>
  <c r="N132" i="6"/>
  <c r="O140" i="5"/>
  <c r="N140" i="6"/>
  <c r="O140" i="6"/>
  <c r="O182" i="5"/>
  <c r="N182" i="6"/>
  <c r="O182" i="6"/>
  <c r="O274" i="5"/>
  <c r="N274" i="6"/>
  <c r="O274" i="6"/>
  <c r="O338" i="5"/>
  <c r="N338" i="6"/>
  <c r="O338" i="6"/>
  <c r="O134" i="5"/>
  <c r="N134" i="6"/>
  <c r="O170" i="5"/>
  <c r="N170" i="6"/>
  <c r="O170" i="6"/>
  <c r="O226" i="5"/>
  <c r="N226" i="6"/>
  <c r="O311" i="5"/>
  <c r="N311" i="6"/>
  <c r="O149" i="5"/>
  <c r="N149" i="6"/>
  <c r="O157" i="5"/>
  <c r="N157" i="6"/>
  <c r="O157" i="6"/>
  <c r="O165" i="5"/>
  <c r="N165" i="6"/>
  <c r="O173" i="5"/>
  <c r="N173" i="6"/>
  <c r="O173" i="6"/>
  <c r="O181" i="5"/>
  <c r="N181" i="6"/>
  <c r="O189" i="5"/>
  <c r="N189" i="6"/>
  <c r="O189" i="6"/>
  <c r="O197" i="5"/>
  <c r="N197" i="6"/>
  <c r="O197" i="6"/>
  <c r="O205" i="5"/>
  <c r="N205" i="6"/>
  <c r="O205" i="6"/>
  <c r="O213" i="5"/>
  <c r="N213" i="6"/>
  <c r="O221" i="5"/>
  <c r="N221" i="6"/>
  <c r="O221" i="6"/>
  <c r="O246" i="5"/>
  <c r="N246" i="6"/>
  <c r="O246" i="6"/>
  <c r="O271" i="5"/>
  <c r="N271" i="6"/>
  <c r="O271" i="6"/>
  <c r="O319" i="5"/>
  <c r="N319" i="6"/>
  <c r="O319" i="6"/>
  <c r="O263" i="5"/>
  <c r="N263" i="6"/>
  <c r="O263" i="6"/>
  <c r="O303" i="5"/>
  <c r="N303" i="6"/>
  <c r="O352" i="5"/>
  <c r="N352" i="6"/>
  <c r="O352" i="6"/>
  <c r="O409" i="5"/>
  <c r="N409" i="6"/>
  <c r="O409" i="6"/>
  <c r="O278" i="5"/>
  <c r="N278" i="6"/>
  <c r="O278" i="6"/>
  <c r="O310" i="5"/>
  <c r="N310" i="6"/>
  <c r="O397" i="5"/>
  <c r="N397" i="6"/>
  <c r="O397" i="6"/>
  <c r="O393" i="5"/>
  <c r="N393" i="6"/>
  <c r="O393" i="6"/>
  <c r="O426" i="5"/>
  <c r="N426" i="6"/>
  <c r="O426" i="6"/>
  <c r="O232" i="5"/>
  <c r="N232" i="6"/>
  <c r="O232" i="6"/>
  <c r="O248" i="5"/>
  <c r="N248" i="6"/>
  <c r="O248" i="6"/>
  <c r="O264" i="5"/>
  <c r="N264" i="6"/>
  <c r="O264" i="6"/>
  <c r="O280" i="5"/>
  <c r="N280" i="6"/>
  <c r="O280" i="6"/>
  <c r="O296" i="5"/>
  <c r="N296" i="6"/>
  <c r="O312" i="5"/>
  <c r="N312" i="6"/>
  <c r="O312" i="6"/>
  <c r="O328" i="5"/>
  <c r="N328" i="6"/>
  <c r="O364" i="5"/>
  <c r="N364" i="6"/>
  <c r="O364" i="6"/>
  <c r="O410" i="5"/>
  <c r="N410" i="6"/>
  <c r="O410" i="6"/>
  <c r="O123" i="5"/>
  <c r="N123" i="6"/>
  <c r="O139" i="5"/>
  <c r="N139" i="6"/>
  <c r="O155" i="5"/>
  <c r="N155" i="6"/>
  <c r="O171" i="5"/>
  <c r="N171" i="6"/>
  <c r="O187" i="5"/>
  <c r="N187" i="6"/>
  <c r="O203" i="5"/>
  <c r="N203" i="6"/>
  <c r="O219" i="5"/>
  <c r="N219" i="6"/>
  <c r="O376" i="5"/>
  <c r="N376" i="6"/>
  <c r="O413" i="5"/>
  <c r="N413" i="6"/>
  <c r="O225" i="5"/>
  <c r="N225" i="6"/>
  <c r="O241" i="5"/>
  <c r="N241" i="6"/>
  <c r="O257" i="5"/>
  <c r="N257" i="6"/>
  <c r="O273" i="5"/>
  <c r="N273" i="6"/>
  <c r="O289" i="5"/>
  <c r="N289" i="6"/>
  <c r="O305" i="5"/>
  <c r="N305" i="6"/>
  <c r="O321" i="5"/>
  <c r="N321" i="6"/>
  <c r="O337" i="5"/>
  <c r="N337" i="6"/>
  <c r="O346" i="5"/>
  <c r="N346" i="6"/>
  <c r="O354" i="5"/>
  <c r="N354" i="6"/>
  <c r="O362" i="5"/>
  <c r="N362" i="6"/>
  <c r="O370" i="5"/>
  <c r="N370" i="6"/>
  <c r="O378" i="5"/>
  <c r="N378" i="6"/>
  <c r="O386" i="5"/>
  <c r="N386" i="6"/>
  <c r="O402" i="5"/>
  <c r="N402" i="6"/>
  <c r="O421" i="5"/>
  <c r="N421" i="6"/>
  <c r="O349" i="5"/>
  <c r="N349" i="6"/>
  <c r="O365" i="5"/>
  <c r="N365" i="6"/>
  <c r="O381" i="5"/>
  <c r="N381" i="6"/>
  <c r="O396" i="5"/>
  <c r="N396" i="6"/>
  <c r="O412" i="5"/>
  <c r="N412" i="6"/>
  <c r="O428" i="5"/>
  <c r="N428" i="6"/>
  <c r="O180" i="6"/>
  <c r="N180" i="7"/>
  <c r="N209" i="7"/>
  <c r="O306" i="6"/>
  <c r="N306" i="7"/>
  <c r="O12" i="6"/>
  <c r="N12" i="7"/>
  <c r="N20" i="7"/>
  <c r="N28" i="7"/>
  <c r="N36" i="7"/>
  <c r="N44" i="7"/>
  <c r="N52" i="7"/>
  <c r="N60" i="7"/>
  <c r="N68" i="7"/>
  <c r="N76" i="7"/>
  <c r="N84" i="7"/>
  <c r="N92" i="7"/>
  <c r="N100" i="7"/>
  <c r="N108" i="7"/>
  <c r="N116" i="7"/>
  <c r="O124" i="6"/>
  <c r="N124" i="7"/>
  <c r="N158" i="7"/>
  <c r="N239" i="7"/>
  <c r="N260" i="7"/>
  <c r="N286" i="7"/>
  <c r="N14" i="7"/>
  <c r="N30" i="7"/>
  <c r="N46" i="7"/>
  <c r="N62" i="7"/>
  <c r="N78" i="7"/>
  <c r="N94" i="7"/>
  <c r="N110" i="7"/>
  <c r="N138" i="7"/>
  <c r="N380" i="7"/>
  <c r="N230" i="7"/>
  <c r="N247" i="7"/>
  <c r="N268" i="7"/>
  <c r="N336" i="7"/>
  <c r="O132" i="6"/>
  <c r="N132" i="7"/>
  <c r="N140" i="7"/>
  <c r="N148" i="7"/>
  <c r="N156" i="7"/>
  <c r="N164" i="7"/>
  <c r="O172" i="6"/>
  <c r="N172" i="7"/>
  <c r="N185" i="7"/>
  <c r="N217" i="7"/>
  <c r="N232" i="7"/>
  <c r="O242" i="6"/>
  <c r="N242" i="7"/>
  <c r="N251" i="7"/>
  <c r="N264" i="7"/>
  <c r="N274" i="7"/>
  <c r="N283" i="7"/>
  <c r="N174" i="7"/>
  <c r="N205" i="7"/>
  <c r="N295" i="7"/>
  <c r="N327" i="7"/>
  <c r="N410" i="7"/>
  <c r="N186" i="7"/>
  <c r="N202" i="7"/>
  <c r="N218" i="7"/>
  <c r="N319" i="7"/>
  <c r="O299" i="6"/>
  <c r="N299" i="7"/>
  <c r="N308" i="7"/>
  <c r="N318" i="7"/>
  <c r="N331" i="7"/>
  <c r="N399" i="7"/>
  <c r="N356" i="7"/>
  <c r="N422" i="7"/>
  <c r="N352" i="7"/>
  <c r="N398" i="7"/>
  <c r="N427" i="7"/>
  <c r="O23" i="6"/>
  <c r="N23" i="7"/>
  <c r="O39" i="6"/>
  <c r="N39" i="7"/>
  <c r="O55" i="6"/>
  <c r="N55" i="7"/>
  <c r="O71" i="6"/>
  <c r="N71" i="7"/>
  <c r="O87" i="6"/>
  <c r="N87" i="7"/>
  <c r="O103" i="6"/>
  <c r="N103" i="7"/>
  <c r="N119" i="7"/>
  <c r="O135" i="6"/>
  <c r="N135" i="7"/>
  <c r="N151" i="7"/>
  <c r="O167" i="6"/>
  <c r="N167" i="7"/>
  <c r="N183" i="7"/>
  <c r="O199" i="6"/>
  <c r="N199" i="7"/>
  <c r="N215" i="7"/>
  <c r="O360" i="6"/>
  <c r="N360" i="7"/>
  <c r="N406" i="7"/>
  <c r="O237" i="6"/>
  <c r="N237" i="7"/>
  <c r="O253" i="6"/>
  <c r="N253" i="7"/>
  <c r="O269" i="6"/>
  <c r="N269" i="7"/>
  <c r="O285" i="6"/>
  <c r="N285" i="7"/>
  <c r="O301" i="6"/>
  <c r="N301" i="7"/>
  <c r="O317" i="6"/>
  <c r="N317" i="7"/>
  <c r="O333" i="6"/>
  <c r="N333" i="7"/>
  <c r="O343" i="6"/>
  <c r="N343" i="7"/>
  <c r="O351" i="6"/>
  <c r="N351" i="7"/>
  <c r="O359" i="6"/>
  <c r="N359" i="7"/>
  <c r="O367" i="6"/>
  <c r="N367" i="7"/>
  <c r="O375" i="6"/>
  <c r="N375" i="7"/>
  <c r="O383" i="6"/>
  <c r="N383" i="7"/>
  <c r="O391" i="6"/>
  <c r="N391" i="7"/>
  <c r="O418" i="6"/>
  <c r="N418" i="7"/>
  <c r="O345" i="6"/>
  <c r="N345" i="7"/>
  <c r="O361" i="6"/>
  <c r="N361" i="7"/>
  <c r="O377" i="6"/>
  <c r="N377" i="7"/>
  <c r="O392" i="6"/>
  <c r="N392" i="7"/>
  <c r="O408" i="6"/>
  <c r="N408" i="7"/>
  <c r="O424" i="6"/>
  <c r="N424" i="7"/>
  <c r="O18" i="2"/>
  <c r="N18" i="3"/>
  <c r="O18" i="3"/>
  <c r="O50" i="2"/>
  <c r="N50" i="3"/>
  <c r="O82" i="2"/>
  <c r="N82" i="3"/>
  <c r="O82" i="3"/>
  <c r="O125" i="2"/>
  <c r="N125" i="3"/>
  <c r="O125" i="3"/>
  <c r="O177" i="2"/>
  <c r="N177" i="3"/>
  <c r="O177" i="3"/>
  <c r="O322" i="2"/>
  <c r="N322" i="3"/>
  <c r="O322" i="3"/>
  <c r="O117" i="2"/>
  <c r="N117" i="3"/>
  <c r="O117" i="3"/>
  <c r="O133" i="2"/>
  <c r="N133" i="3"/>
  <c r="O133" i="3"/>
  <c r="O282" i="2"/>
  <c r="N282" i="3"/>
  <c r="O282" i="3"/>
  <c r="O14" i="2"/>
  <c r="N14" i="3"/>
  <c r="O14" i="3"/>
  <c r="O54" i="2"/>
  <c r="N54" i="3"/>
  <c r="O54" i="3"/>
  <c r="O86" i="2"/>
  <c r="N86" i="3"/>
  <c r="O86" i="3"/>
  <c r="O188" i="2"/>
  <c r="N188" i="3"/>
  <c r="O188" i="3"/>
  <c r="O272" i="2"/>
  <c r="N272" i="3"/>
  <c r="O272" i="3"/>
  <c r="O137" i="2"/>
  <c r="N137" i="3"/>
  <c r="O137" i="3"/>
  <c r="O184" i="2"/>
  <c r="N184" i="3"/>
  <c r="O184" i="3"/>
  <c r="O218" i="2"/>
  <c r="N218" i="3"/>
  <c r="O218" i="3"/>
  <c r="O236" i="2"/>
  <c r="N236" i="3"/>
  <c r="O236" i="3"/>
  <c r="O246" i="2"/>
  <c r="N246" i="3"/>
  <c r="O246" i="3"/>
  <c r="O255" i="2"/>
  <c r="N255" i="3"/>
  <c r="O288" i="2"/>
  <c r="N288" i="3"/>
  <c r="O288" i="3"/>
  <c r="O324" i="2"/>
  <c r="N324" i="3"/>
  <c r="O324" i="3"/>
  <c r="O113" i="2"/>
  <c r="N113" i="3"/>
  <c r="O113" i="3"/>
  <c r="O140" i="2"/>
  <c r="N140" i="3"/>
  <c r="O168" i="2"/>
  <c r="N168" i="3"/>
  <c r="O168" i="3"/>
  <c r="O202" i="2"/>
  <c r="N202" i="3"/>
  <c r="O202" i="3"/>
  <c r="O264" i="2"/>
  <c r="N264" i="3"/>
  <c r="O264" i="3"/>
  <c r="O306" i="2"/>
  <c r="N306" i="3"/>
  <c r="O306" i="3"/>
  <c r="O12" i="2"/>
  <c r="N12" i="3"/>
  <c r="O12" i="3"/>
  <c r="O20" i="2"/>
  <c r="N20" i="3"/>
  <c r="O20" i="3"/>
  <c r="O28" i="2"/>
  <c r="N28" i="3"/>
  <c r="O28" i="3"/>
  <c r="O36" i="2"/>
  <c r="N36" i="3"/>
  <c r="O36" i="3"/>
  <c r="O44" i="2"/>
  <c r="N44" i="3"/>
  <c r="O44" i="3"/>
  <c r="O52" i="2"/>
  <c r="N52" i="3"/>
  <c r="O52" i="3"/>
  <c r="O60" i="2"/>
  <c r="N60" i="3"/>
  <c r="O60" i="3"/>
  <c r="O68" i="2"/>
  <c r="N68" i="3"/>
  <c r="O68" i="3"/>
  <c r="O76" i="2"/>
  <c r="N76" i="3"/>
  <c r="O76" i="3"/>
  <c r="O84" i="2"/>
  <c r="N84" i="3"/>
  <c r="O84" i="3"/>
  <c r="O92" i="2"/>
  <c r="N92" i="3"/>
  <c r="O92" i="3"/>
  <c r="O100" i="2"/>
  <c r="N100" i="3"/>
  <c r="O108" i="2"/>
  <c r="N108" i="3"/>
  <c r="O108" i="3"/>
  <c r="O126" i="2"/>
  <c r="N126" i="3"/>
  <c r="O148" i="2"/>
  <c r="N148" i="3"/>
  <c r="O148" i="3"/>
  <c r="O181" i="2"/>
  <c r="N181" i="3"/>
  <c r="O181" i="3"/>
  <c r="O206" i="2"/>
  <c r="N206" i="3"/>
  <c r="O206" i="3"/>
  <c r="O222" i="2"/>
  <c r="N222" i="3"/>
  <c r="O222" i="3"/>
  <c r="O312" i="2"/>
  <c r="N312" i="3"/>
  <c r="O312" i="3"/>
  <c r="O144" i="2"/>
  <c r="N144" i="3"/>
  <c r="O144" i="3"/>
  <c r="O162" i="2"/>
  <c r="N162" i="3"/>
  <c r="O162" i="3"/>
  <c r="O189" i="2"/>
  <c r="N189" i="3"/>
  <c r="O189" i="3"/>
  <c r="O208" i="2"/>
  <c r="N208" i="3"/>
  <c r="O208" i="3"/>
  <c r="O227" i="2"/>
  <c r="N227" i="3"/>
  <c r="O227" i="3"/>
  <c r="O243" i="2"/>
  <c r="N243" i="3"/>
  <c r="O243" i="3"/>
  <c r="O259" i="2"/>
  <c r="N259" i="3"/>
  <c r="O259" i="3"/>
  <c r="O320" i="2"/>
  <c r="N320" i="3"/>
  <c r="O320" i="3"/>
  <c r="O372" i="2"/>
  <c r="N372" i="3"/>
  <c r="O372" i="3"/>
  <c r="O250" i="2"/>
  <c r="N250" i="3"/>
  <c r="O250" i="3"/>
  <c r="O300" i="2"/>
  <c r="N300" i="3"/>
  <c r="O300" i="3"/>
  <c r="O334" i="2"/>
  <c r="N334" i="3"/>
  <c r="O334" i="3"/>
  <c r="O263" i="2"/>
  <c r="N263" i="3"/>
  <c r="O263" i="3"/>
  <c r="O279" i="2"/>
  <c r="N279" i="3"/>
  <c r="O279" i="3"/>
  <c r="O295" i="2"/>
  <c r="N295" i="3"/>
  <c r="O295" i="3"/>
  <c r="O311" i="2"/>
  <c r="N311" i="3"/>
  <c r="O311" i="3"/>
  <c r="O422" i="2"/>
  <c r="N422" i="3"/>
  <c r="O422" i="3"/>
  <c r="O411" i="2"/>
  <c r="N411" i="3"/>
  <c r="O411" i="3"/>
  <c r="O410" i="2"/>
  <c r="N410" i="3"/>
  <c r="O410" i="3"/>
  <c r="O398" i="2"/>
  <c r="N398" i="3"/>
  <c r="O23" i="2"/>
  <c r="N23" i="3"/>
  <c r="O23" i="3"/>
  <c r="O39" i="2"/>
  <c r="N39" i="3"/>
  <c r="O39" i="3"/>
  <c r="O55" i="2"/>
  <c r="N55" i="3"/>
  <c r="O55" i="3"/>
  <c r="O71" i="2"/>
  <c r="N71" i="3"/>
  <c r="O71" i="3"/>
  <c r="O87" i="2"/>
  <c r="N87" i="3"/>
  <c r="O87" i="3"/>
  <c r="O103" i="2"/>
  <c r="N103" i="3"/>
  <c r="O103" i="3"/>
  <c r="O119" i="2"/>
  <c r="N119" i="3"/>
  <c r="O135" i="2"/>
  <c r="N135" i="3"/>
  <c r="O135" i="3"/>
  <c r="O151" i="2"/>
  <c r="N151" i="3"/>
  <c r="O151" i="3"/>
  <c r="O167" i="2"/>
  <c r="N167" i="3"/>
  <c r="O167" i="3"/>
  <c r="O183" i="2"/>
  <c r="N183" i="3"/>
  <c r="O183" i="3"/>
  <c r="O199" i="2"/>
  <c r="N199" i="3"/>
  <c r="O199" i="3"/>
  <c r="O215" i="2"/>
  <c r="N215" i="3"/>
  <c r="O215" i="3"/>
  <c r="O360" i="2"/>
  <c r="N360" i="3"/>
  <c r="O360" i="3"/>
  <c r="O406" i="2"/>
  <c r="N406" i="3"/>
  <c r="O406" i="3"/>
  <c r="O237" i="2"/>
  <c r="N237" i="3"/>
  <c r="O253" i="2"/>
  <c r="N253" i="3"/>
  <c r="O253" i="3"/>
  <c r="O269" i="2"/>
  <c r="N269" i="3"/>
  <c r="O269" i="3"/>
  <c r="O285" i="2"/>
  <c r="N285" i="3"/>
  <c r="O285" i="3"/>
  <c r="O301" i="2"/>
  <c r="N301" i="3"/>
  <c r="O301" i="3"/>
  <c r="O317" i="2"/>
  <c r="N317" i="3"/>
  <c r="O317" i="3"/>
  <c r="O333" i="2"/>
  <c r="N333" i="3"/>
  <c r="O343" i="2"/>
  <c r="N343" i="3"/>
  <c r="O343" i="3"/>
  <c r="O351" i="2"/>
  <c r="N351" i="3"/>
  <c r="O359" i="2"/>
  <c r="N359" i="3"/>
  <c r="O359" i="3"/>
  <c r="O367" i="2"/>
  <c r="N367" i="3"/>
  <c r="O367" i="3"/>
  <c r="O375" i="2"/>
  <c r="N375" i="3"/>
  <c r="O375" i="3"/>
  <c r="O383" i="2"/>
  <c r="N383" i="3"/>
  <c r="O383" i="3"/>
  <c r="O391" i="2"/>
  <c r="N391" i="3"/>
  <c r="O391" i="3"/>
  <c r="O418" i="2"/>
  <c r="N418" i="3"/>
  <c r="O345" i="2"/>
  <c r="N345" i="3"/>
  <c r="O345" i="3"/>
  <c r="O361" i="2"/>
  <c r="N361" i="3"/>
  <c r="O377" i="2"/>
  <c r="N377" i="3"/>
  <c r="O377" i="3"/>
  <c r="O392" i="2"/>
  <c r="N392" i="3"/>
  <c r="O392" i="3"/>
  <c r="O408" i="2"/>
  <c r="N408" i="3"/>
  <c r="O408" i="3"/>
  <c r="O424" i="2"/>
  <c r="N424" i="3"/>
  <c r="O424" i="3"/>
  <c r="O49" i="3"/>
  <c r="N49" i="4"/>
  <c r="O49" i="4"/>
  <c r="N58" i="4"/>
  <c r="O58" i="4"/>
  <c r="N76" i="4"/>
  <c r="O76" i="4"/>
  <c r="N98" i="4"/>
  <c r="O98" i="4"/>
  <c r="N125" i="4"/>
  <c r="O125" i="4"/>
  <c r="N160" i="4"/>
  <c r="O160" i="4"/>
  <c r="O235" i="3"/>
  <c r="N235" i="4"/>
  <c r="O235" i="4"/>
  <c r="N9" i="4"/>
  <c r="O9" i="4"/>
  <c r="O24" i="3"/>
  <c r="N24" i="4"/>
  <c r="O24" i="4"/>
  <c r="N36" i="4"/>
  <c r="O36" i="4"/>
  <c r="N113" i="4"/>
  <c r="O113" i="4"/>
  <c r="N146" i="4"/>
  <c r="O146" i="4"/>
  <c r="N180" i="4"/>
  <c r="O180" i="4"/>
  <c r="N210" i="4"/>
  <c r="O210" i="4"/>
  <c r="N232" i="4"/>
  <c r="O232" i="4"/>
  <c r="O254" i="3"/>
  <c r="N254" i="4"/>
  <c r="O254" i="4"/>
  <c r="O271" i="3"/>
  <c r="N271" i="4"/>
  <c r="O271" i="4"/>
  <c r="N14" i="4"/>
  <c r="O14" i="4"/>
  <c r="N30" i="4"/>
  <c r="O30" i="4"/>
  <c r="N45" i="4"/>
  <c r="O45" i="4"/>
  <c r="N54" i="4"/>
  <c r="O54" i="4"/>
  <c r="N64" i="4"/>
  <c r="O64" i="4"/>
  <c r="N77" i="4"/>
  <c r="O77" i="4"/>
  <c r="N86" i="4"/>
  <c r="O86" i="4"/>
  <c r="N96" i="4"/>
  <c r="O96" i="4"/>
  <c r="N117" i="4"/>
  <c r="O117" i="4"/>
  <c r="N134" i="4"/>
  <c r="O134" i="4"/>
  <c r="N152" i="4"/>
  <c r="O152" i="4"/>
  <c r="N181" i="4"/>
  <c r="O181" i="4"/>
  <c r="N198" i="4"/>
  <c r="O198" i="4"/>
  <c r="N259" i="4"/>
  <c r="O259" i="4"/>
  <c r="N411" i="4"/>
  <c r="O411" i="4"/>
  <c r="O81" i="3"/>
  <c r="N81" i="4"/>
  <c r="O81" i="4"/>
  <c r="N110" i="4"/>
  <c r="O110" i="4"/>
  <c r="O158" i="3"/>
  <c r="N158" i="4"/>
  <c r="O158" i="4"/>
  <c r="N283" i="4"/>
  <c r="O283" i="4"/>
  <c r="N28" i="4"/>
  <c r="O28" i="4"/>
  <c r="N145" i="4"/>
  <c r="O145" i="4"/>
  <c r="O194" i="3"/>
  <c r="N194" i="4"/>
  <c r="O194" i="4"/>
  <c r="N121" i="4"/>
  <c r="O121" i="4"/>
  <c r="O138" i="3"/>
  <c r="N138" i="4"/>
  <c r="O138" i="4"/>
  <c r="N156" i="4"/>
  <c r="O156" i="4"/>
  <c r="O185" i="3"/>
  <c r="N185" i="4"/>
  <c r="O185" i="4"/>
  <c r="N202" i="4"/>
  <c r="O202" i="4"/>
  <c r="N217" i="4"/>
  <c r="O217" i="4"/>
  <c r="N240" i="4"/>
  <c r="O240" i="4"/>
  <c r="O262" i="3"/>
  <c r="N262" i="4"/>
  <c r="O262" i="4"/>
  <c r="N279" i="4"/>
  <c r="O279" i="4"/>
  <c r="N368" i="4"/>
  <c r="O368" i="4"/>
  <c r="N226" i="4"/>
  <c r="O226" i="4"/>
  <c r="N258" i="4"/>
  <c r="O258" i="4"/>
  <c r="N291" i="4"/>
  <c r="O291" i="4"/>
  <c r="N397" i="4"/>
  <c r="O397" i="4"/>
  <c r="N228" i="4"/>
  <c r="O228" i="4"/>
  <c r="N260" i="4"/>
  <c r="O260" i="4"/>
  <c r="N300" i="4"/>
  <c r="O300" i="4"/>
  <c r="O403" i="3"/>
  <c r="N403" i="4"/>
  <c r="O403" i="4"/>
  <c r="N348" i="4"/>
  <c r="O348" i="4"/>
  <c r="N288" i="4"/>
  <c r="O288" i="4"/>
  <c r="N298" i="4"/>
  <c r="O298" i="4"/>
  <c r="N311" i="4"/>
  <c r="O311" i="4"/>
  <c r="O316" i="3"/>
  <c r="N316" i="4"/>
  <c r="O316" i="4"/>
  <c r="N326" i="4"/>
  <c r="O326" i="4"/>
  <c r="O340" i="3"/>
  <c r="N340" i="4"/>
  <c r="O340" i="4"/>
  <c r="N399" i="4"/>
  <c r="O399" i="4"/>
  <c r="O393" i="3"/>
  <c r="N393" i="4"/>
  <c r="O393" i="4"/>
  <c r="O426" i="3"/>
  <c r="N426" i="4"/>
  <c r="O426" i="4"/>
  <c r="O19" i="3"/>
  <c r="N19" i="4"/>
  <c r="O19" i="4"/>
  <c r="N35" i="4"/>
  <c r="O35" i="4"/>
  <c r="O51" i="3"/>
  <c r="N51" i="4"/>
  <c r="O51" i="4"/>
  <c r="N67" i="4"/>
  <c r="O67" i="4"/>
  <c r="O83" i="3"/>
  <c r="N83" i="4"/>
  <c r="O83" i="4"/>
  <c r="N99" i="4"/>
  <c r="O99" i="4"/>
  <c r="O115" i="3"/>
  <c r="N115" i="4"/>
  <c r="O115" i="4"/>
  <c r="N131" i="4"/>
  <c r="O131" i="4"/>
  <c r="O147" i="3"/>
  <c r="N147" i="4"/>
  <c r="O147" i="4"/>
  <c r="N163" i="4"/>
  <c r="O163" i="4"/>
  <c r="O179" i="3"/>
  <c r="N179" i="4"/>
  <c r="O179" i="4"/>
  <c r="N195" i="4"/>
  <c r="O195" i="4"/>
  <c r="O211" i="3"/>
  <c r="N211" i="4"/>
  <c r="O211" i="4"/>
  <c r="N344" i="4"/>
  <c r="O344" i="4"/>
  <c r="O395" i="3"/>
  <c r="N395" i="4"/>
  <c r="O395" i="4"/>
  <c r="N425" i="4"/>
  <c r="O425" i="4"/>
  <c r="O233" i="3"/>
  <c r="N233" i="4"/>
  <c r="O233" i="4"/>
  <c r="N249" i="4"/>
  <c r="O249" i="4"/>
  <c r="O265" i="3"/>
  <c r="N265" i="4"/>
  <c r="O265" i="4"/>
  <c r="N281" i="4"/>
  <c r="O281" i="4"/>
  <c r="O297" i="3"/>
  <c r="N297" i="4"/>
  <c r="O297" i="4"/>
  <c r="N313" i="4"/>
  <c r="O313" i="4"/>
  <c r="O329" i="3"/>
  <c r="N329" i="4"/>
  <c r="O329" i="4"/>
  <c r="N342" i="4"/>
  <c r="O342" i="4"/>
  <c r="O350" i="3"/>
  <c r="N350" i="4"/>
  <c r="O350" i="4"/>
  <c r="N358" i="4"/>
  <c r="O358" i="4"/>
  <c r="O366" i="3"/>
  <c r="N366" i="4"/>
  <c r="O366" i="4"/>
  <c r="N374" i="4"/>
  <c r="O374" i="4"/>
  <c r="O382" i="3"/>
  <c r="N382" i="4"/>
  <c r="O382" i="4"/>
  <c r="N390" i="4"/>
  <c r="O390" i="4"/>
  <c r="O407" i="3"/>
  <c r="N407" i="4"/>
  <c r="O407" i="4"/>
  <c r="N341" i="4"/>
  <c r="O341" i="4"/>
  <c r="O357" i="3"/>
  <c r="N357" i="4"/>
  <c r="O357" i="4"/>
  <c r="N373" i="4"/>
  <c r="O373" i="4"/>
  <c r="O389" i="3"/>
  <c r="N389" i="4"/>
  <c r="O389" i="4"/>
  <c r="N404" i="4"/>
  <c r="O404" i="4"/>
  <c r="O420" i="3"/>
  <c r="N420" i="4"/>
  <c r="O420" i="4"/>
  <c r="O76" i="5"/>
  <c r="N76" i="6"/>
  <c r="O76" i="6"/>
  <c r="O20" i="5"/>
  <c r="N20" i="6"/>
  <c r="O20" i="6"/>
  <c r="O48" i="5"/>
  <c r="N48" i="6"/>
  <c r="O64" i="5"/>
  <c r="N64" i="6"/>
  <c r="O64" i="6"/>
  <c r="O40" i="5"/>
  <c r="N40" i="6"/>
  <c r="O83" i="5"/>
  <c r="N83" i="6"/>
  <c r="O83" i="6"/>
  <c r="O11" i="5"/>
  <c r="N11" i="6"/>
  <c r="O19" i="5"/>
  <c r="N19" i="6"/>
  <c r="O19" i="6"/>
  <c r="O36" i="5"/>
  <c r="N36" i="6"/>
  <c r="O36" i="6"/>
  <c r="O91" i="5"/>
  <c r="N91" i="6"/>
  <c r="O118" i="5"/>
  <c r="N118" i="6"/>
  <c r="O98" i="5"/>
  <c r="N98" i="6"/>
  <c r="O98" i="6"/>
  <c r="O117" i="5"/>
  <c r="N117" i="6"/>
  <c r="O13" i="5"/>
  <c r="N13" i="6"/>
  <c r="O13" i="6"/>
  <c r="O27" i="5"/>
  <c r="N27" i="6"/>
  <c r="O35" i="5"/>
  <c r="N35" i="6"/>
  <c r="O35" i="6"/>
  <c r="O43" i="5"/>
  <c r="N43" i="6"/>
  <c r="O51" i="5"/>
  <c r="N51" i="6"/>
  <c r="O51" i="6"/>
  <c r="O59" i="5"/>
  <c r="N59" i="6"/>
  <c r="O67" i="5"/>
  <c r="N67" i="6"/>
  <c r="O67" i="6"/>
  <c r="O75" i="5"/>
  <c r="N75" i="6"/>
  <c r="O93" i="5"/>
  <c r="N93" i="6"/>
  <c r="O93" i="6"/>
  <c r="O111" i="5"/>
  <c r="N111" i="6"/>
  <c r="O41" i="5"/>
  <c r="N41" i="6"/>
  <c r="O41" i="6"/>
  <c r="O57" i="5"/>
  <c r="N57" i="6"/>
  <c r="O57" i="6"/>
  <c r="O73" i="5"/>
  <c r="N73" i="6"/>
  <c r="O73" i="6"/>
  <c r="O88" i="5"/>
  <c r="N88" i="6"/>
  <c r="O104" i="5"/>
  <c r="N104" i="6"/>
  <c r="O104" i="6"/>
  <c r="O120" i="5"/>
  <c r="N120" i="6"/>
  <c r="O190" i="5"/>
  <c r="N190" i="6"/>
  <c r="O190" i="6"/>
  <c r="O239" i="5"/>
  <c r="N239" i="6"/>
  <c r="O239" i="6"/>
  <c r="O322" i="5"/>
  <c r="N322" i="6"/>
  <c r="O322" i="6"/>
  <c r="O186" i="5"/>
  <c r="N186" i="6"/>
  <c r="O186" i="6"/>
  <c r="O247" i="5"/>
  <c r="N247" i="6"/>
  <c r="O247" i="6"/>
  <c r="O125" i="5"/>
  <c r="N125" i="6"/>
  <c r="O125" i="6"/>
  <c r="O133" i="5"/>
  <c r="N133" i="6"/>
  <c r="O133" i="6"/>
  <c r="O141" i="5"/>
  <c r="N141" i="6"/>
  <c r="O198" i="5"/>
  <c r="N198" i="6"/>
  <c r="O198" i="6"/>
  <c r="O279" i="5"/>
  <c r="N279" i="6"/>
  <c r="O340" i="5"/>
  <c r="N340" i="6"/>
  <c r="O340" i="6"/>
  <c r="O122" i="5"/>
  <c r="N122" i="6"/>
  <c r="O122" i="6"/>
  <c r="O138" i="5"/>
  <c r="N138" i="6"/>
  <c r="O138" i="6"/>
  <c r="O178" i="5"/>
  <c r="N178" i="6"/>
  <c r="O231" i="5"/>
  <c r="N231" i="6"/>
  <c r="O231" i="6"/>
  <c r="O414" i="5"/>
  <c r="N414" i="6"/>
  <c r="O152" i="5"/>
  <c r="N152" i="6"/>
  <c r="O152" i="6"/>
  <c r="O160" i="5"/>
  <c r="N160" i="6"/>
  <c r="O168" i="5"/>
  <c r="N168" i="6"/>
  <c r="O168" i="6"/>
  <c r="O176" i="5"/>
  <c r="N176" i="6"/>
  <c r="O184" i="5"/>
  <c r="N184" i="6"/>
  <c r="O184" i="6"/>
  <c r="O192" i="5"/>
  <c r="N192" i="6"/>
  <c r="O200" i="5"/>
  <c r="N200" i="6"/>
  <c r="O200" i="6"/>
  <c r="O208" i="5"/>
  <c r="N208" i="6"/>
  <c r="O208" i="6"/>
  <c r="O216" i="5"/>
  <c r="N216" i="6"/>
  <c r="O216" i="6"/>
  <c r="O227" i="5"/>
  <c r="N227" i="6"/>
  <c r="O227" i="6"/>
  <c r="O254" i="5"/>
  <c r="N254" i="6"/>
  <c r="O283" i="5"/>
  <c r="N283" i="6"/>
  <c r="O283" i="6"/>
  <c r="O235" i="5"/>
  <c r="N235" i="6"/>
  <c r="O286" i="5"/>
  <c r="N286" i="6"/>
  <c r="O286" i="6"/>
  <c r="O315" i="5"/>
  <c r="N315" i="6"/>
  <c r="O315" i="6"/>
  <c r="O356" i="5"/>
  <c r="N356" i="6"/>
  <c r="O356" i="6"/>
  <c r="O259" i="5"/>
  <c r="N259" i="6"/>
  <c r="O259" i="6"/>
  <c r="O291" i="5"/>
  <c r="N291" i="6"/>
  <c r="O291" i="6"/>
  <c r="O323" i="5"/>
  <c r="N323" i="6"/>
  <c r="O331" i="5"/>
  <c r="N331" i="6"/>
  <c r="O331" i="6"/>
  <c r="O398" i="5"/>
  <c r="N398" i="6"/>
  <c r="O398" i="6"/>
  <c r="O427" i="5"/>
  <c r="N427" i="6"/>
  <c r="O427" i="6"/>
  <c r="O236" i="5"/>
  <c r="N236" i="6"/>
  <c r="O236" i="6"/>
  <c r="O252" i="5"/>
  <c r="N252" i="6"/>
  <c r="O252" i="6"/>
  <c r="O268" i="5"/>
  <c r="N268" i="6"/>
  <c r="O268" i="6"/>
  <c r="O284" i="5"/>
  <c r="N284" i="6"/>
  <c r="O284" i="6"/>
  <c r="O300" i="5"/>
  <c r="N300" i="6"/>
  <c r="O316" i="5"/>
  <c r="N316" i="6"/>
  <c r="O316" i="6"/>
  <c r="O332" i="5"/>
  <c r="N332" i="6"/>
  <c r="O332" i="6"/>
  <c r="O380" i="5"/>
  <c r="N380" i="6"/>
  <c r="O380" i="6"/>
  <c r="O411" i="5"/>
  <c r="N411" i="6"/>
  <c r="O411" i="6"/>
  <c r="O127" i="5"/>
  <c r="N127" i="6"/>
  <c r="O143" i="5"/>
  <c r="N143" i="6"/>
  <c r="O143" i="6"/>
  <c r="O159" i="5"/>
  <c r="N159" i="6"/>
  <c r="O175" i="5"/>
  <c r="N175" i="6"/>
  <c r="O175" i="6"/>
  <c r="O191" i="5"/>
  <c r="N191" i="6"/>
  <c r="O207" i="5"/>
  <c r="N207" i="6"/>
  <c r="O207" i="6"/>
  <c r="O223" i="5"/>
  <c r="N223" i="6"/>
  <c r="O394" i="5"/>
  <c r="N394" i="6"/>
  <c r="O394" i="6"/>
  <c r="O419" i="5"/>
  <c r="N419" i="6"/>
  <c r="O229" i="5"/>
  <c r="N229" i="6"/>
  <c r="O229" i="6"/>
  <c r="O245" i="5"/>
  <c r="N245" i="6"/>
  <c r="O261" i="5"/>
  <c r="N261" i="6"/>
  <c r="O261" i="6"/>
  <c r="O277" i="5"/>
  <c r="N277" i="6"/>
  <c r="O293" i="5"/>
  <c r="N293" i="6"/>
  <c r="O293" i="6"/>
  <c r="O309" i="5"/>
  <c r="N309" i="6"/>
  <c r="O325" i="5"/>
  <c r="N325" i="6"/>
  <c r="O325" i="6"/>
  <c r="O339" i="5"/>
  <c r="N339" i="6"/>
  <c r="O347" i="5"/>
  <c r="N347" i="6"/>
  <c r="O347" i="6"/>
  <c r="O355" i="5"/>
  <c r="N355" i="6"/>
  <c r="O363" i="5"/>
  <c r="N363" i="6"/>
  <c r="O363" i="6"/>
  <c r="O371" i="5"/>
  <c r="N371" i="6"/>
  <c r="O379" i="5"/>
  <c r="N379" i="6"/>
  <c r="O379" i="6"/>
  <c r="O387" i="5"/>
  <c r="N387" i="6"/>
  <c r="O405" i="5"/>
  <c r="N405" i="6"/>
  <c r="O405" i="6"/>
  <c r="O423" i="5"/>
  <c r="N423" i="6"/>
  <c r="O353" i="5"/>
  <c r="N353" i="6"/>
  <c r="O353" i="6"/>
  <c r="O369" i="5"/>
  <c r="N369" i="6"/>
  <c r="O385" i="5"/>
  <c r="N385" i="6"/>
  <c r="O385" i="6"/>
  <c r="O400" i="5"/>
  <c r="N400" i="6"/>
  <c r="O416" i="5"/>
  <c r="N416" i="6"/>
  <c r="O416" i="6"/>
  <c r="O181" i="6"/>
  <c r="N181" i="7"/>
  <c r="N216" i="7"/>
  <c r="O314" i="6"/>
  <c r="N314" i="7"/>
  <c r="N13" i="7"/>
  <c r="O21" i="6"/>
  <c r="N21" i="7"/>
  <c r="N29" i="7"/>
  <c r="O37" i="6"/>
  <c r="N37" i="7"/>
  <c r="N45" i="7"/>
  <c r="O53" i="6"/>
  <c r="N53" i="7"/>
  <c r="N61" i="7"/>
  <c r="O69" i="6"/>
  <c r="N69" i="7"/>
  <c r="N77" i="7"/>
  <c r="O85" i="6"/>
  <c r="N85" i="7"/>
  <c r="N93" i="7"/>
  <c r="N101" i="7"/>
  <c r="N109" i="7"/>
  <c r="O117" i="6"/>
  <c r="N117" i="7"/>
  <c r="N125" i="7"/>
  <c r="O213" i="6"/>
  <c r="N213" i="7"/>
  <c r="O244" i="6"/>
  <c r="N244" i="7"/>
  <c r="N270" i="7"/>
  <c r="N287" i="7"/>
  <c r="O18" i="6"/>
  <c r="N18" i="7"/>
  <c r="O34" i="6"/>
  <c r="N34" i="7"/>
  <c r="O50" i="6"/>
  <c r="N50" i="7"/>
  <c r="O66" i="6"/>
  <c r="N66" i="7"/>
  <c r="N82" i="7"/>
  <c r="N98" i="7"/>
  <c r="O114" i="6"/>
  <c r="N114" i="7"/>
  <c r="O154" i="6"/>
  <c r="N154" i="7"/>
  <c r="O134" i="6"/>
  <c r="N134" i="7"/>
  <c r="N231" i="7"/>
  <c r="N252" i="7"/>
  <c r="N278" i="7"/>
  <c r="N397" i="7"/>
  <c r="N133" i="7"/>
  <c r="O141" i="6"/>
  <c r="N141" i="7"/>
  <c r="O149" i="6"/>
  <c r="N149" i="7"/>
  <c r="N157" i="7"/>
  <c r="O165" i="6"/>
  <c r="N165" i="7"/>
  <c r="N173" i="7"/>
  <c r="N193" i="7"/>
  <c r="N224" i="7"/>
  <c r="O234" i="6"/>
  <c r="N234" i="7"/>
  <c r="O243" i="6"/>
  <c r="N243" i="7"/>
  <c r="N256" i="7"/>
  <c r="N266" i="7"/>
  <c r="N275" i="7"/>
  <c r="N288" i="7"/>
  <c r="N162" i="7"/>
  <c r="N184" i="7"/>
  <c r="O212" i="6"/>
  <c r="N212" i="7"/>
  <c r="O296" i="6"/>
  <c r="N296" i="7"/>
  <c r="O328" i="6"/>
  <c r="N328" i="7"/>
  <c r="N190" i="7"/>
  <c r="N206" i="7"/>
  <c r="O222" i="6"/>
  <c r="N222" i="7"/>
  <c r="N320" i="7"/>
  <c r="O300" i="6"/>
  <c r="N300" i="7"/>
  <c r="O310" i="6"/>
  <c r="N310" i="7"/>
  <c r="O323" i="6"/>
  <c r="N323" i="7"/>
  <c r="N332" i="7"/>
  <c r="O414" i="6"/>
  <c r="N414" i="7"/>
  <c r="O401" i="6"/>
  <c r="N401" i="7"/>
  <c r="N334" i="7"/>
  <c r="N368" i="7"/>
  <c r="N415" i="7"/>
  <c r="O11" i="6"/>
  <c r="N11" i="7"/>
  <c r="O27" i="6"/>
  <c r="N27" i="7"/>
  <c r="O43" i="6"/>
  <c r="N43" i="7"/>
  <c r="O59" i="6"/>
  <c r="N59" i="7"/>
  <c r="O75" i="6"/>
  <c r="N75" i="7"/>
  <c r="O91" i="6"/>
  <c r="N91" i="7"/>
  <c r="O107" i="6"/>
  <c r="N107" i="7"/>
  <c r="O123" i="6"/>
  <c r="N123" i="7"/>
  <c r="O139" i="6"/>
  <c r="N139" i="7"/>
  <c r="O155" i="6"/>
  <c r="N155" i="7"/>
  <c r="O171" i="6"/>
  <c r="N171" i="7"/>
  <c r="O187" i="6"/>
  <c r="N187" i="7"/>
  <c r="O203" i="6"/>
  <c r="N203" i="7"/>
  <c r="O219" i="6"/>
  <c r="N219" i="7"/>
  <c r="O376" i="6"/>
  <c r="N376" i="7"/>
  <c r="O413" i="6"/>
  <c r="N413" i="7"/>
  <c r="O225" i="6"/>
  <c r="N225" i="7"/>
  <c r="O241" i="6"/>
  <c r="N241" i="7"/>
  <c r="O257" i="6"/>
  <c r="N257" i="7"/>
  <c r="O273" i="6"/>
  <c r="N273" i="7"/>
  <c r="O289" i="6"/>
  <c r="N289" i="7"/>
  <c r="O305" i="6"/>
  <c r="N305" i="7"/>
  <c r="O321" i="6"/>
  <c r="N321" i="7"/>
  <c r="O337" i="6"/>
  <c r="N337" i="7"/>
  <c r="O346" i="6"/>
  <c r="N346" i="7"/>
  <c r="O354" i="6"/>
  <c r="N354" i="7"/>
  <c r="O362" i="6"/>
  <c r="N362" i="7"/>
  <c r="O370" i="6"/>
  <c r="N370" i="7"/>
  <c r="O378" i="6"/>
  <c r="N378" i="7"/>
  <c r="O386" i="6"/>
  <c r="N386" i="7"/>
  <c r="O402" i="6"/>
  <c r="N402" i="7"/>
  <c r="O421" i="6"/>
  <c r="N421" i="7"/>
  <c r="O349" i="6"/>
  <c r="N349" i="7"/>
  <c r="O365" i="6"/>
  <c r="N365" i="7"/>
  <c r="O381" i="6"/>
  <c r="N381" i="7"/>
  <c r="O396" i="6"/>
  <c r="N396" i="7"/>
  <c r="O412" i="6"/>
  <c r="N412" i="7"/>
  <c r="O428" i="6"/>
  <c r="N428" i="7"/>
  <c r="O26" i="2"/>
  <c r="N26" i="3"/>
  <c r="O26" i="3"/>
  <c r="O58" i="2"/>
  <c r="N58" i="3"/>
  <c r="O58" i="3"/>
  <c r="O90" i="2"/>
  <c r="N90" i="3"/>
  <c r="O90" i="3"/>
  <c r="O156" i="2"/>
  <c r="N156" i="3"/>
  <c r="O156" i="3"/>
  <c r="O198" i="2"/>
  <c r="N198" i="3"/>
  <c r="O198" i="3"/>
  <c r="O323" i="2"/>
  <c r="N323" i="3"/>
  <c r="O323" i="3"/>
  <c r="O120" i="2"/>
  <c r="N120" i="3"/>
  <c r="O120" i="3"/>
  <c r="O152" i="2"/>
  <c r="N152" i="3"/>
  <c r="O152" i="3"/>
  <c r="O283" i="2"/>
  <c r="N283" i="3"/>
  <c r="O283" i="3"/>
  <c r="O30" i="2"/>
  <c r="N30" i="3"/>
  <c r="O30" i="3"/>
  <c r="O62" i="2"/>
  <c r="N62" i="3"/>
  <c r="O62" i="3"/>
  <c r="O94" i="2"/>
  <c r="N94" i="3"/>
  <c r="O94" i="3"/>
  <c r="O190" i="2"/>
  <c r="N190" i="3"/>
  <c r="O190" i="3"/>
  <c r="O304" i="2"/>
  <c r="N304" i="3"/>
  <c r="O304" i="3"/>
  <c r="O145" i="2"/>
  <c r="N145" i="3"/>
  <c r="O145" i="3"/>
  <c r="O209" i="2"/>
  <c r="N209" i="3"/>
  <c r="O209" i="3"/>
  <c r="O228" i="2"/>
  <c r="N228" i="3"/>
  <c r="O228" i="3"/>
  <c r="O238" i="2"/>
  <c r="N238" i="3"/>
  <c r="O238" i="3"/>
  <c r="O247" i="2"/>
  <c r="N247" i="3"/>
  <c r="O247" i="3"/>
  <c r="O260" i="2"/>
  <c r="N260" i="3"/>
  <c r="O260" i="3"/>
  <c r="O298" i="2"/>
  <c r="N298" i="3"/>
  <c r="O298" i="3"/>
  <c r="O332" i="2"/>
  <c r="N332" i="3"/>
  <c r="O332" i="3"/>
  <c r="O116" i="2"/>
  <c r="N116" i="3"/>
  <c r="O116" i="3"/>
  <c r="O149" i="2"/>
  <c r="N149" i="3"/>
  <c r="O149" i="3"/>
  <c r="O174" i="2"/>
  <c r="N174" i="3"/>
  <c r="O174" i="3"/>
  <c r="O204" i="2"/>
  <c r="N204" i="3"/>
  <c r="O204" i="3"/>
  <c r="O274" i="2"/>
  <c r="N274" i="3"/>
  <c r="O274" i="3"/>
  <c r="O307" i="2"/>
  <c r="N307" i="3"/>
  <c r="O307" i="3"/>
  <c r="O13" i="2"/>
  <c r="N13" i="3"/>
  <c r="O13" i="3"/>
  <c r="O21" i="2"/>
  <c r="N21" i="3"/>
  <c r="O21" i="3"/>
  <c r="O29" i="2"/>
  <c r="N29" i="3"/>
  <c r="O29" i="3"/>
  <c r="O37" i="2"/>
  <c r="N37" i="3"/>
  <c r="O37" i="3"/>
  <c r="O45" i="2"/>
  <c r="N45" i="3"/>
  <c r="O45" i="3"/>
  <c r="O53" i="2"/>
  <c r="N53" i="3"/>
  <c r="O53" i="3"/>
  <c r="O61" i="2"/>
  <c r="N61" i="3"/>
  <c r="O61" i="3"/>
  <c r="O69" i="2"/>
  <c r="N69" i="3"/>
  <c r="O69" i="3"/>
  <c r="O77" i="2"/>
  <c r="N77" i="3"/>
  <c r="O77" i="3"/>
  <c r="O85" i="2"/>
  <c r="N85" i="3"/>
  <c r="O85" i="3"/>
  <c r="O93" i="2"/>
  <c r="N93" i="3"/>
  <c r="O93" i="3"/>
  <c r="O101" i="2"/>
  <c r="N101" i="3"/>
  <c r="O101" i="3"/>
  <c r="O110" i="2"/>
  <c r="N110" i="3"/>
  <c r="O110" i="3"/>
  <c r="O129" i="2"/>
  <c r="N129" i="3"/>
  <c r="O129" i="3"/>
  <c r="O153" i="2"/>
  <c r="N153" i="3"/>
  <c r="O153" i="3"/>
  <c r="O182" i="2"/>
  <c r="N182" i="3"/>
  <c r="O182" i="3"/>
  <c r="O212" i="2"/>
  <c r="N212" i="3"/>
  <c r="O212" i="3"/>
  <c r="O280" i="2"/>
  <c r="N280" i="3"/>
  <c r="O280" i="3"/>
  <c r="O128" i="2"/>
  <c r="N128" i="3"/>
  <c r="O128" i="3"/>
  <c r="O146" i="2"/>
  <c r="N146" i="3"/>
  <c r="O146" i="3"/>
  <c r="O173" i="2"/>
  <c r="N173" i="3"/>
  <c r="O173" i="3"/>
  <c r="O192" i="2"/>
  <c r="N192" i="3"/>
  <c r="O192" i="3"/>
  <c r="O210" i="2"/>
  <c r="N210" i="3"/>
  <c r="O210" i="3"/>
  <c r="O232" i="2"/>
  <c r="N232" i="3"/>
  <c r="O232" i="3"/>
  <c r="O248" i="2"/>
  <c r="N248" i="3"/>
  <c r="O248" i="3"/>
  <c r="O276" i="2"/>
  <c r="N276" i="3"/>
  <c r="O276" i="3"/>
  <c r="O326" i="2"/>
  <c r="N326" i="3"/>
  <c r="O326" i="3"/>
  <c r="O226" i="2"/>
  <c r="N226" i="3"/>
  <c r="O226" i="3"/>
  <c r="O258" i="2"/>
  <c r="N258" i="3"/>
  <c r="O258" i="3"/>
  <c r="O318" i="2"/>
  <c r="N318" i="3"/>
  <c r="O318" i="3"/>
  <c r="O335" i="2"/>
  <c r="N335" i="3"/>
  <c r="O335" i="3"/>
  <c r="O270" i="2"/>
  <c r="N270" i="3"/>
  <c r="O270" i="3"/>
  <c r="O286" i="2"/>
  <c r="N286" i="3"/>
  <c r="O286" i="3"/>
  <c r="O302" i="2"/>
  <c r="N302" i="3"/>
  <c r="O302" i="3"/>
  <c r="O368" i="2"/>
  <c r="N368" i="3"/>
  <c r="O368" i="3"/>
  <c r="O338" i="2"/>
  <c r="N338" i="3"/>
  <c r="O338" i="3"/>
  <c r="O364" i="2"/>
  <c r="N364" i="3"/>
  <c r="O364" i="3"/>
  <c r="O415" i="2"/>
  <c r="N415" i="3"/>
  <c r="O415" i="3"/>
  <c r="O352" i="2"/>
  <c r="N352" i="3"/>
  <c r="O352" i="3"/>
  <c r="O399" i="2"/>
  <c r="N399" i="3"/>
  <c r="O399" i="3"/>
  <c r="O11" i="2"/>
  <c r="N11" i="3"/>
  <c r="O11" i="3"/>
  <c r="O27" i="2"/>
  <c r="N27" i="3"/>
  <c r="O27" i="3"/>
  <c r="O43" i="2"/>
  <c r="N43" i="3"/>
  <c r="O43" i="3"/>
  <c r="O59" i="2"/>
  <c r="N59" i="3"/>
  <c r="O59" i="3"/>
  <c r="O75" i="2"/>
  <c r="N75" i="3"/>
  <c r="O75" i="3"/>
  <c r="O91" i="2"/>
  <c r="N91" i="3"/>
  <c r="O91" i="3"/>
  <c r="O107" i="2"/>
  <c r="N107" i="3"/>
  <c r="O107" i="3"/>
  <c r="O123" i="2"/>
  <c r="N123" i="3"/>
  <c r="O123" i="3"/>
  <c r="O139" i="2"/>
  <c r="N139" i="3"/>
  <c r="O139" i="3"/>
  <c r="O155" i="2"/>
  <c r="N155" i="3"/>
  <c r="O155" i="3"/>
  <c r="O171" i="2"/>
  <c r="N171" i="3"/>
  <c r="O171" i="3"/>
  <c r="O187" i="2"/>
  <c r="N187" i="3"/>
  <c r="O187" i="3"/>
  <c r="O203" i="2"/>
  <c r="N203" i="3"/>
  <c r="O203" i="3"/>
  <c r="O219" i="2"/>
  <c r="N219" i="3"/>
  <c r="O219" i="3"/>
  <c r="O376" i="2"/>
  <c r="N376" i="3"/>
  <c r="O376" i="3"/>
  <c r="O413" i="2"/>
  <c r="N413" i="3"/>
  <c r="O413" i="3"/>
  <c r="O225" i="2"/>
  <c r="N225" i="3"/>
  <c r="O225" i="3"/>
  <c r="O241" i="2"/>
  <c r="N241" i="3"/>
  <c r="O241" i="3"/>
  <c r="O257" i="2"/>
  <c r="N257" i="3"/>
  <c r="O257" i="3"/>
  <c r="O273" i="2"/>
  <c r="N273" i="3"/>
  <c r="O273" i="3"/>
  <c r="O289" i="2"/>
  <c r="N289" i="3"/>
  <c r="O289" i="3"/>
  <c r="O305" i="2"/>
  <c r="N305" i="3"/>
  <c r="O305" i="3"/>
  <c r="O321" i="2"/>
  <c r="N321" i="3"/>
  <c r="O321" i="3"/>
  <c r="O337" i="2"/>
  <c r="N337" i="3"/>
  <c r="O337" i="3"/>
  <c r="O346" i="2"/>
  <c r="N346" i="3"/>
  <c r="O346" i="3"/>
  <c r="O354" i="2"/>
  <c r="N354" i="3"/>
  <c r="O354" i="3"/>
  <c r="O362" i="2"/>
  <c r="N362" i="3"/>
  <c r="O362" i="3"/>
  <c r="O370" i="2"/>
  <c r="N370" i="3"/>
  <c r="O370" i="3"/>
  <c r="O378" i="2"/>
  <c r="N378" i="3"/>
  <c r="O378" i="3"/>
  <c r="O386" i="2"/>
  <c r="N386" i="3"/>
  <c r="O386" i="3"/>
  <c r="O402" i="2"/>
  <c r="N402" i="3"/>
  <c r="O402" i="3"/>
  <c r="O421" i="2"/>
  <c r="N421" i="3"/>
  <c r="O421" i="3"/>
  <c r="O349" i="2"/>
  <c r="N349" i="3"/>
  <c r="O349" i="3"/>
  <c r="O365" i="2"/>
  <c r="N365" i="3"/>
  <c r="O365" i="3"/>
  <c r="O381" i="2"/>
  <c r="N381" i="3"/>
  <c r="O381" i="3"/>
  <c r="O396" i="2"/>
  <c r="N396" i="3"/>
  <c r="O396" i="3"/>
  <c r="O412" i="2"/>
  <c r="N412" i="3"/>
  <c r="O412" i="3"/>
  <c r="O428" i="2"/>
  <c r="N428" i="3"/>
  <c r="O428" i="3"/>
  <c r="O50" i="3"/>
  <c r="N50" i="4"/>
  <c r="O50" i="4"/>
  <c r="N60" i="4"/>
  <c r="O60" i="4"/>
  <c r="N89" i="4"/>
  <c r="O89" i="4"/>
  <c r="O100" i="3"/>
  <c r="N100" i="4"/>
  <c r="O100" i="4"/>
  <c r="O141" i="3"/>
  <c r="N141" i="4"/>
  <c r="O141" i="4"/>
  <c r="N173" i="4"/>
  <c r="O173" i="4"/>
  <c r="N251" i="4"/>
  <c r="O251" i="4"/>
  <c r="N12" i="4"/>
  <c r="O12" i="4"/>
  <c r="N25" i="4"/>
  <c r="O25" i="4"/>
  <c r="N37" i="4"/>
  <c r="O37" i="4"/>
  <c r="N114" i="4"/>
  <c r="O114" i="4"/>
  <c r="N161" i="4"/>
  <c r="O161" i="4"/>
  <c r="O193" i="3"/>
  <c r="N193" i="4"/>
  <c r="O193" i="4"/>
  <c r="O220" i="3"/>
  <c r="N220" i="4"/>
  <c r="O220" i="4"/>
  <c r="N238" i="4"/>
  <c r="O238" i="4"/>
  <c r="O255" i="3"/>
  <c r="N255" i="4"/>
  <c r="O255" i="4"/>
  <c r="N280" i="4"/>
  <c r="O280" i="4"/>
  <c r="N18" i="4"/>
  <c r="O18" i="4"/>
  <c r="N34" i="4"/>
  <c r="O34" i="4"/>
  <c r="N46" i="4"/>
  <c r="O46" i="4"/>
  <c r="O56" i="3"/>
  <c r="N56" i="4"/>
  <c r="O56" i="4"/>
  <c r="N69" i="4"/>
  <c r="O69" i="4"/>
  <c r="O78" i="3"/>
  <c r="N78" i="4"/>
  <c r="O78" i="4"/>
  <c r="O88" i="3"/>
  <c r="N88" i="4"/>
  <c r="O88" i="4"/>
  <c r="N101" i="4"/>
  <c r="O101" i="4"/>
  <c r="N118" i="4"/>
  <c r="O118" i="4"/>
  <c r="O136" i="3"/>
  <c r="N136" i="4"/>
  <c r="O136" i="4"/>
  <c r="N165" i="4"/>
  <c r="O165" i="4"/>
  <c r="N182" i="4"/>
  <c r="O182" i="4"/>
  <c r="N200" i="4"/>
  <c r="O200" i="4"/>
  <c r="N275" i="4"/>
  <c r="O275" i="4"/>
  <c r="O66" i="3"/>
  <c r="N66" i="4"/>
  <c r="O66" i="4"/>
  <c r="N82" i="4"/>
  <c r="O82" i="4"/>
  <c r="O126" i="3"/>
  <c r="N126" i="4"/>
  <c r="O126" i="4"/>
  <c r="N174" i="4"/>
  <c r="O174" i="4"/>
  <c r="N13" i="4"/>
  <c r="O13" i="4"/>
  <c r="N29" i="4"/>
  <c r="O29" i="4"/>
  <c r="N148" i="4"/>
  <c r="O148" i="4"/>
  <c r="N105" i="4"/>
  <c r="O105" i="4"/>
  <c r="N122" i="4"/>
  <c r="O122" i="4"/>
  <c r="O140" i="3"/>
  <c r="N140" i="4"/>
  <c r="O140" i="4"/>
  <c r="O169" i="3"/>
  <c r="N169" i="4"/>
  <c r="O169" i="4"/>
  <c r="N186" i="4"/>
  <c r="O186" i="4"/>
  <c r="N204" i="4"/>
  <c r="O204" i="4"/>
  <c r="O224" i="3"/>
  <c r="N224" i="4"/>
  <c r="O224" i="4"/>
  <c r="N246" i="4"/>
  <c r="O246" i="4"/>
  <c r="N263" i="4"/>
  <c r="O263" i="4"/>
  <c r="O292" i="3"/>
  <c r="N292" i="4"/>
  <c r="O292" i="4"/>
  <c r="O213" i="3"/>
  <c r="N213" i="4"/>
  <c r="O213" i="4"/>
  <c r="O234" i="3"/>
  <c r="N234" i="4"/>
  <c r="O234" i="4"/>
  <c r="O266" i="3"/>
  <c r="N266" i="4"/>
  <c r="O266" i="4"/>
  <c r="O294" i="3"/>
  <c r="N294" i="4"/>
  <c r="O294" i="4"/>
  <c r="N209" i="4"/>
  <c r="O209" i="4"/>
  <c r="N236" i="4"/>
  <c r="O236" i="4"/>
  <c r="N268" i="4"/>
  <c r="O268" i="4"/>
  <c r="N320" i="4"/>
  <c r="O320" i="4"/>
  <c r="N422" i="4"/>
  <c r="O422" i="4"/>
  <c r="O401" i="3"/>
  <c r="N401" i="4"/>
  <c r="O401" i="4"/>
  <c r="O290" i="3"/>
  <c r="N290" i="4"/>
  <c r="O290" i="4"/>
  <c r="O303" i="3"/>
  <c r="N303" i="4"/>
  <c r="O303" i="4"/>
  <c r="N312" i="4"/>
  <c r="O312" i="4"/>
  <c r="N308" i="4"/>
  <c r="O308" i="4"/>
  <c r="N318" i="4"/>
  <c r="O318" i="4"/>
  <c r="N331" i="4"/>
  <c r="O331" i="4"/>
  <c r="O380" i="3"/>
  <c r="N380" i="4"/>
  <c r="O380" i="4"/>
  <c r="N352" i="4"/>
  <c r="O352" i="4"/>
  <c r="N414" i="4"/>
  <c r="O414" i="4"/>
  <c r="O398" i="3"/>
  <c r="N398" i="4"/>
  <c r="O398" i="4"/>
  <c r="N427" i="4"/>
  <c r="O427" i="4"/>
  <c r="N23" i="4"/>
  <c r="O23" i="4"/>
  <c r="N39" i="4"/>
  <c r="O39" i="4"/>
  <c r="N55" i="4"/>
  <c r="O55" i="4"/>
  <c r="N71" i="4"/>
  <c r="O71" i="4"/>
  <c r="N87" i="4"/>
  <c r="O87" i="4"/>
  <c r="N103" i="4"/>
  <c r="O103" i="4"/>
  <c r="O119" i="3"/>
  <c r="N119" i="4"/>
  <c r="O119" i="4"/>
  <c r="N135" i="4"/>
  <c r="O135" i="4"/>
  <c r="N151" i="4"/>
  <c r="O151" i="4"/>
  <c r="N167" i="4"/>
  <c r="O167" i="4"/>
  <c r="N183" i="4"/>
  <c r="O183" i="4"/>
  <c r="N199" i="4"/>
  <c r="O199" i="4"/>
  <c r="N215" i="4"/>
  <c r="O215" i="4"/>
  <c r="N360" i="4"/>
  <c r="O360" i="4"/>
  <c r="N406" i="4"/>
  <c r="O406" i="4"/>
  <c r="O237" i="3"/>
  <c r="N237" i="4"/>
  <c r="O237" i="4"/>
  <c r="N253" i="4"/>
  <c r="O253" i="4"/>
  <c r="N269" i="4"/>
  <c r="O269" i="4"/>
  <c r="N285" i="4"/>
  <c r="O285" i="4"/>
  <c r="N301" i="4"/>
  <c r="O301" i="4"/>
  <c r="N317" i="4"/>
  <c r="O317" i="4"/>
  <c r="O333" i="3"/>
  <c r="N333" i="4"/>
  <c r="O333" i="4"/>
  <c r="N343" i="4"/>
  <c r="O343" i="4"/>
  <c r="O351" i="3"/>
  <c r="N351" i="4"/>
  <c r="O351" i="4"/>
  <c r="N359" i="4"/>
  <c r="O359" i="4"/>
  <c r="N367" i="4"/>
  <c r="O367" i="4"/>
  <c r="N375" i="4"/>
  <c r="O375" i="4"/>
  <c r="N383" i="4"/>
  <c r="O383" i="4"/>
  <c r="N391" i="4"/>
  <c r="O391" i="4"/>
  <c r="O418" i="3"/>
  <c r="N418" i="4"/>
  <c r="O418" i="4"/>
  <c r="N345" i="4"/>
  <c r="O345" i="4"/>
  <c r="O361" i="3"/>
  <c r="N361" i="4"/>
  <c r="O361" i="4"/>
  <c r="N377" i="4"/>
  <c r="O377" i="4"/>
  <c r="N392" i="4"/>
  <c r="O392" i="4"/>
  <c r="N408" i="4"/>
  <c r="O408" i="4"/>
  <c r="N424" i="4"/>
  <c r="O424" i="4"/>
  <c r="O105" i="5"/>
  <c r="N105" i="6"/>
  <c r="O105" i="6"/>
  <c r="O32" i="5"/>
  <c r="N32" i="6"/>
  <c r="O32" i="6"/>
  <c r="O16" i="5"/>
  <c r="N16" i="6"/>
  <c r="O16" i="6"/>
  <c r="O86" i="5"/>
  <c r="N86" i="6"/>
  <c r="O86" i="6"/>
  <c r="O56" i="5"/>
  <c r="N56" i="6"/>
  <c r="O56" i="6"/>
  <c r="O102" i="5"/>
  <c r="N102" i="6"/>
  <c r="O102" i="6"/>
  <c r="O14" i="5"/>
  <c r="N14" i="6"/>
  <c r="O14" i="6"/>
  <c r="O22" i="5"/>
  <c r="N22" i="6"/>
  <c r="O22" i="6"/>
  <c r="O52" i="5"/>
  <c r="N52" i="6"/>
  <c r="O52" i="6"/>
  <c r="O94" i="5"/>
  <c r="N94" i="6"/>
  <c r="O94" i="6"/>
  <c r="O82" i="5"/>
  <c r="N82" i="6"/>
  <c r="O82" i="6"/>
  <c r="O101" i="5"/>
  <c r="N101" i="6"/>
  <c r="O101" i="6"/>
  <c r="O119" i="5"/>
  <c r="N119" i="6"/>
  <c r="O119" i="6"/>
  <c r="O17" i="5"/>
  <c r="N17" i="6"/>
  <c r="O17" i="6"/>
  <c r="O30" i="5"/>
  <c r="N30" i="6"/>
  <c r="O30" i="6"/>
  <c r="O38" i="5"/>
  <c r="N38" i="6"/>
  <c r="O38" i="6"/>
  <c r="O46" i="5"/>
  <c r="N46" i="6"/>
  <c r="O46" i="6"/>
  <c r="O54" i="5"/>
  <c r="N54" i="6"/>
  <c r="O54" i="6"/>
  <c r="O62" i="5"/>
  <c r="N62" i="6"/>
  <c r="O62" i="6"/>
  <c r="O70" i="5"/>
  <c r="N70" i="6"/>
  <c r="O70" i="6"/>
  <c r="O78" i="5"/>
  <c r="N78" i="6"/>
  <c r="O78" i="6"/>
  <c r="O95" i="5"/>
  <c r="N95" i="6"/>
  <c r="O29" i="5"/>
  <c r="N29" i="6"/>
  <c r="O29" i="6"/>
  <c r="O45" i="5"/>
  <c r="N45" i="6"/>
  <c r="O45" i="6"/>
  <c r="O61" i="5"/>
  <c r="N61" i="6"/>
  <c r="O61" i="6"/>
  <c r="O77" i="5"/>
  <c r="N77" i="6"/>
  <c r="O77" i="6"/>
  <c r="O92" i="5"/>
  <c r="N92" i="6"/>
  <c r="O92" i="6"/>
  <c r="O108" i="5"/>
  <c r="N108" i="6"/>
  <c r="O108" i="6"/>
  <c r="O150" i="5"/>
  <c r="N150" i="6"/>
  <c r="O150" i="6"/>
  <c r="O206" i="5"/>
  <c r="N206" i="6"/>
  <c r="O206" i="6"/>
  <c r="O255" i="5"/>
  <c r="N255" i="6"/>
  <c r="O255" i="6"/>
  <c r="O327" i="5"/>
  <c r="N327" i="6"/>
  <c r="O327" i="6"/>
  <c r="O202" i="5"/>
  <c r="N202" i="6"/>
  <c r="O202" i="6"/>
  <c r="O270" i="5"/>
  <c r="N270" i="6"/>
  <c r="O270" i="6"/>
  <c r="O128" i="5"/>
  <c r="N128" i="6"/>
  <c r="O128" i="6"/>
  <c r="O136" i="5"/>
  <c r="N136" i="6"/>
  <c r="O136" i="6"/>
  <c r="O144" i="5"/>
  <c r="N144" i="6"/>
  <c r="O144" i="6"/>
  <c r="O214" i="5"/>
  <c r="N214" i="6"/>
  <c r="O214" i="6"/>
  <c r="O287" i="5"/>
  <c r="N287" i="6"/>
  <c r="O287" i="6"/>
  <c r="O384" i="5"/>
  <c r="N384" i="6"/>
  <c r="O384" i="6"/>
  <c r="O126" i="5"/>
  <c r="N126" i="6"/>
  <c r="O126" i="6"/>
  <c r="O142" i="5"/>
  <c r="N142" i="6"/>
  <c r="O142" i="6"/>
  <c r="O194" i="5"/>
  <c r="N194" i="6"/>
  <c r="O194" i="6"/>
  <c r="O282" i="5"/>
  <c r="N282" i="6"/>
  <c r="O282" i="6"/>
  <c r="O145" i="5"/>
  <c r="N145" i="6"/>
  <c r="O145" i="6"/>
  <c r="O153" i="5"/>
  <c r="N153" i="6"/>
  <c r="O153" i="6"/>
  <c r="O161" i="5"/>
  <c r="N161" i="6"/>
  <c r="O161" i="6"/>
  <c r="O169" i="5"/>
  <c r="N169" i="6"/>
  <c r="O169" i="6"/>
  <c r="O177" i="5"/>
  <c r="N177" i="6"/>
  <c r="O177" i="6"/>
  <c r="O185" i="5"/>
  <c r="N185" i="6"/>
  <c r="O185" i="6"/>
  <c r="O193" i="5"/>
  <c r="N193" i="6"/>
  <c r="O193" i="6"/>
  <c r="O201" i="5"/>
  <c r="N201" i="6"/>
  <c r="O201" i="6"/>
  <c r="O209" i="5"/>
  <c r="N209" i="6"/>
  <c r="O209" i="6"/>
  <c r="O217" i="5"/>
  <c r="N217" i="6"/>
  <c r="O217" i="6"/>
  <c r="O230" i="5"/>
  <c r="N230" i="6"/>
  <c r="O230" i="6"/>
  <c r="O258" i="5"/>
  <c r="N258" i="6"/>
  <c r="O258" i="6"/>
  <c r="O295" i="5"/>
  <c r="N295" i="6"/>
  <c r="O295" i="6"/>
  <c r="O238" i="5"/>
  <c r="N238" i="6"/>
  <c r="O238" i="6"/>
  <c r="O290" i="5"/>
  <c r="N290" i="6"/>
  <c r="O290" i="6"/>
  <c r="O330" i="5"/>
  <c r="N330" i="6"/>
  <c r="O330" i="6"/>
  <c r="O368" i="5"/>
  <c r="N368" i="6"/>
  <c r="O368" i="6"/>
  <c r="O262" i="5"/>
  <c r="N262" i="6"/>
  <c r="O262" i="6"/>
  <c r="O294" i="5"/>
  <c r="N294" i="6"/>
  <c r="O294" i="6"/>
  <c r="O326" i="5"/>
  <c r="N326" i="6"/>
  <c r="O326" i="6"/>
  <c r="O334" i="5"/>
  <c r="N334" i="6"/>
  <c r="O334" i="6"/>
  <c r="O415" i="5"/>
  <c r="N415" i="6"/>
  <c r="O415" i="6"/>
  <c r="O224" i="5"/>
  <c r="N224" i="6"/>
  <c r="O224" i="6"/>
  <c r="O240" i="5"/>
  <c r="N240" i="6"/>
  <c r="O240" i="6"/>
  <c r="O256" i="5"/>
  <c r="N256" i="6"/>
  <c r="O256" i="6"/>
  <c r="O272" i="5"/>
  <c r="N272" i="6"/>
  <c r="O272" i="6"/>
  <c r="O288" i="5"/>
  <c r="N288" i="6"/>
  <c r="O288" i="6"/>
  <c r="O304" i="5"/>
  <c r="N304" i="6"/>
  <c r="O304" i="6"/>
  <c r="O320" i="5"/>
  <c r="N320" i="6"/>
  <c r="O320" i="6"/>
  <c r="O336" i="5"/>
  <c r="N336" i="6"/>
  <c r="O336" i="6"/>
  <c r="O399" i="5"/>
  <c r="N399" i="6"/>
  <c r="O399" i="6"/>
  <c r="O422" i="5"/>
  <c r="N422" i="6"/>
  <c r="O422" i="6"/>
  <c r="O131" i="5"/>
  <c r="N131" i="6"/>
  <c r="O131" i="6"/>
  <c r="O147" i="5"/>
  <c r="N147" i="6"/>
  <c r="O147" i="6"/>
  <c r="O163" i="5"/>
  <c r="N163" i="6"/>
  <c r="O163" i="6"/>
  <c r="O179" i="5"/>
  <c r="N179" i="6"/>
  <c r="O179" i="6"/>
  <c r="O195" i="5"/>
  <c r="N195" i="6"/>
  <c r="O195" i="6"/>
  <c r="O211" i="5"/>
  <c r="N211" i="6"/>
  <c r="O211" i="6"/>
  <c r="O344" i="5"/>
  <c r="N344" i="6"/>
  <c r="O344" i="6"/>
  <c r="O395" i="5"/>
  <c r="N395" i="6"/>
  <c r="O395" i="6"/>
  <c r="O425" i="5"/>
  <c r="N425" i="6"/>
  <c r="O425" i="6"/>
  <c r="O233" i="5"/>
  <c r="N233" i="6"/>
  <c r="O233" i="6"/>
  <c r="O249" i="5"/>
  <c r="N249" i="6"/>
  <c r="O249" i="6"/>
  <c r="O265" i="5"/>
  <c r="N265" i="6"/>
  <c r="O265" i="6"/>
  <c r="O281" i="5"/>
  <c r="N281" i="6"/>
  <c r="O281" i="6"/>
  <c r="O297" i="5"/>
  <c r="N297" i="6"/>
  <c r="O297" i="6"/>
  <c r="O313" i="5"/>
  <c r="N313" i="6"/>
  <c r="O313" i="6"/>
  <c r="O329" i="5"/>
  <c r="N329" i="6"/>
  <c r="O329" i="6"/>
  <c r="O342" i="5"/>
  <c r="N342" i="6"/>
  <c r="O342" i="6"/>
  <c r="O350" i="5"/>
  <c r="N350" i="6"/>
  <c r="O350" i="6"/>
  <c r="O358" i="5"/>
  <c r="N358" i="6"/>
  <c r="O358" i="6"/>
  <c r="O366" i="5"/>
  <c r="N366" i="6"/>
  <c r="O366" i="6"/>
  <c r="O374" i="5"/>
  <c r="N374" i="6"/>
  <c r="O374" i="6"/>
  <c r="O382" i="5"/>
  <c r="N382" i="6"/>
  <c r="O382" i="6"/>
  <c r="O390" i="5"/>
  <c r="N390" i="6"/>
  <c r="O390" i="6"/>
  <c r="O407" i="5"/>
  <c r="N407" i="6"/>
  <c r="O407" i="6"/>
  <c r="O341" i="5"/>
  <c r="N341" i="6"/>
  <c r="O341" i="6"/>
  <c r="O357" i="5"/>
  <c r="N357" i="6"/>
  <c r="O357" i="6"/>
  <c r="O373" i="5"/>
  <c r="N373" i="6"/>
  <c r="O373" i="6"/>
  <c r="O389" i="5"/>
  <c r="N389" i="6"/>
  <c r="O389" i="6"/>
  <c r="O404" i="5"/>
  <c r="N404" i="6"/>
  <c r="O404" i="6"/>
  <c r="O420" i="5"/>
  <c r="N420" i="6"/>
  <c r="O420" i="6"/>
  <c r="O130" i="6"/>
  <c r="N130" i="7"/>
  <c r="N188" i="7"/>
  <c r="O220" i="6"/>
  <c r="N220" i="7"/>
  <c r="N322" i="7"/>
  <c r="N16" i="7"/>
  <c r="O24" i="6"/>
  <c r="N24" i="7"/>
  <c r="N32" i="7"/>
  <c r="O40" i="6"/>
  <c r="N40" i="7"/>
  <c r="O48" i="6"/>
  <c r="N48" i="7"/>
  <c r="N56" i="7"/>
  <c r="N64" i="7"/>
  <c r="O72" i="6"/>
  <c r="N72" i="7"/>
  <c r="O80" i="6"/>
  <c r="N80" i="7"/>
  <c r="O88" i="6"/>
  <c r="N88" i="7"/>
  <c r="O96" i="6"/>
  <c r="N96" i="7"/>
  <c r="N104" i="7"/>
  <c r="O112" i="6"/>
  <c r="N112" i="7"/>
  <c r="O120" i="6"/>
  <c r="N120" i="7"/>
  <c r="N126" i="7"/>
  <c r="O228" i="6"/>
  <c r="N228" i="7"/>
  <c r="O254" i="6"/>
  <c r="N254" i="7"/>
  <c r="N271" i="7"/>
  <c r="O292" i="6"/>
  <c r="N292" i="7"/>
  <c r="N22" i="7"/>
  <c r="N38" i="7"/>
  <c r="N54" i="7"/>
  <c r="N70" i="7"/>
  <c r="N86" i="7"/>
  <c r="N102" i="7"/>
  <c r="O118" i="6"/>
  <c r="N118" i="7"/>
  <c r="N200" i="7"/>
  <c r="N150" i="7"/>
  <c r="N236" i="7"/>
  <c r="N262" i="7"/>
  <c r="O279" i="6"/>
  <c r="N279" i="7"/>
  <c r="N128" i="7"/>
  <c r="N136" i="7"/>
  <c r="N144" i="7"/>
  <c r="N152" i="7"/>
  <c r="O160" i="6"/>
  <c r="N160" i="7"/>
  <c r="N168" i="7"/>
  <c r="O176" i="6"/>
  <c r="N176" i="7"/>
  <c r="N201" i="7"/>
  <c r="O226" i="6"/>
  <c r="N226" i="7"/>
  <c r="O235" i="6"/>
  <c r="N235" i="7"/>
  <c r="N248" i="7"/>
  <c r="N258" i="7"/>
  <c r="O267" i="6"/>
  <c r="N267" i="7"/>
  <c r="N280" i="7"/>
  <c r="N290" i="7"/>
  <c r="O166" i="6"/>
  <c r="N166" i="7"/>
  <c r="O192" i="6"/>
  <c r="N192" i="7"/>
  <c r="N221" i="7"/>
  <c r="O311" i="6"/>
  <c r="N311" i="7"/>
  <c r="N340" i="7"/>
  <c r="O178" i="6"/>
  <c r="N178" i="7"/>
  <c r="N194" i="7"/>
  <c r="O210" i="6"/>
  <c r="N210" i="7"/>
  <c r="O303" i="6"/>
  <c r="N303" i="7"/>
  <c r="N330" i="7"/>
  <c r="O302" i="6"/>
  <c r="N302" i="7"/>
  <c r="N315" i="7"/>
  <c r="O324" i="6"/>
  <c r="N324" i="7"/>
  <c r="N364" i="7"/>
  <c r="O429" i="6"/>
  <c r="N429" i="7"/>
  <c r="O403" i="6"/>
  <c r="N403" i="7"/>
  <c r="O335" i="6"/>
  <c r="N335" i="7"/>
  <c r="N384" i="7"/>
  <c r="N417" i="7"/>
  <c r="O15" i="6"/>
  <c r="N15" i="7"/>
  <c r="O31" i="6"/>
  <c r="N31" i="7"/>
  <c r="O47" i="6"/>
  <c r="N47" i="7"/>
  <c r="O63" i="6"/>
  <c r="N63" i="7"/>
  <c r="O79" i="6"/>
  <c r="N79" i="7"/>
  <c r="O95" i="6"/>
  <c r="N95" i="7"/>
  <c r="O111" i="6"/>
  <c r="N111" i="7"/>
  <c r="O127" i="6"/>
  <c r="N127" i="7"/>
  <c r="N143" i="7"/>
  <c r="O159" i="6"/>
  <c r="N159" i="7"/>
  <c r="N175" i="7"/>
  <c r="O191" i="6"/>
  <c r="N191" i="7"/>
  <c r="N207" i="7"/>
  <c r="O223" i="6"/>
  <c r="N223" i="7"/>
  <c r="N394" i="7"/>
  <c r="O419" i="6"/>
  <c r="N419" i="7"/>
  <c r="N229" i="7"/>
  <c r="O245" i="6"/>
  <c r="N245" i="7"/>
  <c r="N261" i="7"/>
  <c r="O277" i="6"/>
  <c r="N277" i="7"/>
  <c r="N293" i="7"/>
  <c r="O309" i="6"/>
  <c r="N309" i="7"/>
  <c r="N325" i="7"/>
  <c r="O339" i="6"/>
  <c r="N339" i="7"/>
  <c r="N347" i="7"/>
  <c r="O355" i="6"/>
  <c r="N355" i="7"/>
  <c r="N363" i="7"/>
  <c r="O371" i="6"/>
  <c r="N371" i="7"/>
  <c r="N379" i="7"/>
  <c r="O387" i="6"/>
  <c r="N387" i="7"/>
  <c r="N405" i="7"/>
  <c r="O423" i="6"/>
  <c r="N423" i="7"/>
  <c r="N353" i="7"/>
  <c r="O369" i="6"/>
  <c r="N369" i="7"/>
  <c r="N385" i="7"/>
  <c r="O400" i="6"/>
  <c r="N400" i="7"/>
  <c r="N416" i="7"/>
  <c r="M435" i="10"/>
  <c r="M435" i="6"/>
  <c r="N8" i="7"/>
  <c r="N8" i="6"/>
  <c r="O8" i="6"/>
  <c r="M435" i="5"/>
  <c r="O8" i="5"/>
  <c r="N8" i="4"/>
  <c r="O8" i="4"/>
  <c r="M435" i="3"/>
  <c r="N8" i="3"/>
  <c r="O8" i="3"/>
  <c r="M435" i="2"/>
  <c r="N8" i="2"/>
  <c r="O8" i="2"/>
  <c r="M435" i="1"/>
  <c r="N435" i="2"/>
  <c r="O435" i="2"/>
  <c r="N435" i="6"/>
  <c r="O435" i="6"/>
  <c r="N435" i="7"/>
  <c r="N435" i="5"/>
  <c r="O435" i="5"/>
  <c r="N435" i="4"/>
  <c r="O435" i="4"/>
  <c r="N435" i="10"/>
  <c r="O435" i="10"/>
  <c r="N435" i="8"/>
  <c r="N435" i="3"/>
  <c r="O435" i="3"/>
  <c r="N435" i="9"/>
  <c r="L338" i="7"/>
  <c r="L19" i="7"/>
  <c r="L34" i="7"/>
  <c r="L88" i="7"/>
  <c r="L282" i="7"/>
  <c r="L183" i="7"/>
  <c r="L100" i="7"/>
  <c r="L322" i="7"/>
  <c r="L116" i="7"/>
  <c r="L51" i="7"/>
  <c r="L270" i="7"/>
  <c r="L276" i="7"/>
  <c r="L285" i="7"/>
  <c r="L261" i="7"/>
  <c r="L170" i="7"/>
  <c r="L118" i="7"/>
  <c r="I376" i="7"/>
  <c r="L360" i="7"/>
  <c r="L407" i="7"/>
  <c r="L161" i="7"/>
  <c r="L72" i="7"/>
  <c r="L234" i="7"/>
  <c r="L58" i="7"/>
  <c r="L325" i="7"/>
  <c r="L377" i="7"/>
  <c r="L349" i="7"/>
  <c r="I18" i="7"/>
  <c r="I235" i="7"/>
  <c r="I242" i="7"/>
  <c r="I353" i="7"/>
  <c r="I108" i="7"/>
  <c r="F406" i="7"/>
  <c r="F390" i="7"/>
  <c r="F374" i="7"/>
  <c r="H374" i="7"/>
  <c r="I374" i="7"/>
  <c r="F358" i="7"/>
  <c r="F342" i="7"/>
  <c r="F326" i="7"/>
  <c r="F310" i="7"/>
  <c r="F294" i="7"/>
  <c r="F278" i="7"/>
  <c r="F262" i="7"/>
  <c r="F254" i="7"/>
  <c r="F238" i="7"/>
  <c r="F222" i="7"/>
  <c r="F214" i="7"/>
  <c r="F198" i="7"/>
  <c r="F190" i="7"/>
  <c r="F174" i="7"/>
  <c r="F158" i="7"/>
  <c r="F150" i="7"/>
  <c r="F134" i="7"/>
  <c r="F118" i="7"/>
  <c r="F102" i="7"/>
  <c r="F86" i="7"/>
  <c r="H86" i="7"/>
  <c r="F70" i="7"/>
  <c r="F62" i="7"/>
  <c r="F54" i="7"/>
  <c r="F46" i="7"/>
  <c r="F38" i="7"/>
  <c r="F30" i="7"/>
  <c r="F22" i="7"/>
  <c r="F14" i="7"/>
  <c r="F124" i="7"/>
  <c r="F108" i="7"/>
  <c r="F92" i="7"/>
  <c r="F76" i="7"/>
  <c r="F234" i="7"/>
  <c r="F170" i="7"/>
  <c r="F252" i="7"/>
  <c r="F188" i="7"/>
  <c r="F133" i="7"/>
  <c r="F117" i="7"/>
  <c r="F101" i="7"/>
  <c r="F361" i="7"/>
  <c r="F69" i="7"/>
  <c r="F58" i="7"/>
  <c r="F42" i="7"/>
  <c r="F26" i="7"/>
  <c r="F10" i="7"/>
  <c r="F265" i="7"/>
  <c r="F175" i="7"/>
  <c r="F429" i="7"/>
  <c r="F45" i="7"/>
  <c r="F145" i="7"/>
  <c r="F279" i="7"/>
  <c r="F261" i="7"/>
  <c r="F389" i="7"/>
  <c r="F159" i="7"/>
  <c r="F413" i="7"/>
  <c r="F373" i="7"/>
  <c r="F289" i="7"/>
  <c r="F199" i="7"/>
  <c r="F149" i="7"/>
  <c r="F341" i="7"/>
  <c r="G391" i="7"/>
  <c r="I391" i="7"/>
  <c r="G340" i="7"/>
  <c r="I340" i="7"/>
  <c r="G403" i="7"/>
  <c r="I403" i="7"/>
  <c r="H412" i="7"/>
  <c r="I412" i="7"/>
  <c r="G352" i="7"/>
  <c r="G308" i="7"/>
  <c r="I308" i="7"/>
  <c r="G244" i="7"/>
  <c r="I244" i="7"/>
  <c r="G189" i="7"/>
  <c r="I189" i="7"/>
  <c r="G117" i="7"/>
  <c r="I117" i="7"/>
  <c r="G66" i="7"/>
  <c r="I66" i="7"/>
  <c r="G388" i="7"/>
  <c r="I388" i="7"/>
  <c r="H357" i="7"/>
  <c r="I357" i="7"/>
  <c r="G272" i="7"/>
  <c r="I272" i="7"/>
  <c r="G240" i="7"/>
  <c r="I240" i="7"/>
  <c r="G192" i="7"/>
  <c r="I192" i="7"/>
  <c r="G144" i="7"/>
  <c r="I144" i="7"/>
  <c r="G93" i="7"/>
  <c r="I93" i="7"/>
  <c r="G57" i="7"/>
  <c r="I57" i="7"/>
  <c r="H18" i="7"/>
  <c r="G348" i="7"/>
  <c r="I348" i="7"/>
  <c r="H284" i="7"/>
  <c r="I284" i="7"/>
  <c r="G228" i="7"/>
  <c r="G196" i="7"/>
  <c r="I196" i="7"/>
  <c r="G149" i="7"/>
  <c r="I149" i="7"/>
  <c r="G124" i="7"/>
  <c r="I124" i="7"/>
  <c r="G86" i="7"/>
  <c r="G418" i="7"/>
  <c r="I418" i="7"/>
  <c r="G327" i="7"/>
  <c r="I327" i="7"/>
  <c r="G297" i="7"/>
  <c r="I297" i="7"/>
  <c r="F418" i="7"/>
  <c r="F402" i="7"/>
  <c r="F386" i="7"/>
  <c r="F370" i="7"/>
  <c r="F354" i="7"/>
  <c r="F338" i="7"/>
  <c r="F322" i="7"/>
  <c r="F306" i="7"/>
  <c r="F290" i="7"/>
  <c r="F274" i="7"/>
  <c r="F136" i="7"/>
  <c r="F120" i="7"/>
  <c r="F104" i="7"/>
  <c r="F88" i="7"/>
  <c r="F72" i="7"/>
  <c r="F218" i="7"/>
  <c r="F154" i="7"/>
  <c r="F236" i="7"/>
  <c r="F172" i="7"/>
  <c r="F129" i="7"/>
  <c r="F113" i="7"/>
  <c r="F97" i="7"/>
  <c r="F329" i="7"/>
  <c r="F79" i="7"/>
  <c r="F25" i="7"/>
  <c r="F369" i="7"/>
  <c r="F239" i="7"/>
  <c r="F189" i="7"/>
  <c r="F319" i="7"/>
  <c r="F23" i="7"/>
  <c r="F209" i="7"/>
  <c r="F343" i="7"/>
  <c r="F17" i="7"/>
  <c r="F337" i="7"/>
  <c r="F223" i="7"/>
  <c r="F173" i="7"/>
  <c r="F303" i="7"/>
  <c r="F37" i="7"/>
  <c r="F417" i="7"/>
  <c r="F263" i="7"/>
  <c r="F213" i="7"/>
  <c r="G428" i="7"/>
  <c r="I428" i="7"/>
  <c r="G368" i="7"/>
  <c r="I368" i="7"/>
  <c r="G324" i="7"/>
  <c r="I324" i="7"/>
  <c r="G383" i="7"/>
  <c r="I383" i="7"/>
  <c r="G343" i="7"/>
  <c r="I343" i="7"/>
  <c r="G406" i="7"/>
  <c r="I406" i="7"/>
  <c r="G320" i="7"/>
  <c r="I320" i="7"/>
  <c r="G293" i="7"/>
  <c r="I293" i="7"/>
  <c r="G232" i="7"/>
  <c r="I232" i="7"/>
  <c r="G173" i="7"/>
  <c r="I173" i="7"/>
  <c r="G102" i="7"/>
  <c r="I102" i="7"/>
  <c r="G38" i="7"/>
  <c r="I38" i="7"/>
  <c r="H341" i="7"/>
  <c r="I341" i="7"/>
  <c r="G265" i="7"/>
  <c r="I265" i="7"/>
  <c r="H228" i="7"/>
  <c r="G176" i="7"/>
  <c r="I176" i="7"/>
  <c r="G129" i="7"/>
  <c r="I129" i="7"/>
  <c r="G89" i="7"/>
  <c r="I89" i="7"/>
  <c r="H50" i="7"/>
  <c r="I50" i="7"/>
  <c r="H277" i="7"/>
  <c r="I277" i="7"/>
  <c r="H226" i="7"/>
  <c r="I226" i="7"/>
  <c r="G181" i="7"/>
  <c r="I181" i="7"/>
  <c r="G141" i="7"/>
  <c r="I141" i="7"/>
  <c r="H122" i="7"/>
  <c r="I122" i="7"/>
  <c r="G82" i="7"/>
  <c r="I82" i="7"/>
  <c r="F210" i="7"/>
  <c r="F146" i="7"/>
  <c r="F228" i="7"/>
  <c r="F164" i="7"/>
  <c r="F127" i="7"/>
  <c r="F111" i="7"/>
  <c r="F95" i="7"/>
  <c r="F313" i="7"/>
  <c r="F71" i="7"/>
  <c r="F52" i="7"/>
  <c r="F36" i="7"/>
  <c r="F20" i="7"/>
  <c r="F41" i="7"/>
  <c r="F137" i="7"/>
  <c r="F269" i="7"/>
  <c r="F221" i="7"/>
  <c r="F351" i="7"/>
  <c r="F39" i="7"/>
  <c r="F241" i="7"/>
  <c r="F375" i="7"/>
  <c r="F33" i="7"/>
  <c r="F401" i="7"/>
  <c r="F255" i="7"/>
  <c r="F205" i="7"/>
  <c r="F335" i="7"/>
  <c r="F53" i="7"/>
  <c r="F161" i="7"/>
  <c r="F295" i="7"/>
  <c r="F245" i="7"/>
  <c r="G415" i="7"/>
  <c r="I415" i="7"/>
  <c r="G367" i="7"/>
  <c r="I367" i="7"/>
  <c r="G323" i="7"/>
  <c r="I323" i="7"/>
  <c r="H380" i="7"/>
  <c r="I380" i="7"/>
  <c r="G423" i="7"/>
  <c r="H389" i="7"/>
  <c r="I389" i="7"/>
  <c r="G317" i="7"/>
  <c r="I317" i="7"/>
  <c r="G292" i="7"/>
  <c r="I292" i="7"/>
  <c r="G231" i="7"/>
  <c r="I231" i="7"/>
  <c r="G172" i="7"/>
  <c r="I172" i="7"/>
  <c r="G101" i="7"/>
  <c r="I101" i="7"/>
  <c r="G37" i="7"/>
  <c r="I37" i="7"/>
  <c r="G371" i="7"/>
  <c r="I371" i="7"/>
  <c r="G224" i="7"/>
  <c r="I224" i="7"/>
  <c r="H165" i="7"/>
  <c r="I165" i="7"/>
  <c r="G128" i="7"/>
  <c r="I128" i="7"/>
  <c r="G30" i="7"/>
  <c r="I30" i="7"/>
  <c r="G396" i="7"/>
  <c r="I396" i="7"/>
  <c r="G301" i="7"/>
  <c r="I301" i="7"/>
  <c r="H273" i="7"/>
  <c r="I273" i="7"/>
  <c r="H217" i="7"/>
  <c r="I217" i="7"/>
  <c r="G180" i="7"/>
  <c r="I180" i="7"/>
  <c r="G140" i="7"/>
  <c r="I140" i="7"/>
  <c r="H121" i="7"/>
  <c r="I121" i="7"/>
  <c r="G81" i="7"/>
  <c r="I81" i="7"/>
  <c r="H354" i="7"/>
  <c r="I354" i="7"/>
  <c r="H324" i="7"/>
  <c r="F428" i="7"/>
  <c r="F412" i="7"/>
  <c r="F396" i="7"/>
  <c r="F380" i="7"/>
  <c r="F364" i="7"/>
  <c r="F348" i="7"/>
  <c r="F332" i="7"/>
  <c r="F316" i="7"/>
  <c r="F300" i="7"/>
  <c r="F284" i="7"/>
  <c r="F268" i="7"/>
  <c r="F347" i="7"/>
  <c r="F130" i="7"/>
  <c r="F114" i="7"/>
  <c r="F98" i="7"/>
  <c r="F82" i="7"/>
  <c r="F258" i="7"/>
  <c r="F194" i="7"/>
  <c r="F419" i="7"/>
  <c r="F291" i="7"/>
  <c r="F212" i="7"/>
  <c r="F148" i="7"/>
  <c r="F123" i="7"/>
  <c r="F107" i="7"/>
  <c r="F409" i="7"/>
  <c r="F89" i="7"/>
  <c r="F93" i="7"/>
  <c r="F64" i="7"/>
  <c r="F48" i="7"/>
  <c r="F32" i="7"/>
  <c r="F16" i="7"/>
  <c r="F19" i="7"/>
  <c r="F201" i="7"/>
  <c r="F333" i="7"/>
  <c r="F426" i="7"/>
  <c r="F410" i="7"/>
  <c r="F394" i="7"/>
  <c r="F378" i="7"/>
  <c r="F362" i="7"/>
  <c r="F346" i="7"/>
  <c r="F330" i="7"/>
  <c r="F314" i="7"/>
  <c r="F298" i="7"/>
  <c r="F282" i="7"/>
  <c r="F266" i="7"/>
  <c r="F128" i="7"/>
  <c r="F112" i="7"/>
  <c r="F96" i="7"/>
  <c r="F80" i="7"/>
  <c r="F250" i="7"/>
  <c r="F186" i="7"/>
  <c r="F204" i="7"/>
  <c r="F140" i="7"/>
  <c r="F121" i="7"/>
  <c r="F105" i="7"/>
  <c r="F393" i="7"/>
  <c r="F81" i="7"/>
  <c r="F85" i="7"/>
  <c r="F233" i="7"/>
  <c r="F365" i="7"/>
  <c r="F13" i="7"/>
  <c r="F321" i="7"/>
  <c r="F215" i="7"/>
  <c r="F197" i="7"/>
  <c r="F325" i="7"/>
  <c r="F27" i="7"/>
  <c r="F217" i="7"/>
  <c r="F349" i="7"/>
  <c r="F47" i="7"/>
  <c r="F257" i="7"/>
  <c r="F391" i="7"/>
  <c r="G395" i="7"/>
  <c r="I395" i="7"/>
  <c r="G356" i="7"/>
  <c r="I356" i="7"/>
  <c r="H423" i="7"/>
  <c r="G372" i="7"/>
  <c r="I372" i="7"/>
  <c r="G420" i="7"/>
  <c r="I420" i="7"/>
  <c r="G312" i="7"/>
  <c r="I312" i="7"/>
  <c r="G269" i="7"/>
  <c r="I269" i="7"/>
  <c r="G205" i="7"/>
  <c r="I205" i="7"/>
  <c r="G133" i="7"/>
  <c r="I133" i="7"/>
  <c r="G70" i="7"/>
  <c r="I70" i="7"/>
  <c r="H399" i="7"/>
  <c r="I399" i="7"/>
  <c r="G364" i="7"/>
  <c r="I364" i="7"/>
  <c r="H300" i="7"/>
  <c r="I300" i="7"/>
  <c r="G257" i="7"/>
  <c r="I257" i="7"/>
  <c r="H197" i="7"/>
  <c r="I197" i="7"/>
  <c r="H149" i="7"/>
  <c r="G112" i="7"/>
  <c r="I112" i="7"/>
  <c r="G61" i="7"/>
  <c r="I61" i="7"/>
  <c r="G25" i="7"/>
  <c r="I25" i="7"/>
  <c r="H245" i="7"/>
  <c r="I245" i="7"/>
  <c r="H201" i="7"/>
  <c r="I201" i="7"/>
  <c r="G164" i="7"/>
  <c r="I164" i="7"/>
  <c r="H137" i="7"/>
  <c r="I137" i="7"/>
  <c r="H107" i="7"/>
  <c r="I107" i="7"/>
  <c r="H75" i="7"/>
  <c r="I75" i="7"/>
  <c r="H393" i="7"/>
  <c r="I393" i="7"/>
  <c r="G329" i="7"/>
  <c r="I329" i="7"/>
  <c r="F427" i="7"/>
  <c r="F403" i="7"/>
  <c r="F395" i="7"/>
  <c r="F379" i="7"/>
  <c r="F371" i="7"/>
  <c r="F339" i="7"/>
  <c r="F331" i="7"/>
  <c r="F323" i="7"/>
  <c r="F299" i="7"/>
  <c r="F275" i="7"/>
  <c r="F267" i="7"/>
  <c r="F251" i="7"/>
  <c r="F243" i="7"/>
  <c r="F235" i="7"/>
  <c r="F227" i="7"/>
  <c r="F211" i="7"/>
  <c r="F195" i="7"/>
  <c r="F187" i="7"/>
  <c r="F171" i="7"/>
  <c r="F91" i="7"/>
  <c r="F75" i="7"/>
  <c r="F67" i="7"/>
  <c r="F59" i="7"/>
  <c r="F35" i="7"/>
  <c r="F416" i="7"/>
  <c r="H416" i="7"/>
  <c r="I416" i="7"/>
  <c r="H400" i="7"/>
  <c r="I400" i="7"/>
  <c r="F400" i="7"/>
  <c r="F384" i="7"/>
  <c r="F368" i="7"/>
  <c r="H352" i="7"/>
  <c r="F352" i="7"/>
  <c r="F336" i="7"/>
  <c r="H336" i="7"/>
  <c r="I336" i="7"/>
  <c r="H328" i="7"/>
  <c r="I328" i="7"/>
  <c r="F320" i="7"/>
  <c r="F304" i="7"/>
  <c r="F288" i="7"/>
  <c r="H288" i="7"/>
  <c r="I288" i="7"/>
  <c r="F272" i="7"/>
  <c r="H264" i="7"/>
  <c r="I264" i="7"/>
  <c r="H256" i="7"/>
  <c r="I256" i="7"/>
  <c r="F256" i="7"/>
  <c r="F240" i="7"/>
  <c r="F232" i="7"/>
  <c r="F216" i="7"/>
  <c r="F200" i="7"/>
  <c r="F192" i="7"/>
  <c r="F176" i="7"/>
  <c r="F168" i="7"/>
  <c r="F152" i="7"/>
  <c r="L380" i="7"/>
  <c r="L137" i="7"/>
  <c r="L121" i="7"/>
  <c r="L357" i="7"/>
  <c r="L412" i="7"/>
  <c r="L374" i="7"/>
  <c r="L112" i="7"/>
  <c r="L301" i="7"/>
  <c r="L82" i="7"/>
  <c r="L428" i="7"/>
  <c r="L196" i="7"/>
  <c r="L192" i="7"/>
  <c r="L244" i="7"/>
  <c r="L108" i="7"/>
  <c r="L399" i="7"/>
  <c r="I423" i="7"/>
  <c r="L50" i="7"/>
  <c r="L117" i="7"/>
  <c r="L393" i="7"/>
  <c r="L37" i="7"/>
  <c r="L368" i="7"/>
  <c r="L144" i="7"/>
  <c r="L18" i="7"/>
  <c r="L75" i="7"/>
  <c r="L395" i="7"/>
  <c r="L101" i="7"/>
  <c r="L129" i="7"/>
  <c r="L232" i="7"/>
  <c r="L107" i="7"/>
  <c r="L205" i="7"/>
  <c r="L354" i="7"/>
  <c r="L396" i="7"/>
  <c r="L172" i="7"/>
  <c r="L367" i="7"/>
  <c r="L122" i="7"/>
  <c r="L176" i="7"/>
  <c r="L293" i="7"/>
  <c r="I228" i="7"/>
  <c r="L240" i="7"/>
  <c r="L308" i="7"/>
  <c r="L353" i="7"/>
  <c r="L70" i="7"/>
  <c r="L133" i="7"/>
  <c r="L328" i="7"/>
  <c r="L400" i="7"/>
  <c r="L197" i="7"/>
  <c r="L269" i="7"/>
  <c r="L81" i="7"/>
  <c r="L30" i="7"/>
  <c r="L231" i="7"/>
  <c r="L415" i="7"/>
  <c r="L141" i="7"/>
  <c r="L320" i="7"/>
  <c r="L297" i="7"/>
  <c r="L284" i="7"/>
  <c r="L272" i="7"/>
  <c r="I352" i="7"/>
  <c r="L25" i="7"/>
  <c r="L324" i="7"/>
  <c r="L124" i="7"/>
  <c r="L273" i="7"/>
  <c r="L323" i="7"/>
  <c r="L256" i="7"/>
  <c r="L336" i="7"/>
  <c r="L416" i="7"/>
  <c r="L164" i="7"/>
  <c r="L257" i="7"/>
  <c r="L312" i="7"/>
  <c r="L128" i="7"/>
  <c r="L292" i="7"/>
  <c r="L181" i="7"/>
  <c r="L265" i="7"/>
  <c r="L406" i="7"/>
  <c r="L327" i="7"/>
  <c r="L348" i="7"/>
  <c r="L242" i="7"/>
  <c r="L376" i="7"/>
  <c r="L288" i="7"/>
  <c r="L329" i="7"/>
  <c r="L371" i="7"/>
  <c r="L235" i="7"/>
  <c r="L61" i="7"/>
  <c r="L173" i="7"/>
  <c r="L149" i="7"/>
  <c r="L201" i="7"/>
  <c r="L300" i="7"/>
  <c r="L420" i="7"/>
  <c r="L140" i="7"/>
  <c r="L165" i="7"/>
  <c r="L317" i="7"/>
  <c r="L226" i="7"/>
  <c r="L341" i="7"/>
  <c r="L343" i="7"/>
  <c r="L418" i="7"/>
  <c r="L388" i="7"/>
  <c r="L403" i="7"/>
  <c r="L217" i="7"/>
  <c r="L102" i="7"/>
  <c r="L93" i="7"/>
  <c r="L391" i="7"/>
  <c r="L356" i="7"/>
  <c r="L89" i="7"/>
  <c r="L189" i="7"/>
  <c r="L264" i="7"/>
  <c r="L245" i="7"/>
  <c r="L364" i="7"/>
  <c r="L372" i="7"/>
  <c r="L180" i="7"/>
  <c r="L224" i="7"/>
  <c r="L389" i="7"/>
  <c r="L277" i="7"/>
  <c r="L38" i="7"/>
  <c r="L383" i="7"/>
  <c r="I86" i="7"/>
  <c r="L57" i="7"/>
  <c r="L66" i="7"/>
  <c r="L340" i="7"/>
  <c r="L228" i="7"/>
  <c r="L86" i="7"/>
  <c r="L435" i="7"/>
  <c r="L423" i="7"/>
  <c r="L352" i="7"/>
  <c r="I437" i="7"/>
  <c r="D437" i="7"/>
  <c r="J400" i="7"/>
  <c r="K400" i="7"/>
  <c r="M400" i="7"/>
  <c r="J369" i="7"/>
  <c r="K369" i="7"/>
  <c r="M369" i="7"/>
  <c r="J423" i="7"/>
  <c r="K423" i="7"/>
  <c r="M423" i="7"/>
  <c r="J387" i="7"/>
  <c r="K387" i="7"/>
  <c r="M387" i="7"/>
  <c r="J371" i="7"/>
  <c r="K371" i="7"/>
  <c r="M371" i="7"/>
  <c r="J355" i="7"/>
  <c r="K355" i="7"/>
  <c r="M355" i="7"/>
  <c r="J339" i="7"/>
  <c r="K339" i="7"/>
  <c r="M339" i="7"/>
  <c r="J309" i="7"/>
  <c r="K309" i="7"/>
  <c r="M309" i="7"/>
  <c r="J277" i="7"/>
  <c r="K277" i="7"/>
  <c r="M277" i="7"/>
  <c r="J245" i="7"/>
  <c r="K245" i="7"/>
  <c r="M245" i="7"/>
  <c r="J408" i="7"/>
  <c r="K408" i="7"/>
  <c r="M408" i="7"/>
  <c r="J377" i="7"/>
  <c r="K377" i="7"/>
  <c r="M377" i="7"/>
  <c r="J345" i="7"/>
  <c r="K345" i="7"/>
  <c r="M345" i="7"/>
  <c r="J391" i="7"/>
  <c r="K391" i="7"/>
  <c r="M391" i="7"/>
  <c r="J375" i="7"/>
  <c r="K375" i="7"/>
  <c r="M375" i="7"/>
  <c r="J359" i="7"/>
  <c r="K359" i="7"/>
  <c r="M359" i="7"/>
  <c r="J343" i="7"/>
  <c r="K343" i="7"/>
  <c r="M343" i="7"/>
  <c r="J317" i="7"/>
  <c r="K317" i="7"/>
  <c r="M317" i="7"/>
  <c r="J285" i="7"/>
  <c r="K285" i="7"/>
  <c r="M285" i="7"/>
  <c r="J253" i="7"/>
  <c r="K253" i="7"/>
  <c r="M253" i="7"/>
  <c r="J428" i="7"/>
  <c r="K428" i="7"/>
  <c r="M428" i="7"/>
  <c r="J396" i="7"/>
  <c r="K396" i="7"/>
  <c r="M396" i="7"/>
  <c r="J365" i="7"/>
  <c r="K365" i="7"/>
  <c r="M365" i="7"/>
  <c r="J421" i="7"/>
  <c r="K421" i="7"/>
  <c r="M421" i="7"/>
  <c r="J386" i="7"/>
  <c r="K386" i="7"/>
  <c r="M386" i="7"/>
  <c r="J370" i="7"/>
  <c r="K370" i="7"/>
  <c r="M370" i="7"/>
  <c r="J354" i="7"/>
  <c r="K354" i="7"/>
  <c r="M354" i="7"/>
  <c r="J337" i="7"/>
  <c r="K337" i="7"/>
  <c r="M337" i="7"/>
  <c r="J305" i="7"/>
  <c r="K305" i="7"/>
  <c r="M305" i="7"/>
  <c r="J273" i="7"/>
  <c r="K273" i="7"/>
  <c r="M273" i="7"/>
  <c r="J241" i="7"/>
  <c r="K241" i="7"/>
  <c r="M241" i="7"/>
  <c r="J404" i="7"/>
  <c r="K404" i="7"/>
  <c r="M404" i="7"/>
  <c r="J373" i="7"/>
  <c r="K373" i="7"/>
  <c r="M373" i="7"/>
  <c r="J341" i="7"/>
  <c r="K341" i="7"/>
  <c r="M341" i="7"/>
  <c r="J390" i="7"/>
  <c r="K390" i="7"/>
  <c r="M390" i="7"/>
  <c r="J374" i="7"/>
  <c r="K374" i="7"/>
  <c r="M374" i="7"/>
  <c r="J358" i="7"/>
  <c r="K358" i="7"/>
  <c r="M358" i="7"/>
  <c r="J342" i="7"/>
  <c r="K342" i="7"/>
  <c r="M342" i="7"/>
  <c r="J313" i="7"/>
  <c r="K313" i="7"/>
  <c r="M313" i="7"/>
  <c r="J281" i="7"/>
  <c r="K281" i="7"/>
  <c r="M281" i="7"/>
  <c r="J249" i="7"/>
  <c r="K249" i="7"/>
  <c r="M249" i="7"/>
  <c r="J392" i="7"/>
  <c r="K392" i="7"/>
  <c r="M392" i="7"/>
  <c r="J418" i="7"/>
  <c r="K418" i="7"/>
  <c r="M418" i="7"/>
  <c r="J367" i="7"/>
  <c r="K367" i="7"/>
  <c r="M367" i="7"/>
  <c r="J333" i="7"/>
  <c r="K333" i="7"/>
  <c r="M333" i="7"/>
  <c r="J269" i="7"/>
  <c r="K269" i="7"/>
  <c r="M269" i="7"/>
  <c r="J413" i="7"/>
  <c r="K413" i="7"/>
  <c r="M413" i="7"/>
  <c r="J417" i="7"/>
  <c r="K417" i="7"/>
  <c r="M417" i="7"/>
  <c r="J380" i="7"/>
  <c r="K380" i="7"/>
  <c r="M380" i="7"/>
  <c r="J340" i="7"/>
  <c r="K340" i="7"/>
  <c r="M340" i="7"/>
  <c r="J356" i="7"/>
  <c r="K356" i="7"/>
  <c r="M356" i="7"/>
  <c r="J311" i="7"/>
  <c r="K311" i="7"/>
  <c r="M311" i="7"/>
  <c r="J280" i="7"/>
  <c r="K280" i="7"/>
  <c r="M280" i="7"/>
  <c r="J258" i="7"/>
  <c r="K258" i="7"/>
  <c r="M258" i="7"/>
  <c r="J239" i="7"/>
  <c r="K239" i="7"/>
  <c r="M239" i="7"/>
  <c r="J213" i="7"/>
  <c r="K213" i="7"/>
  <c r="M213" i="7"/>
  <c r="J181" i="7"/>
  <c r="K181" i="7"/>
  <c r="M181" i="7"/>
  <c r="J149" i="7"/>
  <c r="K149" i="7"/>
  <c r="M149" i="7"/>
  <c r="J222" i="7"/>
  <c r="K222" i="7"/>
  <c r="M222" i="7"/>
  <c r="J190" i="7"/>
  <c r="K190" i="7"/>
  <c r="M190" i="7"/>
  <c r="J158" i="7"/>
  <c r="K158" i="7"/>
  <c r="M158" i="7"/>
  <c r="J126" i="7"/>
  <c r="K126" i="7"/>
  <c r="M126" i="7"/>
  <c r="J283" i="7"/>
  <c r="K283" i="7"/>
  <c r="M283" i="7"/>
  <c r="J223" i="7"/>
  <c r="K223" i="7"/>
  <c r="M223" i="7"/>
  <c r="J191" i="7"/>
  <c r="K191" i="7"/>
  <c r="M191" i="7"/>
  <c r="J159" i="7"/>
  <c r="K159" i="7"/>
  <c r="M159" i="7"/>
  <c r="J389" i="7"/>
  <c r="K389" i="7"/>
  <c r="M389" i="7"/>
  <c r="J407" i="7"/>
  <c r="K407" i="7"/>
  <c r="M407" i="7"/>
  <c r="J366" i="7"/>
  <c r="K366" i="7"/>
  <c r="M366" i="7"/>
  <c r="J329" i="7"/>
  <c r="K329" i="7"/>
  <c r="M329" i="7"/>
  <c r="J265" i="7"/>
  <c r="K265" i="7"/>
  <c r="M265" i="7"/>
  <c r="J425" i="7"/>
  <c r="K425" i="7"/>
  <c r="M425" i="7"/>
  <c r="J427" i="7"/>
  <c r="K427" i="7"/>
  <c r="M427" i="7"/>
  <c r="J352" i="7"/>
  <c r="K352" i="7"/>
  <c r="M352" i="7"/>
  <c r="J401" i="7"/>
  <c r="K401" i="7"/>
  <c r="M401" i="7"/>
  <c r="J319" i="7"/>
  <c r="K319" i="7"/>
  <c r="M319" i="7"/>
  <c r="J314" i="7"/>
  <c r="K314" i="7"/>
  <c r="M314" i="7"/>
  <c r="J287" i="7"/>
  <c r="K287" i="7"/>
  <c r="M287" i="7"/>
  <c r="J264" i="7"/>
  <c r="K264" i="7"/>
  <c r="M264" i="7"/>
  <c r="J242" i="7"/>
  <c r="K242" i="7"/>
  <c r="M242" i="7"/>
  <c r="J221" i="7"/>
  <c r="K221" i="7"/>
  <c r="M221" i="7"/>
  <c r="J189" i="7"/>
  <c r="K189" i="7"/>
  <c r="M189" i="7"/>
  <c r="J157" i="7"/>
  <c r="K157" i="7"/>
  <c r="M157" i="7"/>
  <c r="J308" i="7"/>
  <c r="K308" i="7"/>
  <c r="M308" i="7"/>
  <c r="J198" i="7"/>
  <c r="K198" i="7"/>
  <c r="M198" i="7"/>
  <c r="J166" i="7"/>
  <c r="K166" i="7"/>
  <c r="M166" i="7"/>
  <c r="J134" i="7"/>
  <c r="K134" i="7"/>
  <c r="M134" i="7"/>
  <c r="J300" i="7"/>
  <c r="K300" i="7"/>
  <c r="M300" i="7"/>
  <c r="J235" i="7"/>
  <c r="K235" i="7"/>
  <c r="M235" i="7"/>
  <c r="J199" i="7"/>
  <c r="K199" i="7"/>
  <c r="M199" i="7"/>
  <c r="J167" i="7"/>
  <c r="K167" i="7"/>
  <c r="M167" i="7"/>
  <c r="J424" i="7"/>
  <c r="K424" i="7"/>
  <c r="M424" i="7"/>
  <c r="J361" i="7"/>
  <c r="K361" i="7"/>
  <c r="M361" i="7"/>
  <c r="J383" i="7"/>
  <c r="K383" i="7"/>
  <c r="M383" i="7"/>
  <c r="J351" i="7"/>
  <c r="K351" i="7"/>
  <c r="M351" i="7"/>
  <c r="J301" i="7"/>
  <c r="K301" i="7"/>
  <c r="M301" i="7"/>
  <c r="J229" i="7"/>
  <c r="K229" i="7"/>
  <c r="M229" i="7"/>
  <c r="J376" i="7"/>
  <c r="K376" i="7"/>
  <c r="M376" i="7"/>
  <c r="J384" i="7"/>
  <c r="K384" i="7"/>
  <c r="M384" i="7"/>
  <c r="J409" i="7"/>
  <c r="K409" i="7"/>
  <c r="M409" i="7"/>
  <c r="J324" i="7"/>
  <c r="K324" i="7"/>
  <c r="M324" i="7"/>
  <c r="J422" i="7"/>
  <c r="K422" i="7"/>
  <c r="M422" i="7"/>
  <c r="J290" i="7"/>
  <c r="K290" i="7"/>
  <c r="M290" i="7"/>
  <c r="J271" i="7"/>
  <c r="K271" i="7"/>
  <c r="M271" i="7"/>
  <c r="J248" i="7"/>
  <c r="K248" i="7"/>
  <c r="M248" i="7"/>
  <c r="J227" i="7"/>
  <c r="K227" i="7"/>
  <c r="M227" i="7"/>
  <c r="J197" i="7"/>
  <c r="K197" i="7"/>
  <c r="M197" i="7"/>
  <c r="J165" i="7"/>
  <c r="K165" i="7"/>
  <c r="M165" i="7"/>
  <c r="J327" i="7"/>
  <c r="K327" i="7"/>
  <c r="M327" i="7"/>
  <c r="J206" i="7"/>
  <c r="K206" i="7"/>
  <c r="M206" i="7"/>
  <c r="J174" i="7"/>
  <c r="K174" i="7"/>
  <c r="M174" i="7"/>
  <c r="J142" i="7"/>
  <c r="K142" i="7"/>
  <c r="M142" i="7"/>
  <c r="J344" i="7"/>
  <c r="K344" i="7"/>
  <c r="M344" i="7"/>
  <c r="J251" i="7"/>
  <c r="K251" i="7"/>
  <c r="M251" i="7"/>
  <c r="J207" i="7"/>
  <c r="K207" i="7"/>
  <c r="M207" i="7"/>
  <c r="J175" i="7"/>
  <c r="K175" i="7"/>
  <c r="M175" i="7"/>
  <c r="J143" i="7"/>
  <c r="K143" i="7"/>
  <c r="M143" i="7"/>
  <c r="J127" i="7"/>
  <c r="K127" i="7"/>
  <c r="M127" i="7"/>
  <c r="J110" i="7"/>
  <c r="K110" i="7"/>
  <c r="M110" i="7"/>
  <c r="J78" i="7"/>
  <c r="K78" i="7"/>
  <c r="M78" i="7"/>
  <c r="J46" i="7"/>
  <c r="K46" i="7"/>
  <c r="M46" i="7"/>
  <c r="J14" i="7"/>
  <c r="K14" i="7"/>
  <c r="M14" i="7"/>
  <c r="J278" i="7"/>
  <c r="K278" i="7"/>
  <c r="M278" i="7"/>
  <c r="J220" i="7"/>
  <c r="K220" i="7"/>
  <c r="M220" i="7"/>
  <c r="J188" i="7"/>
  <c r="K188" i="7"/>
  <c r="M188" i="7"/>
  <c r="J156" i="7"/>
  <c r="K156" i="7"/>
  <c r="M156" i="7"/>
  <c r="J92" i="7"/>
  <c r="K92" i="7"/>
  <c r="M92" i="7"/>
  <c r="J60" i="7"/>
  <c r="K60" i="7"/>
  <c r="M60" i="7"/>
  <c r="J24" i="7"/>
  <c r="K24" i="7"/>
  <c r="M24" i="7"/>
  <c r="J315" i="7"/>
  <c r="K315" i="7"/>
  <c r="M315" i="7"/>
  <c r="J103" i="7"/>
  <c r="K103" i="7"/>
  <c r="M103" i="7"/>
  <c r="J71" i="7"/>
  <c r="K71" i="7"/>
  <c r="M71" i="7"/>
  <c r="J39" i="7"/>
  <c r="K39" i="7"/>
  <c r="M39" i="7"/>
  <c r="J36" i="7"/>
  <c r="K36" i="7"/>
  <c r="M36" i="7"/>
  <c r="J141" i="7"/>
  <c r="K141" i="7"/>
  <c r="M141" i="7"/>
  <c r="J105" i="7"/>
  <c r="K105" i="7"/>
  <c r="M105" i="7"/>
  <c r="J41" i="7"/>
  <c r="K41" i="7"/>
  <c r="M41" i="7"/>
  <c r="J85" i="7"/>
  <c r="K85" i="7"/>
  <c r="M85" i="7"/>
  <c r="J21" i="7"/>
  <c r="K21" i="7"/>
  <c r="M21" i="7"/>
  <c r="J416" i="7"/>
  <c r="K416" i="7"/>
  <c r="M416" i="7"/>
  <c r="J353" i="7"/>
  <c r="K353" i="7"/>
  <c r="M353" i="7"/>
  <c r="J379" i="7"/>
  <c r="K379" i="7"/>
  <c r="M379" i="7"/>
  <c r="J347" i="7"/>
  <c r="K347" i="7"/>
  <c r="M347" i="7"/>
  <c r="J293" i="7"/>
  <c r="K293" i="7"/>
  <c r="M293" i="7"/>
  <c r="J225" i="7"/>
  <c r="K225" i="7"/>
  <c r="M225" i="7"/>
  <c r="J360" i="7"/>
  <c r="K360" i="7"/>
  <c r="M360" i="7"/>
  <c r="J368" i="7"/>
  <c r="K368" i="7"/>
  <c r="M368" i="7"/>
  <c r="J403" i="7"/>
  <c r="K403" i="7"/>
  <c r="M403" i="7"/>
  <c r="J322" i="7"/>
  <c r="K322" i="7"/>
  <c r="M322" i="7"/>
  <c r="J348" i="7"/>
  <c r="K348" i="7"/>
  <c r="M348" i="7"/>
  <c r="J288" i="7"/>
  <c r="K288" i="7"/>
  <c r="M288" i="7"/>
  <c r="J266" i="7"/>
  <c r="K266" i="7"/>
  <c r="M266" i="7"/>
  <c r="J247" i="7"/>
  <c r="K247" i="7"/>
  <c r="M247" i="7"/>
  <c r="J226" i="7"/>
  <c r="K226" i="7"/>
  <c r="M226" i="7"/>
  <c r="J193" i="7"/>
  <c r="K193" i="7"/>
  <c r="M193" i="7"/>
  <c r="J161" i="7"/>
  <c r="K161" i="7"/>
  <c r="M161" i="7"/>
  <c r="J310" i="7"/>
  <c r="K310" i="7"/>
  <c r="M310" i="7"/>
  <c r="J202" i="7"/>
  <c r="K202" i="7"/>
  <c r="M202" i="7"/>
  <c r="J170" i="7"/>
  <c r="K170" i="7"/>
  <c r="M170" i="7"/>
  <c r="J138" i="7"/>
  <c r="K138" i="7"/>
  <c r="M138" i="7"/>
  <c r="J318" i="7"/>
  <c r="K318" i="7"/>
  <c r="M318" i="7"/>
  <c r="J238" i="7"/>
  <c r="K238" i="7"/>
  <c r="M238" i="7"/>
  <c r="J203" i="7"/>
  <c r="K203" i="7"/>
  <c r="M203" i="7"/>
  <c r="J171" i="7"/>
  <c r="K171" i="7"/>
  <c r="M171" i="7"/>
  <c r="J140" i="7"/>
  <c r="K140" i="7"/>
  <c r="M140" i="7"/>
  <c r="J124" i="7"/>
  <c r="K124" i="7"/>
  <c r="M124" i="7"/>
  <c r="J106" i="7"/>
  <c r="K106" i="7"/>
  <c r="M106" i="7"/>
  <c r="J74" i="7"/>
  <c r="K74" i="7"/>
  <c r="M74" i="7"/>
  <c r="J42" i="7"/>
  <c r="K42" i="7"/>
  <c r="M42" i="7"/>
  <c r="J10" i="7"/>
  <c r="K10" i="7"/>
  <c r="M10" i="7"/>
  <c r="J275" i="7"/>
  <c r="K275" i="7"/>
  <c r="M275" i="7"/>
  <c r="J216" i="7"/>
  <c r="K216" i="7"/>
  <c r="M216" i="7"/>
  <c r="J184" i="7"/>
  <c r="K184" i="7"/>
  <c r="M184" i="7"/>
  <c r="J152" i="7"/>
  <c r="K152" i="7"/>
  <c r="M152" i="7"/>
  <c r="J88" i="7"/>
  <c r="K88" i="7"/>
  <c r="M88" i="7"/>
  <c r="J56" i="7"/>
  <c r="K56" i="7"/>
  <c r="M56" i="7"/>
  <c r="J20" i="7"/>
  <c r="K20" i="7"/>
  <c r="M20" i="7"/>
  <c r="J303" i="7"/>
  <c r="K303" i="7"/>
  <c r="M303" i="7"/>
  <c r="J99" i="7"/>
  <c r="K99" i="7"/>
  <c r="M99" i="7"/>
  <c r="J67" i="7"/>
  <c r="K67" i="7"/>
  <c r="M67" i="7"/>
  <c r="J35" i="7"/>
  <c r="K35" i="7"/>
  <c r="M35" i="7"/>
  <c r="J411" i="7"/>
  <c r="K411" i="7"/>
  <c r="M411" i="7"/>
  <c r="J137" i="7"/>
  <c r="K137" i="7"/>
  <c r="M137" i="7"/>
  <c r="J97" i="7"/>
  <c r="K97" i="7"/>
  <c r="M97" i="7"/>
  <c r="J33" i="7"/>
  <c r="K33" i="7"/>
  <c r="M33" i="7"/>
  <c r="J77" i="7"/>
  <c r="K77" i="7"/>
  <c r="M77" i="7"/>
  <c r="J13" i="7"/>
  <c r="K13" i="7"/>
  <c r="M13" i="7"/>
  <c r="J357" i="7"/>
  <c r="K357" i="7"/>
  <c r="M357" i="7"/>
  <c r="J350" i="7"/>
  <c r="K350" i="7"/>
  <c r="M350" i="7"/>
  <c r="J237" i="7"/>
  <c r="K237" i="7"/>
  <c r="M237" i="7"/>
  <c r="J398" i="7"/>
  <c r="K398" i="7"/>
  <c r="M398" i="7"/>
  <c r="J338" i="7"/>
  <c r="K338" i="7"/>
  <c r="M338" i="7"/>
  <c r="J296" i="7"/>
  <c r="K296" i="7"/>
  <c r="M296" i="7"/>
  <c r="J255" i="7"/>
  <c r="K255" i="7"/>
  <c r="M255" i="7"/>
  <c r="J205" i="7"/>
  <c r="K205" i="7"/>
  <c r="M205" i="7"/>
  <c r="J336" i="7"/>
  <c r="K336" i="7"/>
  <c r="M336" i="7"/>
  <c r="J182" i="7"/>
  <c r="K182" i="7"/>
  <c r="M182" i="7"/>
  <c r="J118" i="7"/>
  <c r="K118" i="7"/>
  <c r="M118" i="7"/>
  <c r="J215" i="7"/>
  <c r="K215" i="7"/>
  <c r="M215" i="7"/>
  <c r="J119" i="7"/>
  <c r="K119" i="7"/>
  <c r="M119" i="7"/>
  <c r="J98" i="7"/>
  <c r="K98" i="7"/>
  <c r="M98" i="7"/>
  <c r="J70" i="7"/>
  <c r="K70" i="7"/>
  <c r="M70" i="7"/>
  <c r="J304" i="7"/>
  <c r="K304" i="7"/>
  <c r="M304" i="7"/>
  <c r="J259" i="7"/>
  <c r="K259" i="7"/>
  <c r="M259" i="7"/>
  <c r="J212" i="7"/>
  <c r="K212" i="7"/>
  <c r="M212" i="7"/>
  <c r="J108" i="7"/>
  <c r="K108" i="7"/>
  <c r="M108" i="7"/>
  <c r="J80" i="7"/>
  <c r="K80" i="7"/>
  <c r="M80" i="7"/>
  <c r="J52" i="7"/>
  <c r="K52" i="7"/>
  <c r="M52" i="7"/>
  <c r="J252" i="7"/>
  <c r="K252" i="7"/>
  <c r="M252" i="7"/>
  <c r="J91" i="7"/>
  <c r="K91" i="7"/>
  <c r="M91" i="7"/>
  <c r="J63" i="7"/>
  <c r="K63" i="7"/>
  <c r="M63" i="7"/>
  <c r="J385" i="7"/>
  <c r="K385" i="7"/>
  <c r="M385" i="7"/>
  <c r="J420" i="7"/>
  <c r="K420" i="7"/>
  <c r="M420" i="7"/>
  <c r="J382" i="7"/>
  <c r="K382" i="7"/>
  <c r="M382" i="7"/>
  <c r="J297" i="7"/>
  <c r="K297" i="7"/>
  <c r="M297" i="7"/>
  <c r="J395" i="7"/>
  <c r="K395" i="7"/>
  <c r="M395" i="7"/>
  <c r="J429" i="7"/>
  <c r="K429" i="7"/>
  <c r="M429" i="7"/>
  <c r="J326" i="7"/>
  <c r="K326" i="7"/>
  <c r="M326" i="7"/>
  <c r="J274" i="7"/>
  <c r="K274" i="7"/>
  <c r="M274" i="7"/>
  <c r="J231" i="7"/>
  <c r="K231" i="7"/>
  <c r="M231" i="7"/>
  <c r="J173" i="7"/>
  <c r="K173" i="7"/>
  <c r="M173" i="7"/>
  <c r="J214" i="7"/>
  <c r="K214" i="7"/>
  <c r="M214" i="7"/>
  <c r="J150" i="7"/>
  <c r="K150" i="7"/>
  <c r="M150" i="7"/>
  <c r="J267" i="7"/>
  <c r="K267" i="7"/>
  <c r="M267" i="7"/>
  <c r="J183" i="7"/>
  <c r="K183" i="7"/>
  <c r="M183" i="7"/>
  <c r="J136" i="7"/>
  <c r="K136" i="7"/>
  <c r="M136" i="7"/>
  <c r="J123" i="7"/>
  <c r="K123" i="7"/>
  <c r="M123" i="7"/>
  <c r="J62" i="7"/>
  <c r="K62" i="7"/>
  <c r="M62" i="7"/>
  <c r="J34" i="7"/>
  <c r="K34" i="7"/>
  <c r="M34" i="7"/>
  <c r="J332" i="7"/>
  <c r="K332" i="7"/>
  <c r="M332" i="7"/>
  <c r="J204" i="7"/>
  <c r="K204" i="7"/>
  <c r="M204" i="7"/>
  <c r="J176" i="7"/>
  <c r="K176" i="7"/>
  <c r="M176" i="7"/>
  <c r="J148" i="7"/>
  <c r="K148" i="7"/>
  <c r="M148" i="7"/>
  <c r="J44" i="7"/>
  <c r="K44" i="7"/>
  <c r="M44" i="7"/>
  <c r="J12" i="7"/>
  <c r="K12" i="7"/>
  <c r="M12" i="7"/>
  <c r="J284" i="7"/>
  <c r="K284" i="7"/>
  <c r="M284" i="7"/>
  <c r="J402" i="7"/>
  <c r="K402" i="7"/>
  <c r="M402" i="7"/>
  <c r="J363" i="7"/>
  <c r="K363" i="7"/>
  <c r="M363" i="7"/>
  <c r="J394" i="7"/>
  <c r="K394" i="7"/>
  <c r="M394" i="7"/>
  <c r="J372" i="7"/>
  <c r="K372" i="7"/>
  <c r="M372" i="7"/>
  <c r="J414" i="7"/>
  <c r="K414" i="7"/>
  <c r="M414" i="7"/>
  <c r="J230" i="7"/>
  <c r="K230" i="7"/>
  <c r="M230" i="7"/>
  <c r="J177" i="7"/>
  <c r="K177" i="7"/>
  <c r="M177" i="7"/>
  <c r="J307" i="7"/>
  <c r="K307" i="7"/>
  <c r="M307" i="7"/>
  <c r="J254" i="7"/>
  <c r="K254" i="7"/>
  <c r="M254" i="7"/>
  <c r="J187" i="7"/>
  <c r="K187" i="7"/>
  <c r="M187" i="7"/>
  <c r="J112" i="7"/>
  <c r="K112" i="7"/>
  <c r="M112" i="7"/>
  <c r="J94" i="7"/>
  <c r="K94" i="7"/>
  <c r="M94" i="7"/>
  <c r="J58" i="7"/>
  <c r="K58" i="7"/>
  <c r="M58" i="7"/>
  <c r="J38" i="7"/>
  <c r="K38" i="7"/>
  <c r="M38" i="7"/>
  <c r="J18" i="7"/>
  <c r="K18" i="7"/>
  <c r="M18" i="7"/>
  <c r="J243" i="7"/>
  <c r="K243" i="7"/>
  <c r="M243" i="7"/>
  <c r="J68" i="7"/>
  <c r="K68" i="7"/>
  <c r="M68" i="7"/>
  <c r="J48" i="7"/>
  <c r="K48" i="7"/>
  <c r="M48" i="7"/>
  <c r="J111" i="7"/>
  <c r="K111" i="7"/>
  <c r="M111" i="7"/>
  <c r="J55" i="7"/>
  <c r="K55" i="7"/>
  <c r="M55" i="7"/>
  <c r="J27" i="7"/>
  <c r="K27" i="7"/>
  <c r="M27" i="7"/>
  <c r="J306" i="7"/>
  <c r="K306" i="7"/>
  <c r="M306" i="7"/>
  <c r="J73" i="7"/>
  <c r="K73" i="7"/>
  <c r="M73" i="7"/>
  <c r="J17" i="7"/>
  <c r="K17" i="7"/>
  <c r="M17" i="7"/>
  <c r="J69" i="7"/>
  <c r="K69" i="7"/>
  <c r="M69" i="7"/>
  <c r="J362" i="7"/>
  <c r="K362" i="7"/>
  <c r="M362" i="7"/>
  <c r="J325" i="7"/>
  <c r="K325" i="7"/>
  <c r="M325" i="7"/>
  <c r="J393" i="7"/>
  <c r="K393" i="7"/>
  <c r="M393" i="7"/>
  <c r="J364" i="7"/>
  <c r="K364" i="7"/>
  <c r="M364" i="7"/>
  <c r="J312" i="7"/>
  <c r="K312" i="7"/>
  <c r="M312" i="7"/>
  <c r="J201" i="7"/>
  <c r="K201" i="7"/>
  <c r="M201" i="7"/>
  <c r="J145" i="7"/>
  <c r="K145" i="7"/>
  <c r="M145" i="7"/>
  <c r="J194" i="7"/>
  <c r="K194" i="7"/>
  <c r="M194" i="7"/>
  <c r="J211" i="7"/>
  <c r="K211" i="7"/>
  <c r="M211" i="7"/>
  <c r="J131" i="7"/>
  <c r="K131" i="7"/>
  <c r="M131" i="7"/>
  <c r="J120" i="7"/>
  <c r="K120" i="7"/>
  <c r="M120" i="7"/>
  <c r="J54" i="7"/>
  <c r="K54" i="7"/>
  <c r="M54" i="7"/>
  <c r="J192" i="7"/>
  <c r="K192" i="7"/>
  <c r="M192" i="7"/>
  <c r="J172" i="7"/>
  <c r="K172" i="7"/>
  <c r="M172" i="7"/>
  <c r="J104" i="7"/>
  <c r="K104" i="7"/>
  <c r="M104" i="7"/>
  <c r="J84" i="7"/>
  <c r="K84" i="7"/>
  <c r="M84" i="7"/>
  <c r="J64" i="7"/>
  <c r="K64" i="7"/>
  <c r="M64" i="7"/>
  <c r="J331" i="7"/>
  <c r="K331" i="7"/>
  <c r="M331" i="7"/>
  <c r="J11" i="7"/>
  <c r="K11" i="7"/>
  <c r="M11" i="7"/>
  <c r="J260" i="7"/>
  <c r="K260" i="7"/>
  <c r="M260" i="7"/>
  <c r="J121" i="7"/>
  <c r="K121" i="7"/>
  <c r="M121" i="7"/>
  <c r="J93" i="7"/>
  <c r="K93" i="7"/>
  <c r="M93" i="7"/>
  <c r="J37" i="7"/>
  <c r="K37" i="7"/>
  <c r="M37" i="7"/>
  <c r="J321" i="7"/>
  <c r="K321" i="7"/>
  <c r="M321" i="7"/>
  <c r="J261" i="7"/>
  <c r="K261" i="7"/>
  <c r="M261" i="7"/>
  <c r="J410" i="7"/>
  <c r="K410" i="7"/>
  <c r="M410" i="7"/>
  <c r="J328" i="7"/>
  <c r="K328" i="7"/>
  <c r="M328" i="7"/>
  <c r="J282" i="7"/>
  <c r="K282" i="7"/>
  <c r="M282" i="7"/>
  <c r="J169" i="7"/>
  <c r="K169" i="7"/>
  <c r="M169" i="7"/>
  <c r="J218" i="7"/>
  <c r="K218" i="7"/>
  <c r="M218" i="7"/>
  <c r="J162" i="7"/>
  <c r="K162" i="7"/>
  <c r="M162" i="7"/>
  <c r="J179" i="7"/>
  <c r="K179" i="7"/>
  <c r="M179" i="7"/>
  <c r="J155" i="7"/>
  <c r="K155" i="7"/>
  <c r="M155" i="7"/>
  <c r="J139" i="7"/>
  <c r="K139" i="7"/>
  <c r="M139" i="7"/>
  <c r="J128" i="7"/>
  <c r="K128" i="7"/>
  <c r="M128" i="7"/>
  <c r="J90" i="7"/>
  <c r="K90" i="7"/>
  <c r="M90" i="7"/>
  <c r="J232" i="7"/>
  <c r="K232" i="7"/>
  <c r="M232" i="7"/>
  <c r="J208" i="7"/>
  <c r="K208" i="7"/>
  <c r="M208" i="7"/>
  <c r="J100" i="7"/>
  <c r="K100" i="7"/>
  <c r="M100" i="7"/>
  <c r="J107" i="7"/>
  <c r="K107" i="7"/>
  <c r="M107" i="7"/>
  <c r="J87" i="7"/>
  <c r="K87" i="7"/>
  <c r="M87" i="7"/>
  <c r="J23" i="7"/>
  <c r="K23" i="7"/>
  <c r="M23" i="7"/>
  <c r="J299" i="7"/>
  <c r="K299" i="7"/>
  <c r="M299" i="7"/>
  <c r="J133" i="7"/>
  <c r="K133" i="7"/>
  <c r="M133" i="7"/>
  <c r="J9" i="7"/>
  <c r="K9" i="7"/>
  <c r="M9" i="7"/>
  <c r="J61" i="7"/>
  <c r="K61" i="7"/>
  <c r="M61" i="7"/>
  <c r="J349" i="7"/>
  <c r="K349" i="7"/>
  <c r="M349" i="7"/>
  <c r="J257" i="7"/>
  <c r="K257" i="7"/>
  <c r="M257" i="7"/>
  <c r="J335" i="7"/>
  <c r="K335" i="7"/>
  <c r="M335" i="7"/>
  <c r="J298" i="7"/>
  <c r="K298" i="7"/>
  <c r="M298" i="7"/>
  <c r="J263" i="7"/>
  <c r="K263" i="7"/>
  <c r="M263" i="7"/>
  <c r="J334" i="7"/>
  <c r="K334" i="7"/>
  <c r="M334" i="7"/>
  <c r="J186" i="7"/>
  <c r="K186" i="7"/>
  <c r="M186" i="7"/>
  <c r="J130" i="7"/>
  <c r="K130" i="7"/>
  <c r="M130" i="7"/>
  <c r="J151" i="7"/>
  <c r="K151" i="7"/>
  <c r="M151" i="7"/>
  <c r="J50" i="7"/>
  <c r="K50" i="7"/>
  <c r="M50" i="7"/>
  <c r="J30" i="7"/>
  <c r="K30" i="7"/>
  <c r="M30" i="7"/>
  <c r="J302" i="7"/>
  <c r="K302" i="7"/>
  <c r="M302" i="7"/>
  <c r="J262" i="7"/>
  <c r="K262" i="7"/>
  <c r="M262" i="7"/>
  <c r="J224" i="7"/>
  <c r="K224" i="7"/>
  <c r="M224" i="7"/>
  <c r="J168" i="7"/>
  <c r="K168" i="7"/>
  <c r="M168" i="7"/>
  <c r="J330" i="7"/>
  <c r="K330" i="7"/>
  <c r="M330" i="7"/>
  <c r="J268" i="7"/>
  <c r="K268" i="7"/>
  <c r="M268" i="7"/>
  <c r="J51" i="7"/>
  <c r="K51" i="7"/>
  <c r="M51" i="7"/>
  <c r="J244" i="7"/>
  <c r="K244" i="7"/>
  <c r="M244" i="7"/>
  <c r="J117" i="7"/>
  <c r="K117" i="7"/>
  <c r="M117" i="7"/>
  <c r="J65" i="7"/>
  <c r="K65" i="7"/>
  <c r="M65" i="7"/>
  <c r="J29" i="7"/>
  <c r="K29" i="7"/>
  <c r="M29" i="7"/>
  <c r="J412" i="7"/>
  <c r="K412" i="7"/>
  <c r="M412" i="7"/>
  <c r="J378" i="7"/>
  <c r="K378" i="7"/>
  <c r="M378" i="7"/>
  <c r="J419" i="7"/>
  <c r="K419" i="7"/>
  <c r="M419" i="7"/>
  <c r="J323" i="7"/>
  <c r="K323" i="7"/>
  <c r="M323" i="7"/>
  <c r="J279" i="7"/>
  <c r="K279" i="7"/>
  <c r="M279" i="7"/>
  <c r="J240" i="7"/>
  <c r="K240" i="7"/>
  <c r="M240" i="7"/>
  <c r="J210" i="7"/>
  <c r="K210" i="7"/>
  <c r="M210" i="7"/>
  <c r="J154" i="7"/>
  <c r="K154" i="7"/>
  <c r="M154" i="7"/>
  <c r="J286" i="7"/>
  <c r="K286" i="7"/>
  <c r="M286" i="7"/>
  <c r="J86" i="7"/>
  <c r="K86" i="7"/>
  <c r="M86" i="7"/>
  <c r="J66" i="7"/>
  <c r="K66" i="7"/>
  <c r="M66" i="7"/>
  <c r="J294" i="7"/>
  <c r="K294" i="7"/>
  <c r="M294" i="7"/>
  <c r="J96" i="7"/>
  <c r="K96" i="7"/>
  <c r="M96" i="7"/>
  <c r="J76" i="7"/>
  <c r="K76" i="7"/>
  <c r="M76" i="7"/>
  <c r="J40" i="7"/>
  <c r="K40" i="7"/>
  <c r="M40" i="7"/>
  <c r="J16" i="7"/>
  <c r="K16" i="7"/>
  <c r="M16" i="7"/>
  <c r="J320" i="7"/>
  <c r="K320" i="7"/>
  <c r="M320" i="7"/>
  <c r="J83" i="7"/>
  <c r="K83" i="7"/>
  <c r="M83" i="7"/>
  <c r="J292" i="7"/>
  <c r="K292" i="7"/>
  <c r="M292" i="7"/>
  <c r="J129" i="7"/>
  <c r="K129" i="7"/>
  <c r="M129" i="7"/>
  <c r="J89" i="7"/>
  <c r="K89" i="7"/>
  <c r="M89" i="7"/>
  <c r="J53" i="7"/>
  <c r="K53" i="7"/>
  <c r="M53" i="7"/>
  <c r="J406" i="7"/>
  <c r="K406" i="7"/>
  <c r="M406" i="7"/>
  <c r="J146" i="7"/>
  <c r="K146" i="7"/>
  <c r="M146" i="7"/>
  <c r="J228" i="7"/>
  <c r="K228" i="7"/>
  <c r="M228" i="7"/>
  <c r="J163" i="7"/>
  <c r="K163" i="7"/>
  <c r="M163" i="7"/>
  <c r="J82" i="7"/>
  <c r="K82" i="7"/>
  <c r="M82" i="7"/>
  <c r="J291" i="7"/>
  <c r="K291" i="7"/>
  <c r="M291" i="7"/>
  <c r="J72" i="7"/>
  <c r="K72" i="7"/>
  <c r="M72" i="7"/>
  <c r="J236" i="7"/>
  <c r="K236" i="7"/>
  <c r="M236" i="7"/>
  <c r="J59" i="7"/>
  <c r="K59" i="7"/>
  <c r="M59" i="7"/>
  <c r="J19" i="7"/>
  <c r="K19" i="7"/>
  <c r="M19" i="7"/>
  <c r="J276" i="7"/>
  <c r="K276" i="7"/>
  <c r="M276" i="7"/>
  <c r="J234" i="7"/>
  <c r="K234" i="7"/>
  <c r="M234" i="7"/>
  <c r="J115" i="7"/>
  <c r="K115" i="7"/>
  <c r="M115" i="7"/>
  <c r="J22" i="7"/>
  <c r="K22" i="7"/>
  <c r="M22" i="7"/>
  <c r="J246" i="7"/>
  <c r="K246" i="7"/>
  <c r="M246" i="7"/>
  <c r="J95" i="7"/>
  <c r="K95" i="7"/>
  <c r="M95" i="7"/>
  <c r="J81" i="7"/>
  <c r="K81" i="7"/>
  <c r="M81" i="7"/>
  <c r="J109" i="7"/>
  <c r="K109" i="7"/>
  <c r="M109" i="7"/>
  <c r="J45" i="7"/>
  <c r="K45" i="7"/>
  <c r="M45" i="7"/>
  <c r="J405" i="7"/>
  <c r="K405" i="7"/>
  <c r="M405" i="7"/>
  <c r="J217" i="7"/>
  <c r="K217" i="7"/>
  <c r="M217" i="7"/>
  <c r="J122" i="7"/>
  <c r="K122" i="7"/>
  <c r="M122" i="7"/>
  <c r="J32" i="7"/>
  <c r="K32" i="7"/>
  <c r="M32" i="7"/>
  <c r="J47" i="7"/>
  <c r="K47" i="7"/>
  <c r="M47" i="7"/>
  <c r="J113" i="7"/>
  <c r="K113" i="7"/>
  <c r="M113" i="7"/>
  <c r="J233" i="7"/>
  <c r="K233" i="7"/>
  <c r="M233" i="7"/>
  <c r="J114" i="7"/>
  <c r="K114" i="7"/>
  <c r="M114" i="7"/>
  <c r="J316" i="7"/>
  <c r="K316" i="7"/>
  <c r="M316" i="7"/>
  <c r="J200" i="7"/>
  <c r="K200" i="7"/>
  <c r="M200" i="7"/>
  <c r="J43" i="7"/>
  <c r="K43" i="7"/>
  <c r="M43" i="7"/>
  <c r="J8" i="7"/>
  <c r="K8" i="7"/>
  <c r="M8" i="7"/>
  <c r="J388" i="7"/>
  <c r="K388" i="7"/>
  <c r="M388" i="7"/>
  <c r="J272" i="7"/>
  <c r="K272" i="7"/>
  <c r="M272" i="7"/>
  <c r="J209" i="7"/>
  <c r="K209" i="7"/>
  <c r="M209" i="7"/>
  <c r="J116" i="7"/>
  <c r="K116" i="7"/>
  <c r="M116" i="7"/>
  <c r="J196" i="7"/>
  <c r="K196" i="7"/>
  <c r="M196" i="7"/>
  <c r="J28" i="7"/>
  <c r="K28" i="7"/>
  <c r="M28" i="7"/>
  <c r="J101" i="7"/>
  <c r="K101" i="7"/>
  <c r="M101" i="7"/>
  <c r="J346" i="7"/>
  <c r="K346" i="7"/>
  <c r="M346" i="7"/>
  <c r="J185" i="7"/>
  <c r="K185" i="7"/>
  <c r="M185" i="7"/>
  <c r="J178" i="7"/>
  <c r="K178" i="7"/>
  <c r="M178" i="7"/>
  <c r="J270" i="7"/>
  <c r="K270" i="7"/>
  <c r="M270" i="7"/>
  <c r="J147" i="7"/>
  <c r="K147" i="7"/>
  <c r="M147" i="7"/>
  <c r="J180" i="7"/>
  <c r="K180" i="7"/>
  <c r="M180" i="7"/>
  <c r="J31" i="7"/>
  <c r="K31" i="7"/>
  <c r="M31" i="7"/>
  <c r="J426" i="7"/>
  <c r="K426" i="7"/>
  <c r="M426" i="7"/>
  <c r="J256" i="7"/>
  <c r="K256" i="7"/>
  <c r="M256" i="7"/>
  <c r="J102" i="7"/>
  <c r="K102" i="7"/>
  <c r="M102" i="7"/>
  <c r="J399" i="7"/>
  <c r="K399" i="7"/>
  <c r="M399" i="7"/>
  <c r="J79" i="7"/>
  <c r="K79" i="7"/>
  <c r="M79" i="7"/>
  <c r="J57" i="7"/>
  <c r="K57" i="7"/>
  <c r="M57" i="7"/>
  <c r="J415" i="7"/>
  <c r="K415" i="7"/>
  <c r="M415" i="7"/>
  <c r="J250" i="7"/>
  <c r="K250" i="7"/>
  <c r="M250" i="7"/>
  <c r="J135" i="7"/>
  <c r="K135" i="7"/>
  <c r="M135" i="7"/>
  <c r="J26" i="7"/>
  <c r="K26" i="7"/>
  <c r="M26" i="7"/>
  <c r="J164" i="7"/>
  <c r="K164" i="7"/>
  <c r="M164" i="7"/>
  <c r="J75" i="7"/>
  <c r="K75" i="7"/>
  <c r="M75" i="7"/>
  <c r="J219" i="7"/>
  <c r="K219" i="7"/>
  <c r="M219" i="7"/>
  <c r="J295" i="7"/>
  <c r="K295" i="7"/>
  <c r="M295" i="7"/>
  <c r="J195" i="7"/>
  <c r="K195" i="7"/>
  <c r="M195" i="7"/>
  <c r="J381" i="7"/>
  <c r="K381" i="7"/>
  <c r="M381" i="7"/>
  <c r="J160" i="7"/>
  <c r="K160" i="7"/>
  <c r="M160" i="7"/>
  <c r="J15" i="7"/>
  <c r="K15" i="7"/>
  <c r="M15" i="7"/>
  <c r="J132" i="7"/>
  <c r="K132" i="7"/>
  <c r="M132" i="7"/>
  <c r="J144" i="7"/>
  <c r="K144" i="7"/>
  <c r="M144" i="7"/>
  <c r="J289" i="7"/>
  <c r="K289" i="7"/>
  <c r="M289" i="7"/>
  <c r="J153" i="7"/>
  <c r="K153" i="7"/>
  <c r="M153" i="7"/>
  <c r="J125" i="7"/>
  <c r="K125" i="7"/>
  <c r="M125" i="7"/>
  <c r="J49" i="7"/>
  <c r="K49" i="7"/>
  <c r="M49" i="7"/>
  <c r="J397" i="7"/>
  <c r="K397" i="7"/>
  <c r="M397" i="7"/>
  <c r="J25" i="7"/>
  <c r="K25" i="7"/>
  <c r="M25" i="7"/>
  <c r="N178" i="8"/>
  <c r="O178" i="7"/>
  <c r="O59" i="7"/>
  <c r="N59" i="8"/>
  <c r="N210" i="8"/>
  <c r="O210" i="7"/>
  <c r="O299" i="7"/>
  <c r="N299" i="8"/>
  <c r="N11" i="8"/>
  <c r="O11" i="7"/>
  <c r="N94" i="8"/>
  <c r="O94" i="7"/>
  <c r="O338" i="7"/>
  <c r="N338" i="8"/>
  <c r="N142" i="8"/>
  <c r="O142" i="7"/>
  <c r="N300" i="8"/>
  <c r="O300" i="7"/>
  <c r="N425" i="8"/>
  <c r="O425" i="7"/>
  <c r="N417" i="8"/>
  <c r="O417" i="7"/>
  <c r="N421" i="8"/>
  <c r="O421" i="7"/>
  <c r="N132" i="8"/>
  <c r="O132" i="7"/>
  <c r="N185" i="8"/>
  <c r="O185" i="7"/>
  <c r="N236" i="8"/>
  <c r="O236" i="7"/>
  <c r="N76" i="8"/>
  <c r="O76" i="7"/>
  <c r="N302" i="8"/>
  <c r="O302" i="7"/>
  <c r="N139" i="8"/>
  <c r="O139" i="7"/>
  <c r="N331" i="8"/>
  <c r="O331" i="7"/>
  <c r="N325" i="8"/>
  <c r="O325" i="7"/>
  <c r="N112" i="8"/>
  <c r="O112" i="7"/>
  <c r="N394" i="8"/>
  <c r="O394" i="7"/>
  <c r="N204" i="8"/>
  <c r="O204" i="7"/>
  <c r="N150" i="8"/>
  <c r="O150" i="7"/>
  <c r="N297" i="8"/>
  <c r="O297" i="7"/>
  <c r="N80" i="8"/>
  <c r="O80" i="7"/>
  <c r="O215" i="7"/>
  <c r="N215" i="8"/>
  <c r="O398" i="7"/>
  <c r="N398" i="8"/>
  <c r="N137" i="8"/>
  <c r="O137" i="7"/>
  <c r="N88" i="8"/>
  <c r="O88" i="7"/>
  <c r="N106" i="8"/>
  <c r="O106" i="7"/>
  <c r="N170" i="8"/>
  <c r="O170" i="7"/>
  <c r="N288" i="8"/>
  <c r="O288" i="7"/>
  <c r="O347" i="7"/>
  <c r="N347" i="8"/>
  <c r="O141" i="7"/>
  <c r="N141" i="8"/>
  <c r="N92" i="8"/>
  <c r="O92" i="7"/>
  <c r="N110" i="8"/>
  <c r="O110" i="7"/>
  <c r="N174" i="8"/>
  <c r="O174" i="7"/>
  <c r="N290" i="8"/>
  <c r="O290" i="7"/>
  <c r="N351" i="8"/>
  <c r="O351" i="7"/>
  <c r="N134" i="8"/>
  <c r="O134" i="7"/>
  <c r="O264" i="7"/>
  <c r="N264" i="8"/>
  <c r="N265" i="8"/>
  <c r="O265" i="7"/>
  <c r="N283" i="8"/>
  <c r="O283" i="7"/>
  <c r="N239" i="8"/>
  <c r="O239" i="7"/>
  <c r="N413" i="8"/>
  <c r="O413" i="7"/>
  <c r="N313" i="8"/>
  <c r="O313" i="7"/>
  <c r="O241" i="7"/>
  <c r="N241" i="8"/>
  <c r="N365" i="8"/>
  <c r="O365" i="7"/>
  <c r="N375" i="8"/>
  <c r="O375" i="7"/>
  <c r="N339" i="8"/>
  <c r="O339" i="7"/>
  <c r="N25" i="8"/>
  <c r="O25" i="7"/>
  <c r="N15" i="8"/>
  <c r="O15" i="7"/>
  <c r="N26" i="8"/>
  <c r="O26" i="7"/>
  <c r="N256" i="8"/>
  <c r="O256" i="7"/>
  <c r="N346" i="8"/>
  <c r="O346" i="7"/>
  <c r="O8" i="7"/>
  <c r="M435" i="7"/>
  <c r="O435" i="7"/>
  <c r="N8" i="8"/>
  <c r="N32" i="8"/>
  <c r="O32" i="7"/>
  <c r="N246" i="8"/>
  <c r="O246" i="7"/>
  <c r="N72" i="8"/>
  <c r="O72" i="7"/>
  <c r="N89" i="8"/>
  <c r="O89" i="7"/>
  <c r="N96" i="8"/>
  <c r="O96" i="7"/>
  <c r="N279" i="8"/>
  <c r="O279" i="7"/>
  <c r="N244" i="8"/>
  <c r="O244" i="7"/>
  <c r="N30" i="8"/>
  <c r="O30" i="7"/>
  <c r="N335" i="8"/>
  <c r="O335" i="7"/>
  <c r="N87" i="8"/>
  <c r="O87" i="7"/>
  <c r="N155" i="8"/>
  <c r="O155" i="7"/>
  <c r="N261" i="8"/>
  <c r="O261" i="7"/>
  <c r="N64" i="8"/>
  <c r="O64" i="7"/>
  <c r="O211" i="7"/>
  <c r="N211" i="8"/>
  <c r="N362" i="8"/>
  <c r="O362" i="7"/>
  <c r="N48" i="8"/>
  <c r="O48" i="7"/>
  <c r="N187" i="8"/>
  <c r="O187" i="7"/>
  <c r="N363" i="8"/>
  <c r="O363" i="7"/>
  <c r="N332" i="8"/>
  <c r="O332" i="7"/>
  <c r="N214" i="8"/>
  <c r="O214" i="7"/>
  <c r="N382" i="8"/>
  <c r="O382" i="7"/>
  <c r="N108" i="8"/>
  <c r="O108" i="7"/>
  <c r="N118" i="8"/>
  <c r="O118" i="7"/>
  <c r="N237" i="8"/>
  <c r="O237" i="7"/>
  <c r="N411" i="8"/>
  <c r="O411" i="7"/>
  <c r="N152" i="8"/>
  <c r="O152" i="7"/>
  <c r="N124" i="8"/>
  <c r="O124" i="7"/>
  <c r="N202" i="8"/>
  <c r="O202" i="7"/>
  <c r="N348" i="8"/>
  <c r="O348" i="7"/>
  <c r="N379" i="8"/>
  <c r="O379" i="7"/>
  <c r="N36" i="8"/>
  <c r="O36" i="7"/>
  <c r="N156" i="8"/>
  <c r="O156" i="7"/>
  <c r="N127" i="8"/>
  <c r="O127" i="7"/>
  <c r="N206" i="8"/>
  <c r="O206" i="7"/>
  <c r="N422" i="8"/>
  <c r="O422" i="7"/>
  <c r="O383" i="7"/>
  <c r="N383" i="8"/>
  <c r="N166" i="8"/>
  <c r="O166" i="7"/>
  <c r="N287" i="8"/>
  <c r="O287" i="7"/>
  <c r="O329" i="7"/>
  <c r="N329" i="8"/>
  <c r="O126" i="7"/>
  <c r="N126" i="8"/>
  <c r="N258" i="8"/>
  <c r="O258" i="7"/>
  <c r="N269" i="8"/>
  <c r="O269" i="7"/>
  <c r="N342" i="8"/>
  <c r="O342" i="7"/>
  <c r="N273" i="8"/>
  <c r="O273" i="7"/>
  <c r="N396" i="8"/>
  <c r="O396" i="7"/>
  <c r="N391" i="8"/>
  <c r="O391" i="7"/>
  <c r="N355" i="8"/>
  <c r="O355" i="7"/>
  <c r="O399" i="7"/>
  <c r="N399" i="8"/>
  <c r="O81" i="7"/>
  <c r="N81" i="8"/>
  <c r="N262" i="8"/>
  <c r="O262" i="7"/>
  <c r="N328" i="8"/>
  <c r="O328" i="7"/>
  <c r="N55" i="8"/>
  <c r="O55" i="7"/>
  <c r="N176" i="8"/>
  <c r="O176" i="7"/>
  <c r="N119" i="8"/>
  <c r="O119" i="7"/>
  <c r="O74" i="7"/>
  <c r="N74" i="8"/>
  <c r="N293" i="8"/>
  <c r="O293" i="7"/>
  <c r="N105" i="8"/>
  <c r="O105" i="7"/>
  <c r="O301" i="7"/>
  <c r="N301" i="8"/>
  <c r="N404" i="8"/>
  <c r="O404" i="7"/>
  <c r="N102" i="8"/>
  <c r="O102" i="7"/>
  <c r="N95" i="8"/>
  <c r="O95" i="7"/>
  <c r="N240" i="8"/>
  <c r="O240" i="7"/>
  <c r="N23" i="8"/>
  <c r="O23" i="7"/>
  <c r="N131" i="8"/>
  <c r="O131" i="7"/>
  <c r="N397" i="8"/>
  <c r="O397" i="7"/>
  <c r="N135" i="8"/>
  <c r="O135" i="7"/>
  <c r="N101" i="8"/>
  <c r="O101" i="7"/>
  <c r="N22" i="8"/>
  <c r="O22" i="7"/>
  <c r="O294" i="7"/>
  <c r="N294" i="8"/>
  <c r="O50" i="7"/>
  <c r="N50" i="8"/>
  <c r="N107" i="8"/>
  <c r="O107" i="7"/>
  <c r="N84" i="8"/>
  <c r="O84" i="7"/>
  <c r="N68" i="8"/>
  <c r="O68" i="7"/>
  <c r="N402" i="8"/>
  <c r="O402" i="7"/>
  <c r="N420" i="8"/>
  <c r="O420" i="7"/>
  <c r="O182" i="7"/>
  <c r="N182" i="8"/>
  <c r="N184" i="8"/>
  <c r="O184" i="7"/>
  <c r="N140" i="8"/>
  <c r="O140" i="7"/>
  <c r="O322" i="7"/>
  <c r="N322" i="8"/>
  <c r="O188" i="7"/>
  <c r="N188" i="8"/>
  <c r="N327" i="8"/>
  <c r="O327" i="7"/>
  <c r="N198" i="8"/>
  <c r="O198" i="7"/>
  <c r="N366" i="8"/>
  <c r="O366" i="7"/>
  <c r="O333" i="7"/>
  <c r="N333" i="8"/>
  <c r="O345" i="7"/>
  <c r="N345" i="8"/>
  <c r="O250" i="7"/>
  <c r="N250" i="8"/>
  <c r="N200" i="8"/>
  <c r="O200" i="7"/>
  <c r="N82" i="8"/>
  <c r="O82" i="7"/>
  <c r="N66" i="8"/>
  <c r="O66" i="7"/>
  <c r="N419" i="8"/>
  <c r="O419" i="7"/>
  <c r="O151" i="7"/>
  <c r="N151" i="8"/>
  <c r="O349" i="7"/>
  <c r="N349" i="8"/>
  <c r="N100" i="8"/>
  <c r="O100" i="7"/>
  <c r="N162" i="8"/>
  <c r="O162" i="7"/>
  <c r="N37" i="8"/>
  <c r="O37" i="7"/>
  <c r="N104" i="8"/>
  <c r="O104" i="7"/>
  <c r="N145" i="8"/>
  <c r="O145" i="7"/>
  <c r="O17" i="7"/>
  <c r="N17" i="8"/>
  <c r="N243" i="8"/>
  <c r="O243" i="7"/>
  <c r="N307" i="8"/>
  <c r="O307" i="7"/>
  <c r="O284" i="7"/>
  <c r="N284" i="8"/>
  <c r="O62" i="7"/>
  <c r="N62" i="8"/>
  <c r="N231" i="8"/>
  <c r="O231" i="7"/>
  <c r="N385" i="8"/>
  <c r="O385" i="7"/>
  <c r="N259" i="8"/>
  <c r="O259" i="7"/>
  <c r="N336" i="8"/>
  <c r="O336" i="7"/>
  <c r="N357" i="8"/>
  <c r="O357" i="7"/>
  <c r="N67" i="8"/>
  <c r="O67" i="7"/>
  <c r="N216" i="8"/>
  <c r="O216" i="7"/>
  <c r="N171" i="8"/>
  <c r="O171" i="7"/>
  <c r="N161" i="8"/>
  <c r="O161" i="7"/>
  <c r="N403" i="8"/>
  <c r="O403" i="7"/>
  <c r="N416" i="8"/>
  <c r="O416" i="7"/>
  <c r="N71" i="8"/>
  <c r="O71" i="7"/>
  <c r="N220" i="8"/>
  <c r="O220" i="7"/>
  <c r="N175" i="8"/>
  <c r="O175" i="7"/>
  <c r="N165" i="8"/>
  <c r="O165" i="7"/>
  <c r="N409" i="8"/>
  <c r="O409" i="7"/>
  <c r="O424" i="7"/>
  <c r="N424" i="8"/>
  <c r="O308" i="7"/>
  <c r="N308" i="8"/>
  <c r="N319" i="8"/>
  <c r="O319" i="7"/>
  <c r="N407" i="8"/>
  <c r="O407" i="7"/>
  <c r="O190" i="7"/>
  <c r="N190" i="8"/>
  <c r="N311" i="8"/>
  <c r="O311" i="7"/>
  <c r="N367" i="8"/>
  <c r="O367" i="7"/>
  <c r="N374" i="8"/>
  <c r="O374" i="7"/>
  <c r="N337" i="8"/>
  <c r="O337" i="7"/>
  <c r="O253" i="7"/>
  <c r="N253" i="8"/>
  <c r="O377" i="7"/>
  <c r="N377" i="8"/>
  <c r="N387" i="8"/>
  <c r="O387" i="7"/>
  <c r="N144" i="8"/>
  <c r="O144" i="7"/>
  <c r="N272" i="8"/>
  <c r="O272" i="7"/>
  <c r="O406" i="7"/>
  <c r="N406" i="8"/>
  <c r="N65" i="8"/>
  <c r="O65" i="7"/>
  <c r="N128" i="8"/>
  <c r="O128" i="7"/>
  <c r="N393" i="8"/>
  <c r="O393" i="7"/>
  <c r="N372" i="8"/>
  <c r="O372" i="7"/>
  <c r="N52" i="8"/>
  <c r="O52" i="7"/>
  <c r="N56" i="8"/>
  <c r="O56" i="7"/>
  <c r="N138" i="8"/>
  <c r="O138" i="7"/>
  <c r="N60" i="8"/>
  <c r="O60" i="7"/>
  <c r="O271" i="7"/>
  <c r="N271" i="8"/>
  <c r="N242" i="8"/>
  <c r="O242" i="7"/>
  <c r="N223" i="8"/>
  <c r="O223" i="7"/>
  <c r="N281" i="8"/>
  <c r="O281" i="7"/>
  <c r="O359" i="7"/>
  <c r="N359" i="8"/>
  <c r="N164" i="8"/>
  <c r="O164" i="7"/>
  <c r="O47" i="7"/>
  <c r="N47" i="8"/>
  <c r="N53" i="8"/>
  <c r="O53" i="7"/>
  <c r="N117" i="8"/>
  <c r="O117" i="7"/>
  <c r="O298" i="7"/>
  <c r="N298" i="8"/>
  <c r="N410" i="8"/>
  <c r="O410" i="7"/>
  <c r="N111" i="8"/>
  <c r="O111" i="7"/>
  <c r="N160" i="8"/>
  <c r="O160" i="7"/>
  <c r="N426" i="8"/>
  <c r="O426" i="7"/>
  <c r="N122" i="8"/>
  <c r="O122" i="7"/>
  <c r="N129" i="8"/>
  <c r="O129" i="7"/>
  <c r="N323" i="8"/>
  <c r="O323" i="7"/>
  <c r="N257" i="8"/>
  <c r="O257" i="7"/>
  <c r="N321" i="8"/>
  <c r="O321" i="7"/>
  <c r="N194" i="8"/>
  <c r="O194" i="7"/>
  <c r="N254" i="8"/>
  <c r="O254" i="7"/>
  <c r="O173" i="7"/>
  <c r="N173" i="8"/>
  <c r="N212" i="8"/>
  <c r="O212" i="7"/>
  <c r="O35" i="7"/>
  <c r="N35" i="8"/>
  <c r="N310" i="8"/>
  <c r="O310" i="7"/>
  <c r="N353" i="8"/>
  <c r="O353" i="7"/>
  <c r="N39" i="8"/>
  <c r="O39" i="7"/>
  <c r="O143" i="7"/>
  <c r="N143" i="8"/>
  <c r="N361" i="8"/>
  <c r="O361" i="7"/>
  <c r="N314" i="8"/>
  <c r="O314" i="7"/>
  <c r="N158" i="8"/>
  <c r="O158" i="7"/>
  <c r="N280" i="8"/>
  <c r="O280" i="7"/>
  <c r="N358" i="8"/>
  <c r="O358" i="7"/>
  <c r="N305" i="8"/>
  <c r="O305" i="7"/>
  <c r="O428" i="7"/>
  <c r="N428" i="8"/>
  <c r="N371" i="8"/>
  <c r="O371" i="7"/>
  <c r="O49" i="7"/>
  <c r="N49" i="8"/>
  <c r="N381" i="8"/>
  <c r="O381" i="7"/>
  <c r="N31" i="8"/>
  <c r="O31" i="7"/>
  <c r="O28" i="7"/>
  <c r="N28" i="8"/>
  <c r="N217" i="8"/>
  <c r="O217" i="7"/>
  <c r="O115" i="7"/>
  <c r="N115" i="8"/>
  <c r="N292" i="8"/>
  <c r="O292" i="7"/>
  <c r="N268" i="8"/>
  <c r="O268" i="7"/>
  <c r="N125" i="8"/>
  <c r="O125" i="7"/>
  <c r="N195" i="8"/>
  <c r="O195" i="7"/>
  <c r="O415" i="7"/>
  <c r="N415" i="8"/>
  <c r="N180" i="8"/>
  <c r="O180" i="7"/>
  <c r="N196" i="8"/>
  <c r="O196" i="7"/>
  <c r="O316" i="7"/>
  <c r="N316" i="8"/>
  <c r="N405" i="8"/>
  <c r="O405" i="7"/>
  <c r="N234" i="8"/>
  <c r="O234" i="7"/>
  <c r="O163" i="7"/>
  <c r="N163" i="8"/>
  <c r="O83" i="7"/>
  <c r="N83" i="8"/>
  <c r="N86" i="8"/>
  <c r="O86" i="7"/>
  <c r="N378" i="8"/>
  <c r="O378" i="7"/>
  <c r="N330" i="8"/>
  <c r="O330" i="7"/>
  <c r="O130" i="7"/>
  <c r="N130" i="8"/>
  <c r="N61" i="8"/>
  <c r="O61" i="7"/>
  <c r="O208" i="7"/>
  <c r="N208" i="8"/>
  <c r="N218" i="8"/>
  <c r="O218" i="7"/>
  <c r="N93" i="8"/>
  <c r="O93" i="7"/>
  <c r="N172" i="8"/>
  <c r="O172" i="7"/>
  <c r="O201" i="7"/>
  <c r="N201" i="8"/>
  <c r="N73" i="8"/>
  <c r="O73" i="7"/>
  <c r="N18" i="8"/>
  <c r="O18" i="7"/>
  <c r="N177" i="8"/>
  <c r="O177" i="7"/>
  <c r="N12" i="8"/>
  <c r="O12" i="7"/>
  <c r="N123" i="8"/>
  <c r="O123" i="7"/>
  <c r="N274" i="8"/>
  <c r="O274" i="7"/>
  <c r="N63" i="8"/>
  <c r="O63" i="7"/>
  <c r="N304" i="8"/>
  <c r="O304" i="7"/>
  <c r="N205" i="8"/>
  <c r="O205" i="7"/>
  <c r="N13" i="8"/>
  <c r="O13" i="7"/>
  <c r="N99" i="8"/>
  <c r="O99" i="7"/>
  <c r="N275" i="8"/>
  <c r="O275" i="7"/>
  <c r="O203" i="7"/>
  <c r="N203" i="8"/>
  <c r="N193" i="8"/>
  <c r="O193" i="7"/>
  <c r="O368" i="7"/>
  <c r="N368" i="8"/>
  <c r="N21" i="8"/>
  <c r="O21" i="7"/>
  <c r="N103" i="8"/>
  <c r="O103" i="7"/>
  <c r="N278" i="8"/>
  <c r="O278" i="7"/>
  <c r="N207" i="8"/>
  <c r="O207" i="7"/>
  <c r="O197" i="7"/>
  <c r="N197" i="8"/>
  <c r="O384" i="7"/>
  <c r="N384" i="8"/>
  <c r="N167" i="8"/>
  <c r="O167" i="7"/>
  <c r="N157" i="8"/>
  <c r="O157" i="7"/>
  <c r="N401" i="8"/>
  <c r="O401" i="7"/>
  <c r="N389" i="8"/>
  <c r="O389" i="7"/>
  <c r="N222" i="8"/>
  <c r="O222" i="7"/>
  <c r="O356" i="7"/>
  <c r="N356" i="8"/>
  <c r="O418" i="7"/>
  <c r="N418" i="8"/>
  <c r="O390" i="7"/>
  <c r="N390" i="8"/>
  <c r="O354" i="7"/>
  <c r="N354" i="8"/>
  <c r="N285" i="8"/>
  <c r="O285" i="7"/>
  <c r="N408" i="8"/>
  <c r="O408" i="7"/>
  <c r="N423" i="8"/>
  <c r="O423" i="7"/>
  <c r="N113" i="8"/>
  <c r="O113" i="7"/>
  <c r="N263" i="8"/>
  <c r="O263" i="7"/>
  <c r="N120" i="8"/>
  <c r="O120" i="7"/>
  <c r="N267" i="8"/>
  <c r="O267" i="7"/>
  <c r="N97" i="8"/>
  <c r="O97" i="7"/>
  <c r="N266" i="8"/>
  <c r="O266" i="7"/>
  <c r="N78" i="8"/>
  <c r="O78" i="7"/>
  <c r="N309" i="8"/>
  <c r="O309" i="7"/>
  <c r="N388" i="8"/>
  <c r="O388" i="7"/>
  <c r="O43" i="7"/>
  <c r="N43" i="8"/>
  <c r="O291" i="7"/>
  <c r="N291" i="8"/>
  <c r="N51" i="8"/>
  <c r="O51" i="7"/>
  <c r="N179" i="8"/>
  <c r="O179" i="7"/>
  <c r="N69" i="8"/>
  <c r="O69" i="7"/>
  <c r="O34" i="7"/>
  <c r="N34" i="8"/>
  <c r="N350" i="8"/>
  <c r="O350" i="7"/>
  <c r="N324" i="8"/>
  <c r="O324" i="7"/>
  <c r="O153" i="7"/>
  <c r="N153" i="8"/>
  <c r="N295" i="8"/>
  <c r="O295" i="7"/>
  <c r="N57" i="8"/>
  <c r="O57" i="7"/>
  <c r="O147" i="7"/>
  <c r="N147" i="8"/>
  <c r="N116" i="8"/>
  <c r="O116" i="7"/>
  <c r="N114" i="8"/>
  <c r="O114" i="7"/>
  <c r="N45" i="8"/>
  <c r="O45" i="7"/>
  <c r="N276" i="8"/>
  <c r="O276" i="7"/>
  <c r="N228" i="8"/>
  <c r="O228" i="7"/>
  <c r="N320" i="8"/>
  <c r="O320" i="7"/>
  <c r="O286" i="7"/>
  <c r="N286" i="8"/>
  <c r="N412" i="8"/>
  <c r="O412" i="7"/>
  <c r="N168" i="8"/>
  <c r="O168" i="7"/>
  <c r="N186" i="8"/>
  <c r="O186" i="7"/>
  <c r="N9" i="8"/>
  <c r="O9" i="7"/>
  <c r="N232" i="8"/>
  <c r="O232" i="7"/>
  <c r="N169" i="8"/>
  <c r="O169" i="7"/>
  <c r="N121" i="8"/>
  <c r="O121" i="7"/>
  <c r="N192" i="8"/>
  <c r="O192" i="7"/>
  <c r="O312" i="7"/>
  <c r="N312" i="8"/>
  <c r="N306" i="8"/>
  <c r="O306" i="7"/>
  <c r="N38" i="8"/>
  <c r="O38" i="7"/>
  <c r="N230" i="8"/>
  <c r="O230" i="7"/>
  <c r="N44" i="8"/>
  <c r="O44" i="7"/>
  <c r="O136" i="7"/>
  <c r="N136" i="8"/>
  <c r="N326" i="8"/>
  <c r="O326" i="7"/>
  <c r="N91" i="8"/>
  <c r="O91" i="7"/>
  <c r="N70" i="8"/>
  <c r="O70" i="7"/>
  <c r="N255" i="8"/>
  <c r="O255" i="7"/>
  <c r="N77" i="8"/>
  <c r="O77" i="7"/>
  <c r="N303" i="8"/>
  <c r="O303" i="7"/>
  <c r="N10" i="8"/>
  <c r="O10" i="7"/>
  <c r="N238" i="8"/>
  <c r="O238" i="7"/>
  <c r="N226" i="8"/>
  <c r="O226" i="7"/>
  <c r="O360" i="7"/>
  <c r="N360" i="8"/>
  <c r="N85" i="8"/>
  <c r="O85" i="7"/>
  <c r="O315" i="7"/>
  <c r="N315" i="8"/>
  <c r="N14" i="8"/>
  <c r="O14" i="7"/>
  <c r="N251" i="8"/>
  <c r="O251" i="7"/>
  <c r="N227" i="8"/>
  <c r="O227" i="7"/>
  <c r="N376" i="8"/>
  <c r="O376" i="7"/>
  <c r="N199" i="8"/>
  <c r="O199" i="7"/>
  <c r="N189" i="8"/>
  <c r="O189" i="7"/>
  <c r="N352" i="8"/>
  <c r="O352" i="7"/>
  <c r="N159" i="8"/>
  <c r="O159" i="7"/>
  <c r="N149" i="8"/>
  <c r="O149" i="7"/>
  <c r="N340" i="8"/>
  <c r="O340" i="7"/>
  <c r="N392" i="8"/>
  <c r="O392" i="7"/>
  <c r="N341" i="8"/>
  <c r="O341" i="7"/>
  <c r="N370" i="8"/>
  <c r="O370" i="7"/>
  <c r="N317" i="8"/>
  <c r="O317" i="7"/>
  <c r="O245" i="7"/>
  <c r="N245" i="8"/>
  <c r="N369" i="8"/>
  <c r="O369" i="7"/>
  <c r="N75" i="8"/>
  <c r="O75" i="7"/>
  <c r="N40" i="8"/>
  <c r="O40" i="7"/>
  <c r="N395" i="8"/>
  <c r="O395" i="7"/>
  <c r="N213" i="8"/>
  <c r="O213" i="7"/>
  <c r="N289" i="8"/>
  <c r="O289" i="7"/>
  <c r="O219" i="7"/>
  <c r="N219" i="8"/>
  <c r="N79" i="8"/>
  <c r="O79" i="7"/>
  <c r="N270" i="8"/>
  <c r="O270" i="7"/>
  <c r="O209" i="7"/>
  <c r="N209" i="8"/>
  <c r="N233" i="8"/>
  <c r="O233" i="7"/>
  <c r="N109" i="8"/>
  <c r="O109" i="7"/>
  <c r="N19" i="8"/>
  <c r="O19" i="7"/>
  <c r="N146" i="8"/>
  <c r="O146" i="7"/>
  <c r="N16" i="8"/>
  <c r="O16" i="7"/>
  <c r="N154" i="8"/>
  <c r="O154" i="7"/>
  <c r="N29" i="8"/>
  <c r="O29" i="7"/>
  <c r="N224" i="8"/>
  <c r="O224" i="7"/>
  <c r="N334" i="8"/>
  <c r="O334" i="7"/>
  <c r="N133" i="8"/>
  <c r="O133" i="7"/>
  <c r="N90" i="8"/>
  <c r="O90" i="7"/>
  <c r="N282" i="8"/>
  <c r="O282" i="7"/>
  <c r="O260" i="7"/>
  <c r="N260" i="8"/>
  <c r="N54" i="8"/>
  <c r="O54" i="7"/>
  <c r="O364" i="7"/>
  <c r="N364" i="8"/>
  <c r="O27" i="7"/>
  <c r="N27" i="8"/>
  <c r="N58" i="8"/>
  <c r="O58" i="7"/>
  <c r="N414" i="8"/>
  <c r="O414" i="7"/>
  <c r="N148" i="8"/>
  <c r="O148" i="7"/>
  <c r="N183" i="8"/>
  <c r="O183" i="7"/>
  <c r="N429" i="8"/>
  <c r="O429" i="7"/>
  <c r="N252" i="8"/>
  <c r="O252" i="7"/>
  <c r="N98" i="8"/>
  <c r="O98" i="7"/>
  <c r="N296" i="8"/>
  <c r="O296" i="7"/>
  <c r="N33" i="8"/>
  <c r="O33" i="7"/>
  <c r="N20" i="8"/>
  <c r="O20" i="7"/>
  <c r="N42" i="8"/>
  <c r="O42" i="7"/>
  <c r="N318" i="8"/>
  <c r="O318" i="7"/>
  <c r="N247" i="8"/>
  <c r="O247" i="7"/>
  <c r="N225" i="8"/>
  <c r="O225" i="7"/>
  <c r="N41" i="8"/>
  <c r="O41" i="7"/>
  <c r="N24" i="8"/>
  <c r="O24" i="7"/>
  <c r="O46" i="7"/>
  <c r="N46" i="8"/>
  <c r="N344" i="8"/>
  <c r="O344" i="7"/>
  <c r="O248" i="7"/>
  <c r="N248" i="8"/>
  <c r="N229" i="8"/>
  <c r="O229" i="7"/>
  <c r="N235" i="8"/>
  <c r="O235" i="7"/>
  <c r="N221" i="8"/>
  <c r="O221" i="7"/>
  <c r="N427" i="8"/>
  <c r="O427" i="7"/>
  <c r="N191" i="8"/>
  <c r="O191" i="7"/>
  <c r="N181" i="8"/>
  <c r="O181" i="7"/>
  <c r="O380" i="7"/>
  <c r="N380" i="8"/>
  <c r="N249" i="8"/>
  <c r="O249" i="7"/>
  <c r="O373" i="7"/>
  <c r="N373" i="8"/>
  <c r="N386" i="8"/>
  <c r="O386" i="7"/>
  <c r="N343" i="8"/>
  <c r="O343" i="7"/>
  <c r="N277" i="8"/>
  <c r="O277" i="7"/>
  <c r="N400" i="8"/>
  <c r="O400" i="7"/>
  <c r="E435" i="9"/>
  <c r="F402" i="9"/>
  <c r="F370" i="9"/>
  <c r="F346" i="9"/>
  <c r="F338" i="9"/>
  <c r="F314" i="9"/>
  <c r="F306" i="9"/>
  <c r="F274" i="9"/>
  <c r="F242" i="9"/>
  <c r="F210" i="9"/>
  <c r="F186" i="9"/>
  <c r="F178" i="9"/>
  <c r="F145" i="9"/>
  <c r="F113" i="9"/>
  <c r="F89" i="9"/>
  <c r="F81" i="9"/>
  <c r="F49" i="9"/>
  <c r="F25" i="9"/>
  <c r="F17" i="9"/>
  <c r="I355" i="8"/>
  <c r="L355" i="8"/>
  <c r="I347" i="8"/>
  <c r="L347" i="8"/>
  <c r="I323" i="8"/>
  <c r="L323" i="8"/>
  <c r="I299" i="8"/>
  <c r="L299" i="8"/>
  <c r="I203" i="8"/>
  <c r="L203" i="8"/>
  <c r="I155" i="8"/>
  <c r="L155" i="8"/>
  <c r="I112" i="8"/>
  <c r="L112" i="8"/>
  <c r="H259" i="8"/>
  <c r="I259" i="8"/>
  <c r="L259" i="8"/>
  <c r="H323" i="8"/>
  <c r="G19" i="8"/>
  <c r="I19" i="8"/>
  <c r="L19" i="8"/>
  <c r="H299" i="8"/>
  <c r="I264" i="8"/>
  <c r="L264" i="8"/>
  <c r="I412" i="8"/>
  <c r="L412" i="8"/>
  <c r="I292" i="8"/>
  <c r="L292" i="8"/>
  <c r="I197" i="8"/>
  <c r="L197" i="8"/>
  <c r="I200" i="8"/>
  <c r="L200" i="8"/>
  <c r="G171" i="8"/>
  <c r="I171" i="8"/>
  <c r="L171" i="8"/>
  <c r="I37" i="8"/>
  <c r="L37" i="8"/>
  <c r="H83" i="8"/>
  <c r="I83" i="8"/>
  <c r="L83" i="8"/>
  <c r="I300" i="8"/>
  <c r="L300" i="8"/>
  <c r="I318" i="8"/>
  <c r="L318" i="8"/>
  <c r="F43" i="8"/>
  <c r="G91" i="8"/>
  <c r="I221" i="8"/>
  <c r="L221" i="8"/>
  <c r="I132" i="8"/>
  <c r="L132" i="8"/>
  <c r="G43" i="8"/>
  <c r="I43" i="8"/>
  <c r="L43" i="8"/>
  <c r="G11" i="8"/>
  <c r="I11" i="8"/>
  <c r="L11" i="8"/>
  <c r="H131" i="8"/>
  <c r="I131" i="8"/>
  <c r="L131" i="8"/>
  <c r="F75" i="8"/>
  <c r="I237" i="8"/>
  <c r="L237" i="8"/>
  <c r="I352" i="8"/>
  <c r="L352" i="8"/>
  <c r="H363" i="8"/>
  <c r="I363" i="8"/>
  <c r="L363" i="8"/>
  <c r="G59" i="8"/>
  <c r="I59" i="8"/>
  <c r="L59" i="8"/>
  <c r="G67" i="8"/>
  <c r="I67" i="8"/>
  <c r="L67" i="8"/>
  <c r="H27" i="8"/>
  <c r="H291" i="8"/>
  <c r="I291" i="8"/>
  <c r="L291" i="8"/>
  <c r="I344" i="8"/>
  <c r="L344" i="8"/>
  <c r="H355" i="8"/>
  <c r="I120" i="8"/>
  <c r="L120" i="8"/>
  <c r="I48" i="8"/>
  <c r="L48" i="8"/>
  <c r="I277" i="8"/>
  <c r="L277" i="8"/>
  <c r="I213" i="8"/>
  <c r="L213" i="8"/>
  <c r="I417" i="8"/>
  <c r="L417" i="8"/>
  <c r="I156" i="8"/>
  <c r="L156" i="8"/>
  <c r="G35" i="8"/>
  <c r="G203" i="8"/>
  <c r="F107" i="8"/>
  <c r="I99" i="8"/>
  <c r="L99" i="8"/>
  <c r="H347" i="8"/>
  <c r="I136" i="8"/>
  <c r="L136" i="8"/>
  <c r="I343" i="8"/>
  <c r="L343" i="8"/>
  <c r="G27" i="8"/>
  <c r="I27" i="8"/>
  <c r="L27" i="8"/>
  <c r="I148" i="8"/>
  <c r="L148" i="8"/>
  <c r="I400" i="8"/>
  <c r="L400" i="8"/>
  <c r="H155" i="8"/>
  <c r="H339" i="8"/>
  <c r="I339" i="8"/>
  <c r="L339" i="8"/>
  <c r="I86" i="8"/>
  <c r="L86" i="8"/>
  <c r="G139" i="8"/>
  <c r="I188" i="8"/>
  <c r="L188" i="8"/>
  <c r="H139" i="8"/>
  <c r="H331" i="8"/>
  <c r="I331" i="8"/>
  <c r="L331" i="8"/>
  <c r="L342" i="8"/>
  <c r="L335" i="8"/>
  <c r="L135" i="8"/>
  <c r="L309" i="8"/>
  <c r="I35" i="8"/>
  <c r="F428" i="8"/>
  <c r="H420" i="8"/>
  <c r="I420" i="8"/>
  <c r="F412" i="8"/>
  <c r="F404" i="8"/>
  <c r="F388" i="8"/>
  <c r="F372" i="8"/>
  <c r="F364" i="8"/>
  <c r="F356" i="8"/>
  <c r="F348" i="8"/>
  <c r="F340" i="8"/>
  <c r="F332" i="8"/>
  <c r="F324" i="8"/>
  <c r="F316" i="8"/>
  <c r="F308" i="8"/>
  <c r="F292" i="8"/>
  <c r="F284" i="8"/>
  <c r="F276" i="8"/>
  <c r="F268" i="8"/>
  <c r="F260" i="8"/>
  <c r="H260" i="8"/>
  <c r="F252" i="8"/>
  <c r="F244" i="8"/>
  <c r="H244" i="8"/>
  <c r="F236" i="8"/>
  <c r="F228" i="8"/>
  <c r="F220" i="8"/>
  <c r="F212" i="8"/>
  <c r="F204" i="8"/>
  <c r="F188" i="8"/>
  <c r="F180" i="8"/>
  <c r="F172" i="8"/>
  <c r="F164" i="8"/>
  <c r="F156" i="8"/>
  <c r="F148" i="8"/>
  <c r="F140" i="8"/>
  <c r="F132" i="8"/>
  <c r="F124" i="8"/>
  <c r="F116" i="8"/>
  <c r="F108" i="8"/>
  <c r="F100" i="8"/>
  <c r="F92" i="8"/>
  <c r="F84" i="8"/>
  <c r="F76" i="8"/>
  <c r="F68" i="8"/>
  <c r="F60" i="8"/>
  <c r="F52" i="8"/>
  <c r="F44" i="8"/>
  <c r="F36" i="8"/>
  <c r="F28" i="8"/>
  <c r="F20" i="8"/>
  <c r="F12" i="8"/>
  <c r="F405" i="8"/>
  <c r="F389" i="8"/>
  <c r="F373" i="8"/>
  <c r="F357" i="8"/>
  <c r="F341" i="8"/>
  <c r="F325" i="8"/>
  <c r="F309" i="8"/>
  <c r="F293" i="8"/>
  <c r="F277" i="8"/>
  <c r="F255" i="8"/>
  <c r="F239" i="8"/>
  <c r="F223" i="8"/>
  <c r="F207" i="8"/>
  <c r="F191" i="8"/>
  <c r="F175" i="8"/>
  <c r="F230" i="8"/>
  <c r="F169" i="8"/>
  <c r="F121" i="8"/>
  <c r="F105" i="8"/>
  <c r="F89" i="8"/>
  <c r="F73" i="8"/>
  <c r="F57" i="8"/>
  <c r="F41" i="8"/>
  <c r="F25" i="8"/>
  <c r="F9" i="8"/>
  <c r="F216" i="8"/>
  <c r="F250" i="8"/>
  <c r="F186" i="8"/>
  <c r="F158" i="8"/>
  <c r="F142" i="8"/>
  <c r="F342" i="8"/>
  <c r="F62" i="8"/>
  <c r="F421" i="8"/>
  <c r="F42" i="8"/>
  <c r="F338" i="8"/>
  <c r="F112" i="8"/>
  <c r="F153" i="8"/>
  <c r="F130" i="8"/>
  <c r="F86" i="8"/>
  <c r="F106" i="8"/>
  <c r="F378" i="8"/>
  <c r="F358" i="8"/>
  <c r="F334" i="8"/>
  <c r="G371" i="8"/>
  <c r="G297" i="8"/>
  <c r="I297" i="8"/>
  <c r="G244" i="8"/>
  <c r="G379" i="8"/>
  <c r="I379" i="8"/>
  <c r="H350" i="8"/>
  <c r="H377" i="8"/>
  <c r="I377" i="8"/>
  <c r="G314" i="8"/>
  <c r="G255" i="8"/>
  <c r="G345" i="8"/>
  <c r="I345" i="8"/>
  <c r="H255" i="8"/>
  <c r="G175" i="8"/>
  <c r="I175" i="8"/>
  <c r="G117" i="8"/>
  <c r="I117" i="8"/>
  <c r="G101" i="8"/>
  <c r="I101" i="8"/>
  <c r="G85" i="8"/>
  <c r="I85" i="8"/>
  <c r="G69" i="8"/>
  <c r="I69" i="8"/>
  <c r="G17" i="8"/>
  <c r="I17" i="8"/>
  <c r="H337" i="8"/>
  <c r="H227" i="8"/>
  <c r="G158" i="8"/>
  <c r="I158" i="8"/>
  <c r="G61" i="8"/>
  <c r="I61" i="8"/>
  <c r="H10" i="8"/>
  <c r="G333" i="8"/>
  <c r="I333" i="8"/>
  <c r="H295" i="8"/>
  <c r="I295" i="8"/>
  <c r="H225" i="8"/>
  <c r="I225" i="8"/>
  <c r="G199" i="8"/>
  <c r="I199" i="8"/>
  <c r="G57" i="8"/>
  <c r="I57" i="8"/>
  <c r="G25" i="8"/>
  <c r="I25" i="8"/>
  <c r="G286" i="8"/>
  <c r="I286" i="8"/>
  <c r="H127" i="8"/>
  <c r="I127" i="8"/>
  <c r="H95" i="8"/>
  <c r="I95" i="8"/>
  <c r="G53" i="8"/>
  <c r="I53" i="8"/>
  <c r="H193" i="8"/>
  <c r="I193" i="8"/>
  <c r="F419" i="8"/>
  <c r="F403" i="8"/>
  <c r="F387" i="8"/>
  <c r="F371" i="8"/>
  <c r="F355" i="8"/>
  <c r="F339" i="8"/>
  <c r="F323" i="8"/>
  <c r="F307" i="8"/>
  <c r="F291" i="8"/>
  <c r="F275" i="8"/>
  <c r="F253" i="8"/>
  <c r="F237" i="8"/>
  <c r="F221" i="8"/>
  <c r="F205" i="8"/>
  <c r="F189" i="8"/>
  <c r="F173" i="8"/>
  <c r="F222" i="8"/>
  <c r="F167" i="8"/>
  <c r="F119" i="8"/>
  <c r="F103" i="8"/>
  <c r="F87" i="8"/>
  <c r="F71" i="8"/>
  <c r="F55" i="8"/>
  <c r="F39" i="8"/>
  <c r="F23" i="8"/>
  <c r="F296" i="8"/>
  <c r="F208" i="8"/>
  <c r="F242" i="8"/>
  <c r="F178" i="8"/>
  <c r="F14" i="8"/>
  <c r="F374" i="8"/>
  <c r="F78" i="8"/>
  <c r="F427" i="8"/>
  <c r="F90" i="8"/>
  <c r="F370" i="8"/>
  <c r="F128" i="8"/>
  <c r="F302" i="8"/>
  <c r="F270" i="8"/>
  <c r="F118" i="8"/>
  <c r="F429" i="8"/>
  <c r="F294" i="8"/>
  <c r="F410" i="8"/>
  <c r="F141" i="8"/>
  <c r="F72" i="8"/>
  <c r="F143" i="8"/>
  <c r="F145" i="8"/>
  <c r="G364" i="8"/>
  <c r="I364" i="8"/>
  <c r="G283" i="8"/>
  <c r="I283" i="8"/>
  <c r="G423" i="8"/>
  <c r="I423" i="8"/>
  <c r="G378" i="8"/>
  <c r="I378" i="8"/>
  <c r="H346" i="8"/>
  <c r="G357" i="8"/>
  <c r="G302" i="8"/>
  <c r="I302" i="8"/>
  <c r="G254" i="8"/>
  <c r="I254" i="8"/>
  <c r="G310" i="8"/>
  <c r="I310" i="8"/>
  <c r="G251" i="8"/>
  <c r="I251" i="8"/>
  <c r="G130" i="8"/>
  <c r="I130" i="8"/>
  <c r="G114" i="8"/>
  <c r="I114" i="8"/>
  <c r="G98" i="8"/>
  <c r="I98" i="8"/>
  <c r="G82" i="8"/>
  <c r="I82" i="8"/>
  <c r="G66" i="8"/>
  <c r="I66" i="8"/>
  <c r="G427" i="8"/>
  <c r="I427" i="8"/>
  <c r="G305" i="8"/>
  <c r="I305" i="8"/>
  <c r="G215" i="8"/>
  <c r="I215" i="8"/>
  <c r="G154" i="8"/>
  <c r="I154" i="8"/>
  <c r="G46" i="8"/>
  <c r="I46" i="8"/>
  <c r="G414" i="8"/>
  <c r="I414" i="8"/>
  <c r="H330" i="8"/>
  <c r="H257" i="8"/>
  <c r="I257" i="8"/>
  <c r="G224" i="8"/>
  <c r="I224" i="8"/>
  <c r="G196" i="8"/>
  <c r="I196" i="8"/>
  <c r="H55" i="8"/>
  <c r="I55" i="8"/>
  <c r="H23" i="8"/>
  <c r="I23" i="8"/>
  <c r="G223" i="8"/>
  <c r="H123" i="8"/>
  <c r="I123" i="8"/>
  <c r="H91" i="8"/>
  <c r="I91" i="8"/>
  <c r="H50" i="8"/>
  <c r="H177" i="8"/>
  <c r="I177" i="8"/>
  <c r="F417" i="8"/>
  <c r="F401" i="8"/>
  <c r="F385" i="8"/>
  <c r="F369" i="8"/>
  <c r="F353" i="8"/>
  <c r="F337" i="8"/>
  <c r="F321" i="8"/>
  <c r="F305" i="8"/>
  <c r="F289" i="8"/>
  <c r="F273" i="8"/>
  <c r="F251" i="8"/>
  <c r="F235" i="8"/>
  <c r="F219" i="8"/>
  <c r="F203" i="8"/>
  <c r="F187" i="8"/>
  <c r="F171" i="8"/>
  <c r="F214" i="8"/>
  <c r="F165" i="8"/>
  <c r="F117" i="8"/>
  <c r="F101" i="8"/>
  <c r="F85" i="8"/>
  <c r="F69" i="8"/>
  <c r="F53" i="8"/>
  <c r="F37" i="8"/>
  <c r="F21" i="8"/>
  <c r="F264" i="8"/>
  <c r="F200" i="8"/>
  <c r="F234" i="8"/>
  <c r="F170" i="8"/>
  <c r="F154" i="8"/>
  <c r="F18" i="8"/>
  <c r="F406" i="8"/>
  <c r="F94" i="8"/>
  <c r="F344" i="8"/>
  <c r="F122" i="8"/>
  <c r="F402" i="8"/>
  <c r="F131" i="8"/>
  <c r="F34" i="8"/>
  <c r="F286" i="8"/>
  <c r="F322" i="8"/>
  <c r="F274" i="8"/>
  <c r="F418" i="8"/>
  <c r="F352" i="8"/>
  <c r="F38" i="8"/>
  <c r="F366" i="8"/>
  <c r="F318" i="8"/>
  <c r="F58" i="8"/>
  <c r="G362" i="8"/>
  <c r="I362" i="8"/>
  <c r="G275" i="8"/>
  <c r="I275" i="8"/>
  <c r="G411" i="8"/>
  <c r="I411" i="8"/>
  <c r="G367" i="8"/>
  <c r="I367" i="8"/>
  <c r="H429" i="8"/>
  <c r="I429" i="8"/>
  <c r="G353" i="8"/>
  <c r="I353" i="8"/>
  <c r="G301" i="8"/>
  <c r="I301" i="8"/>
  <c r="G426" i="8"/>
  <c r="I426" i="8"/>
  <c r="G298" i="8"/>
  <c r="I298" i="8"/>
  <c r="G129" i="8"/>
  <c r="I129" i="8"/>
  <c r="G113" i="8"/>
  <c r="I113" i="8"/>
  <c r="G97" i="8"/>
  <c r="I97" i="8"/>
  <c r="G81" i="8"/>
  <c r="I81" i="8"/>
  <c r="G65" i="8"/>
  <c r="I65" i="8"/>
  <c r="H421" i="8"/>
  <c r="I421" i="8"/>
  <c r="H294" i="8"/>
  <c r="G212" i="8"/>
  <c r="I212" i="8"/>
  <c r="G150" i="8"/>
  <c r="I150" i="8"/>
  <c r="G45" i="8"/>
  <c r="I45" i="8"/>
  <c r="G386" i="8"/>
  <c r="I386" i="8"/>
  <c r="G329" i="8"/>
  <c r="I329" i="8"/>
  <c r="H241" i="8"/>
  <c r="I241" i="8"/>
  <c r="H223" i="8"/>
  <c r="H195" i="8"/>
  <c r="I195" i="8"/>
  <c r="H54" i="8"/>
  <c r="I54" i="8"/>
  <c r="H22" i="8"/>
  <c r="I22" i="8"/>
  <c r="G208" i="8"/>
  <c r="I208" i="8"/>
  <c r="H119" i="8"/>
  <c r="I119" i="8"/>
  <c r="H87" i="8"/>
  <c r="I87" i="8"/>
  <c r="G372" i="8"/>
  <c r="I372" i="8"/>
  <c r="G167" i="8"/>
  <c r="I167" i="8"/>
  <c r="F415" i="8"/>
  <c r="F399" i="8"/>
  <c r="F383" i="8"/>
  <c r="F367" i="8"/>
  <c r="F351" i="8"/>
  <c r="F335" i="8"/>
  <c r="F319" i="8"/>
  <c r="F303" i="8"/>
  <c r="F287" i="8"/>
  <c r="F271" i="8"/>
  <c r="F249" i="8"/>
  <c r="F233" i="8"/>
  <c r="F217" i="8"/>
  <c r="F201" i="8"/>
  <c r="F185" i="8"/>
  <c r="F272" i="8"/>
  <c r="F206" i="8"/>
  <c r="F163" i="8"/>
  <c r="F115" i="8"/>
  <c r="F99" i="8"/>
  <c r="F83" i="8"/>
  <c r="F67" i="8"/>
  <c r="F51" i="8"/>
  <c r="F35" i="8"/>
  <c r="F19" i="8"/>
  <c r="F256" i="8"/>
  <c r="F192" i="8"/>
  <c r="F226" i="8"/>
  <c r="F168" i="8"/>
  <c r="F152" i="8"/>
  <c r="F133" i="8"/>
  <c r="F110" i="8"/>
  <c r="F376" i="8"/>
  <c r="F304" i="8"/>
  <c r="F32" i="8"/>
  <c r="F314" i="8"/>
  <c r="F50" i="8"/>
  <c r="F312" i="8"/>
  <c r="F390" i="8"/>
  <c r="F290" i="8"/>
  <c r="F88" i="8"/>
  <c r="F416" i="8"/>
  <c r="F70" i="8"/>
  <c r="F135" i="8"/>
  <c r="F354" i="8"/>
  <c r="F278" i="8"/>
  <c r="G419" i="8"/>
  <c r="I419" i="8"/>
  <c r="G341" i="8"/>
  <c r="G274" i="8"/>
  <c r="I274" i="8"/>
  <c r="G410" i="8"/>
  <c r="I410" i="8"/>
  <c r="G361" i="8"/>
  <c r="I361" i="8"/>
  <c r="G422" i="8"/>
  <c r="I422" i="8"/>
  <c r="G350" i="8"/>
  <c r="I350" i="8"/>
  <c r="G294" i="8"/>
  <c r="G276" i="8"/>
  <c r="I276" i="8"/>
  <c r="G243" i="8"/>
  <c r="I243" i="8"/>
  <c r="G126" i="8"/>
  <c r="I126" i="8"/>
  <c r="G110" i="8"/>
  <c r="I110" i="8"/>
  <c r="G94" i="8"/>
  <c r="I94" i="8"/>
  <c r="G78" i="8"/>
  <c r="I78" i="8"/>
  <c r="G50" i="8"/>
  <c r="I50" i="8"/>
  <c r="G402" i="8"/>
  <c r="I402" i="8"/>
  <c r="G293" i="8"/>
  <c r="I293" i="8"/>
  <c r="H211" i="8"/>
  <c r="G146" i="8"/>
  <c r="I146" i="8"/>
  <c r="G30" i="8"/>
  <c r="I30" i="8"/>
  <c r="H371" i="8"/>
  <c r="H325" i="8"/>
  <c r="G240" i="8"/>
  <c r="I240" i="8"/>
  <c r="G219" i="8"/>
  <c r="I219" i="8"/>
  <c r="H187" i="8"/>
  <c r="I187" i="8"/>
  <c r="G42" i="8"/>
  <c r="I42" i="8"/>
  <c r="G10" i="8"/>
  <c r="I10" i="8"/>
  <c r="G192" i="8"/>
  <c r="I192" i="8"/>
  <c r="H115" i="8"/>
  <c r="I115" i="8"/>
  <c r="F413" i="8"/>
  <c r="F397" i="8"/>
  <c r="F381" i="8"/>
  <c r="F365" i="8"/>
  <c r="F349" i="8"/>
  <c r="F333" i="8"/>
  <c r="F317" i="8"/>
  <c r="F301" i="8"/>
  <c r="F285" i="8"/>
  <c r="F269" i="8"/>
  <c r="F263" i="8"/>
  <c r="F247" i="8"/>
  <c r="F231" i="8"/>
  <c r="F215" i="8"/>
  <c r="F199" i="8"/>
  <c r="F183" i="8"/>
  <c r="F262" i="8"/>
  <c r="F198" i="8"/>
  <c r="F161" i="8"/>
  <c r="F113" i="8"/>
  <c r="F97" i="8"/>
  <c r="F81" i="8"/>
  <c r="F65" i="8"/>
  <c r="F49" i="8"/>
  <c r="F33" i="8"/>
  <c r="F17" i="8"/>
  <c r="F248" i="8"/>
  <c r="F184" i="8"/>
  <c r="F218" i="8"/>
  <c r="F166" i="8"/>
  <c r="F150" i="8"/>
  <c r="F24" i="8"/>
  <c r="F22" i="8"/>
  <c r="F155" i="8"/>
  <c r="F149" i="8"/>
  <c r="F126" i="8"/>
  <c r="F408" i="8"/>
  <c r="F368" i="8"/>
  <c r="F48" i="8"/>
  <c r="F350" i="8"/>
  <c r="F66" i="8"/>
  <c r="F328" i="8"/>
  <c r="F426" i="8"/>
  <c r="F120" i="8"/>
  <c r="F26" i="8"/>
  <c r="F102" i="8"/>
  <c r="F74" i="8"/>
  <c r="F386" i="8"/>
  <c r="F336" i="8"/>
  <c r="G418" i="8"/>
  <c r="I418" i="8"/>
  <c r="G337" i="8"/>
  <c r="H273" i="8"/>
  <c r="I273" i="8"/>
  <c r="H403" i="8"/>
  <c r="G358" i="8"/>
  <c r="I358" i="8"/>
  <c r="H409" i="8"/>
  <c r="I409" i="8"/>
  <c r="G346" i="8"/>
  <c r="I346" i="8"/>
  <c r="G289" i="8"/>
  <c r="I289" i="8"/>
  <c r="G407" i="8"/>
  <c r="I407" i="8"/>
  <c r="H271" i="8"/>
  <c r="G207" i="8"/>
  <c r="I207" i="8"/>
  <c r="G125" i="8"/>
  <c r="I125" i="8"/>
  <c r="G109" i="8"/>
  <c r="I109" i="8"/>
  <c r="G93" i="8"/>
  <c r="I93" i="8"/>
  <c r="G77" i="8"/>
  <c r="I77" i="8"/>
  <c r="G49" i="8"/>
  <c r="I49" i="8"/>
  <c r="G398" i="8"/>
  <c r="I398" i="8"/>
  <c r="G272" i="8"/>
  <c r="I272" i="8"/>
  <c r="G174" i="8"/>
  <c r="I174" i="8"/>
  <c r="G142" i="8"/>
  <c r="I142" i="8"/>
  <c r="G29" i="8"/>
  <c r="I29" i="8"/>
  <c r="G368" i="8"/>
  <c r="I368" i="8"/>
  <c r="H321" i="8"/>
  <c r="H239" i="8"/>
  <c r="I239" i="8"/>
  <c r="G211" i="8"/>
  <c r="G183" i="8"/>
  <c r="I183" i="8"/>
  <c r="G41" i="8"/>
  <c r="I41" i="8"/>
  <c r="G9" i="8"/>
  <c r="I9" i="8"/>
  <c r="G176" i="8"/>
  <c r="I176" i="8"/>
  <c r="H111" i="8"/>
  <c r="I111" i="8"/>
  <c r="H79" i="8"/>
  <c r="I79" i="8"/>
  <c r="H314" i="8"/>
  <c r="F411" i="8"/>
  <c r="F395" i="8"/>
  <c r="F379" i="8"/>
  <c r="F363" i="8"/>
  <c r="F347" i="8"/>
  <c r="F331" i="8"/>
  <c r="F315" i="8"/>
  <c r="F299" i="8"/>
  <c r="F283" i="8"/>
  <c r="F267" i="8"/>
  <c r="F261" i="8"/>
  <c r="F245" i="8"/>
  <c r="F229" i="8"/>
  <c r="F213" i="8"/>
  <c r="F197" i="8"/>
  <c r="F181" i="8"/>
  <c r="F254" i="8"/>
  <c r="F190" i="8"/>
  <c r="F159" i="8"/>
  <c r="F111" i="8"/>
  <c r="F95" i="8"/>
  <c r="F79" i="8"/>
  <c r="F63" i="8"/>
  <c r="F47" i="8"/>
  <c r="F31" i="8"/>
  <c r="F15" i="8"/>
  <c r="F240" i="8"/>
  <c r="F176" i="8"/>
  <c r="F210" i="8"/>
  <c r="F16" i="8"/>
  <c r="F330" i="8"/>
  <c r="F147" i="8"/>
  <c r="F266" i="8"/>
  <c r="F424" i="8"/>
  <c r="F10" i="8"/>
  <c r="F64" i="8"/>
  <c r="F382" i="8"/>
  <c r="F82" i="8"/>
  <c r="F360" i="8"/>
  <c r="F157" i="8"/>
  <c r="F151" i="8"/>
  <c r="F127" i="8"/>
  <c r="F134" i="8"/>
  <c r="F138" i="8"/>
  <c r="F40" i="8"/>
  <c r="F400" i="8"/>
  <c r="G406" i="8"/>
  <c r="I406" i="8"/>
  <c r="G334" i="8"/>
  <c r="I334" i="8"/>
  <c r="G263" i="8"/>
  <c r="I263" i="8"/>
  <c r="H399" i="8"/>
  <c r="H357" i="8"/>
  <c r="G403" i="8"/>
  <c r="I403" i="8"/>
  <c r="G325" i="8"/>
  <c r="H288" i="8"/>
  <c r="I288" i="8"/>
  <c r="H397" i="8"/>
  <c r="I397" i="8"/>
  <c r="G267" i="8"/>
  <c r="I267" i="8"/>
  <c r="G206" i="8"/>
  <c r="I206" i="8"/>
  <c r="G122" i="8"/>
  <c r="I122" i="8"/>
  <c r="G106" i="8"/>
  <c r="I106" i="8"/>
  <c r="G90" i="8"/>
  <c r="I90" i="8"/>
  <c r="G74" i="8"/>
  <c r="I74" i="8"/>
  <c r="G34" i="8"/>
  <c r="I34" i="8"/>
  <c r="G395" i="8"/>
  <c r="I395" i="8"/>
  <c r="G256" i="8"/>
  <c r="I256" i="8"/>
  <c r="G170" i="8"/>
  <c r="I170" i="8"/>
  <c r="G138" i="8"/>
  <c r="I138" i="8"/>
  <c r="H26" i="8"/>
  <c r="I26" i="8"/>
  <c r="H341" i="8"/>
  <c r="H307" i="8"/>
  <c r="I307" i="8"/>
  <c r="G235" i="8"/>
  <c r="I235" i="8"/>
  <c r="G210" i="8"/>
  <c r="I210" i="8"/>
  <c r="G180" i="8"/>
  <c r="I180" i="8"/>
  <c r="H39" i="8"/>
  <c r="I39" i="8"/>
  <c r="G387" i="8"/>
  <c r="I387" i="8"/>
  <c r="G163" i="8"/>
  <c r="I163" i="8"/>
  <c r="H107" i="8"/>
  <c r="I107" i="8"/>
  <c r="H75" i="8"/>
  <c r="I75" i="8"/>
  <c r="H296" i="8"/>
  <c r="I296" i="8"/>
  <c r="F409" i="8"/>
  <c r="F393" i="8"/>
  <c r="F377" i="8"/>
  <c r="F361" i="8"/>
  <c r="F345" i="8"/>
  <c r="F329" i="8"/>
  <c r="F313" i="8"/>
  <c r="F297" i="8"/>
  <c r="F281" i="8"/>
  <c r="F265" i="8"/>
  <c r="F259" i="8"/>
  <c r="F243" i="8"/>
  <c r="F227" i="8"/>
  <c r="F211" i="8"/>
  <c r="F195" i="8"/>
  <c r="F179" i="8"/>
  <c r="F246" i="8"/>
  <c r="F182" i="8"/>
  <c r="F125" i="8"/>
  <c r="F109" i="8"/>
  <c r="F93" i="8"/>
  <c r="F77" i="8"/>
  <c r="F61" i="8"/>
  <c r="F45" i="8"/>
  <c r="F29" i="8"/>
  <c r="F13" i="8"/>
  <c r="F232" i="8"/>
  <c r="F288" i="8"/>
  <c r="F202" i="8"/>
  <c r="F162" i="8"/>
  <c r="F146" i="8"/>
  <c r="F362" i="8"/>
  <c r="F30" i="8"/>
  <c r="F282" i="8"/>
  <c r="F136" i="8"/>
  <c r="F80" i="8"/>
  <c r="F414" i="8"/>
  <c r="F98" i="8"/>
  <c r="F392" i="8"/>
  <c r="F326" i="8"/>
  <c r="F398" i="8"/>
  <c r="F310" i="8"/>
  <c r="F320" i="8"/>
  <c r="F56" i="8"/>
  <c r="G391" i="8"/>
  <c r="I391" i="8"/>
  <c r="G330" i="8"/>
  <c r="I330" i="8"/>
  <c r="G260" i="8"/>
  <c r="I260" i="8"/>
  <c r="G390" i="8"/>
  <c r="I390" i="8"/>
  <c r="G354" i="8"/>
  <c r="I354" i="8"/>
  <c r="G399" i="8"/>
  <c r="G321" i="8"/>
  <c r="G271" i="8"/>
  <c r="I271" i="8"/>
  <c r="G394" i="8"/>
  <c r="I394" i="8"/>
  <c r="G191" i="8"/>
  <c r="I191" i="8"/>
  <c r="G121" i="8"/>
  <c r="I121" i="8"/>
  <c r="G105" i="8"/>
  <c r="I105" i="8"/>
  <c r="G89" i="8"/>
  <c r="I89" i="8"/>
  <c r="G73" i="8"/>
  <c r="I73" i="8"/>
  <c r="G33" i="8"/>
  <c r="I33" i="8"/>
  <c r="H391" i="8"/>
  <c r="G231" i="8"/>
  <c r="I231" i="8"/>
  <c r="G166" i="8"/>
  <c r="I166" i="8"/>
  <c r="G134" i="8"/>
  <c r="I134" i="8"/>
  <c r="G14" i="8"/>
  <c r="I14" i="8"/>
  <c r="G338" i="8"/>
  <c r="I338" i="8"/>
  <c r="G306" i="8"/>
  <c r="I306" i="8"/>
  <c r="G227" i="8"/>
  <c r="I227" i="8"/>
  <c r="H209" i="8"/>
  <c r="I209" i="8"/>
  <c r="H179" i="8"/>
  <c r="I179" i="8"/>
  <c r="H38" i="8"/>
  <c r="I38" i="8"/>
  <c r="G313" i="8"/>
  <c r="I313" i="8"/>
  <c r="G147" i="8"/>
  <c r="I147" i="8"/>
  <c r="H103" i="8"/>
  <c r="I103" i="8"/>
  <c r="H71" i="8"/>
  <c r="I71" i="8"/>
  <c r="G279" i="8"/>
  <c r="I279" i="8"/>
  <c r="F259" i="9"/>
  <c r="F243" i="9"/>
  <c r="F227" i="9"/>
  <c r="F211" i="9"/>
  <c r="F195" i="9"/>
  <c r="F179" i="9"/>
  <c r="F146" i="9"/>
  <c r="F173" i="9"/>
  <c r="F157" i="9"/>
  <c r="F141" i="9"/>
  <c r="F152" i="9"/>
  <c r="F172" i="9"/>
  <c r="F134" i="9"/>
  <c r="F70" i="9"/>
  <c r="F116" i="9"/>
  <c r="F104" i="9"/>
  <c r="F40" i="9"/>
  <c r="F84" i="9"/>
  <c r="F82" i="9"/>
  <c r="F108" i="9"/>
  <c r="F53" i="9"/>
  <c r="F91" i="9"/>
  <c r="F357" i="9"/>
  <c r="F315" i="9"/>
  <c r="F15" i="9"/>
  <c r="F208" i="9"/>
  <c r="F95" i="9"/>
  <c r="F297" i="9"/>
  <c r="F425" i="9"/>
  <c r="F383" i="9"/>
  <c r="F101" i="9"/>
  <c r="F190" i="9"/>
  <c r="F381" i="9"/>
  <c r="F339" i="9"/>
  <c r="F232" i="9"/>
  <c r="F51" i="9"/>
  <c r="F337" i="9"/>
  <c r="F311" i="9"/>
  <c r="G416" i="9"/>
  <c r="I416" i="9"/>
  <c r="G403" i="9"/>
  <c r="H427" i="9"/>
  <c r="G352" i="9"/>
  <c r="G291" i="9"/>
  <c r="G347" i="9"/>
  <c r="H408" i="9"/>
  <c r="G370" i="9"/>
  <c r="H339" i="9"/>
  <c r="G386" i="9"/>
  <c r="H352" i="9"/>
  <c r="G311" i="9"/>
  <c r="G267" i="9"/>
  <c r="G215" i="9"/>
  <c r="G151" i="9"/>
  <c r="G295" i="9"/>
  <c r="I295" i="9"/>
  <c r="G220" i="9"/>
  <c r="I220" i="9"/>
  <c r="G171" i="9"/>
  <c r="G127" i="9"/>
  <c r="H292" i="9"/>
  <c r="G255" i="9"/>
  <c r="G208" i="9"/>
  <c r="H164" i="9"/>
  <c r="G323" i="9"/>
  <c r="G244" i="9"/>
  <c r="I244" i="9"/>
  <c r="G196" i="9"/>
  <c r="G148" i="9"/>
  <c r="I148" i="9"/>
  <c r="G91" i="9"/>
  <c r="G59" i="9"/>
  <c r="I59" i="9"/>
  <c r="G159" i="9"/>
  <c r="F416" i="9"/>
  <c r="F400" i="9"/>
  <c r="F384" i="9"/>
  <c r="F368" i="9"/>
  <c r="F352" i="9"/>
  <c r="F336" i="9"/>
  <c r="F320" i="9"/>
  <c r="F304" i="9"/>
  <c r="F288" i="9"/>
  <c r="F272" i="9"/>
  <c r="F257" i="9"/>
  <c r="F241" i="9"/>
  <c r="F225" i="9"/>
  <c r="F209" i="9"/>
  <c r="F193" i="9"/>
  <c r="F260" i="9"/>
  <c r="F142" i="9"/>
  <c r="F171" i="9"/>
  <c r="F155" i="9"/>
  <c r="F139" i="9"/>
  <c r="F140" i="9"/>
  <c r="F168" i="9"/>
  <c r="F128" i="9"/>
  <c r="F62" i="9"/>
  <c r="F76" i="9"/>
  <c r="F96" i="9"/>
  <c r="F32" i="9"/>
  <c r="F68" i="9"/>
  <c r="F74" i="9"/>
  <c r="F92" i="9"/>
  <c r="F85" i="9"/>
  <c r="F123" i="9"/>
  <c r="F373" i="9"/>
  <c r="F331" i="9"/>
  <c r="F79" i="9"/>
  <c r="F29" i="9"/>
  <c r="F204" i="9"/>
  <c r="F313" i="9"/>
  <c r="F271" i="9"/>
  <c r="F399" i="9"/>
  <c r="F31" i="9"/>
  <c r="F222" i="9"/>
  <c r="F269" i="9"/>
  <c r="F397" i="9"/>
  <c r="F355" i="9"/>
  <c r="F45" i="9"/>
  <c r="F83" i="9"/>
  <c r="F353" i="9"/>
  <c r="F327" i="9"/>
  <c r="G407" i="9"/>
  <c r="G399" i="9"/>
  <c r="H425" i="9"/>
  <c r="G348" i="9"/>
  <c r="G276" i="9"/>
  <c r="H374" i="9"/>
  <c r="G343" i="9"/>
  <c r="H405" i="9"/>
  <c r="G367" i="9"/>
  <c r="G320" i="9"/>
  <c r="I320" i="9"/>
  <c r="G383" i="9"/>
  <c r="G339" i="9"/>
  <c r="G324" i="9"/>
  <c r="G264" i="9"/>
  <c r="I264" i="9"/>
  <c r="G200" i="9"/>
  <c r="G136" i="9"/>
  <c r="H284" i="9"/>
  <c r="G219" i="9"/>
  <c r="I219" i="9"/>
  <c r="H160" i="9"/>
  <c r="G126" i="9"/>
  <c r="G284" i="9"/>
  <c r="H244" i="9"/>
  <c r="G207" i="9"/>
  <c r="G160" i="9"/>
  <c r="I160" i="9"/>
  <c r="H317" i="9"/>
  <c r="G243" i="9"/>
  <c r="I243" i="9"/>
  <c r="G195" i="9"/>
  <c r="G147" i="9"/>
  <c r="G87" i="9"/>
  <c r="G55" i="9"/>
  <c r="H11" i="9"/>
  <c r="F414" i="9"/>
  <c r="F398" i="9"/>
  <c r="F382" i="9"/>
  <c r="F366" i="9"/>
  <c r="F350" i="9"/>
  <c r="F334" i="9"/>
  <c r="F318" i="9"/>
  <c r="F302" i="9"/>
  <c r="F286" i="9"/>
  <c r="F270" i="9"/>
  <c r="F255" i="9"/>
  <c r="F239" i="9"/>
  <c r="F223" i="9"/>
  <c r="F207" i="9"/>
  <c r="F191" i="9"/>
  <c r="F174" i="9"/>
  <c r="F136" i="9"/>
  <c r="F169" i="9"/>
  <c r="F130" i="9"/>
  <c r="F118" i="9"/>
  <c r="F54" i="9"/>
  <c r="F60" i="9"/>
  <c r="F88" i="9"/>
  <c r="F24" i="9"/>
  <c r="F20" i="9"/>
  <c r="F66" i="9"/>
  <c r="F52" i="9"/>
  <c r="F117" i="9"/>
  <c r="F206" i="9"/>
  <c r="F127" i="9"/>
  <c r="F389" i="9"/>
  <c r="F347" i="9"/>
  <c r="F220" i="9"/>
  <c r="F35" i="9"/>
  <c r="F329" i="9"/>
  <c r="F287" i="9"/>
  <c r="F415" i="9"/>
  <c r="F119" i="9"/>
  <c r="F254" i="9"/>
  <c r="F285" i="9"/>
  <c r="F413" i="9"/>
  <c r="F371" i="9"/>
  <c r="F77" i="9"/>
  <c r="F115" i="9"/>
  <c r="F369" i="9"/>
  <c r="F343" i="9"/>
  <c r="G404" i="9"/>
  <c r="I404" i="9"/>
  <c r="G396" i="9"/>
  <c r="H424" i="9"/>
  <c r="G344" i="9"/>
  <c r="G275" i="9"/>
  <c r="I275" i="9"/>
  <c r="G371" i="9"/>
  <c r="H340" i="9"/>
  <c r="H404" i="9"/>
  <c r="G366" i="9"/>
  <c r="H359" i="9"/>
  <c r="G319" i="9"/>
  <c r="I319" i="9"/>
  <c r="G382" i="9"/>
  <c r="I382" i="9"/>
  <c r="H337" i="9"/>
  <c r="G308" i="9"/>
  <c r="G263" i="9"/>
  <c r="G199" i="9"/>
  <c r="G135" i="9"/>
  <c r="G272" i="9"/>
  <c r="G204" i="9"/>
  <c r="G156" i="9"/>
  <c r="G123" i="9"/>
  <c r="I123" i="9"/>
  <c r="G240" i="9"/>
  <c r="H196" i="9"/>
  <c r="H148" i="9"/>
  <c r="H309" i="9"/>
  <c r="G228" i="9"/>
  <c r="G180" i="9"/>
  <c r="I180" i="9"/>
  <c r="H138" i="9"/>
  <c r="G83" i="9"/>
  <c r="I83" i="9"/>
  <c r="G28" i="9"/>
  <c r="F428" i="9"/>
  <c r="F412" i="9"/>
  <c r="F396" i="9"/>
  <c r="F380" i="9"/>
  <c r="F364" i="9"/>
  <c r="F348" i="9"/>
  <c r="F332" i="9"/>
  <c r="F316" i="9"/>
  <c r="F300" i="9"/>
  <c r="F284" i="9"/>
  <c r="F268" i="9"/>
  <c r="F253" i="9"/>
  <c r="F237" i="9"/>
  <c r="F221" i="9"/>
  <c r="F205" i="9"/>
  <c r="F189" i="9"/>
  <c r="F132" i="9"/>
  <c r="F167" i="9"/>
  <c r="F151" i="9"/>
  <c r="F135" i="9"/>
  <c r="F256" i="9"/>
  <c r="F158" i="9"/>
  <c r="F110" i="9"/>
  <c r="F46" i="9"/>
  <c r="F44" i="9"/>
  <c r="F80" i="9"/>
  <c r="F16" i="9"/>
  <c r="F122" i="9"/>
  <c r="F58" i="9"/>
  <c r="F28" i="9"/>
  <c r="F55" i="9"/>
  <c r="F238" i="9"/>
  <c r="F277" i="9"/>
  <c r="F405" i="9"/>
  <c r="F363" i="9"/>
  <c r="F244" i="9"/>
  <c r="F67" i="9"/>
  <c r="F345" i="9"/>
  <c r="F303" i="9"/>
  <c r="F39" i="9"/>
  <c r="F248" i="9"/>
  <c r="F103" i="9"/>
  <c r="F301" i="9"/>
  <c r="F429" i="9"/>
  <c r="F387" i="9"/>
  <c r="F109" i="9"/>
  <c r="F198" i="9"/>
  <c r="F385" i="9"/>
  <c r="F359" i="9"/>
  <c r="G400" i="9"/>
  <c r="I400" i="9"/>
  <c r="G391" i="9"/>
  <c r="G411" i="9"/>
  <c r="G336" i="9"/>
  <c r="G395" i="9"/>
  <c r="I395" i="9"/>
  <c r="G335" i="9"/>
  <c r="I335" i="9"/>
  <c r="H400" i="9"/>
  <c r="G364" i="9"/>
  <c r="I364" i="9"/>
  <c r="H357" i="9"/>
  <c r="H313" i="9"/>
  <c r="G363" i="9"/>
  <c r="H336" i="9"/>
  <c r="G307" i="9"/>
  <c r="I307" i="9"/>
  <c r="G248" i="9"/>
  <c r="I248" i="9"/>
  <c r="G184" i="9"/>
  <c r="G132" i="9"/>
  <c r="G271" i="9"/>
  <c r="G203" i="9"/>
  <c r="G155" i="9"/>
  <c r="G122" i="9"/>
  <c r="G239" i="9"/>
  <c r="I239" i="9"/>
  <c r="G192" i="9"/>
  <c r="I192" i="9"/>
  <c r="G144" i="9"/>
  <c r="H305" i="9"/>
  <c r="G179" i="9"/>
  <c r="F251" i="9"/>
  <c r="F235" i="9"/>
  <c r="F219" i="9"/>
  <c r="F203" i="9"/>
  <c r="F187" i="9"/>
  <c r="F164" i="9"/>
  <c r="F126" i="9"/>
  <c r="F165" i="9"/>
  <c r="F149" i="9"/>
  <c r="F133" i="9"/>
  <c r="F154" i="9"/>
  <c r="F102" i="9"/>
  <c r="F38" i="9"/>
  <c r="F36" i="9"/>
  <c r="F72" i="9"/>
  <c r="F42" i="9"/>
  <c r="F114" i="9"/>
  <c r="F50" i="9"/>
  <c r="F252" i="9"/>
  <c r="F196" i="9"/>
  <c r="F87" i="9"/>
  <c r="F293" i="9"/>
  <c r="F421" i="9"/>
  <c r="F379" i="9"/>
  <c r="F61" i="9"/>
  <c r="F99" i="9"/>
  <c r="F361" i="9"/>
  <c r="F319" i="9"/>
  <c r="F188" i="9"/>
  <c r="F11" i="9"/>
  <c r="F216" i="9"/>
  <c r="F317" i="9"/>
  <c r="F275" i="9"/>
  <c r="F403" i="9"/>
  <c r="F47" i="9"/>
  <c r="F230" i="9"/>
  <c r="F273" i="9"/>
  <c r="F401" i="9"/>
  <c r="F375" i="9"/>
  <c r="G379" i="9"/>
  <c r="G387" i="9"/>
  <c r="G427" i="9"/>
  <c r="G332" i="9"/>
  <c r="G390" i="9"/>
  <c r="H367" i="9"/>
  <c r="G331" i="9"/>
  <c r="H382" i="9"/>
  <c r="H356" i="9"/>
  <c r="G424" i="9"/>
  <c r="I424" i="9"/>
  <c r="G359" i="9"/>
  <c r="I359" i="9"/>
  <c r="H332" i="9"/>
  <c r="H300" i="9"/>
  <c r="G247" i="9"/>
  <c r="I247" i="9"/>
  <c r="G183" i="9"/>
  <c r="G300" i="9"/>
  <c r="G252" i="9"/>
  <c r="G188" i="9"/>
  <c r="I188" i="9"/>
  <c r="H144" i="9"/>
  <c r="G119" i="9"/>
  <c r="I119" i="9"/>
  <c r="G283" i="9"/>
  <c r="H228" i="9"/>
  <c r="G191" i="9"/>
  <c r="G143" i="9"/>
  <c r="G280" i="9"/>
  <c r="I280" i="9"/>
  <c r="G164" i="9"/>
  <c r="I164" i="9"/>
  <c r="G111" i="9"/>
  <c r="G75" i="9"/>
  <c r="F424" i="9"/>
  <c r="F408" i="9"/>
  <c r="F392" i="9"/>
  <c r="F376" i="9"/>
  <c r="F360" i="9"/>
  <c r="F344" i="9"/>
  <c r="F328" i="9"/>
  <c r="F312" i="9"/>
  <c r="F296" i="9"/>
  <c r="F280" i="9"/>
  <c r="F264" i="9"/>
  <c r="F249" i="9"/>
  <c r="F233" i="9"/>
  <c r="F217" i="9"/>
  <c r="F201" i="9"/>
  <c r="F185" i="9"/>
  <c r="F160" i="9"/>
  <c r="F262" i="9"/>
  <c r="F163" i="9"/>
  <c r="F147" i="9"/>
  <c r="F131" i="9"/>
  <c r="F148" i="9"/>
  <c r="F94" i="9"/>
  <c r="F30" i="9"/>
  <c r="F12" i="9"/>
  <c r="F64" i="9"/>
  <c r="F34" i="9"/>
  <c r="F106" i="9"/>
  <c r="F26" i="9"/>
  <c r="F71" i="9"/>
  <c r="F21" i="9"/>
  <c r="F192" i="9"/>
  <c r="F309" i="9"/>
  <c r="F267" i="9"/>
  <c r="F395" i="9"/>
  <c r="F93" i="9"/>
  <c r="F182" i="9"/>
  <c r="F377" i="9"/>
  <c r="F335" i="9"/>
  <c r="F228" i="9"/>
  <c r="F43" i="9"/>
  <c r="F333" i="9"/>
  <c r="F291" i="9"/>
  <c r="F419" i="9"/>
  <c r="F184" i="9"/>
  <c r="F23" i="9"/>
  <c r="F289" i="9"/>
  <c r="F417" i="9"/>
  <c r="F391" i="9"/>
  <c r="G419" i="9"/>
  <c r="I419" i="9"/>
  <c r="H383" i="9"/>
  <c r="H421" i="9"/>
  <c r="G328" i="9"/>
  <c r="H380" i="9"/>
  <c r="H364" i="9"/>
  <c r="G327" i="9"/>
  <c r="G374" i="9"/>
  <c r="I374" i="9"/>
  <c r="G340" i="9"/>
  <c r="I340" i="9"/>
  <c r="H420" i="9"/>
  <c r="G356" i="9"/>
  <c r="I356" i="9"/>
  <c r="G316" i="9"/>
  <c r="G288" i="9"/>
  <c r="G232" i="9"/>
  <c r="G168" i="9"/>
  <c r="G251" i="9"/>
  <c r="G187" i="9"/>
  <c r="I187" i="9"/>
  <c r="H140" i="9"/>
  <c r="G118" i="9"/>
  <c r="G279" i="9"/>
  <c r="G224" i="9"/>
  <c r="H180" i="9"/>
  <c r="H142" i="9"/>
  <c r="H276" i="9"/>
  <c r="G227" i="9"/>
  <c r="I227" i="9"/>
  <c r="G103" i="9"/>
  <c r="G71" i="9"/>
  <c r="I71" i="9"/>
  <c r="H23" i="9"/>
  <c r="H51" i="9"/>
  <c r="F422" i="9"/>
  <c r="F406" i="9"/>
  <c r="F390" i="9"/>
  <c r="F374" i="9"/>
  <c r="F358" i="9"/>
  <c r="F342" i="9"/>
  <c r="F326" i="9"/>
  <c r="F310" i="9"/>
  <c r="F294" i="9"/>
  <c r="F278" i="9"/>
  <c r="F263" i="9"/>
  <c r="F247" i="9"/>
  <c r="F231" i="9"/>
  <c r="F215" i="9"/>
  <c r="F199" i="9"/>
  <c r="F183" i="9"/>
  <c r="F156" i="9"/>
  <c r="F177" i="9"/>
  <c r="F161" i="9"/>
  <c r="F144" i="9"/>
  <c r="F86" i="9"/>
  <c r="F22" i="9"/>
  <c r="F120" i="9"/>
  <c r="F56" i="9"/>
  <c r="F10" i="9"/>
  <c r="F98" i="9"/>
  <c r="F18" i="9"/>
  <c r="F212" i="9"/>
  <c r="F27" i="9"/>
  <c r="F240" i="9"/>
  <c r="F325" i="9"/>
  <c r="F283" i="9"/>
  <c r="F411" i="9"/>
  <c r="F125" i="9"/>
  <c r="F214" i="9"/>
  <c r="F265" i="9"/>
  <c r="F393" i="9"/>
  <c r="F351" i="9"/>
  <c r="F37" i="9"/>
  <c r="F75" i="9"/>
  <c r="F349" i="9"/>
  <c r="F307" i="9"/>
  <c r="F63" i="9"/>
  <c r="F13" i="9"/>
  <c r="F180" i="9"/>
  <c r="F305" i="9"/>
  <c r="F279" i="9"/>
  <c r="F407" i="9"/>
  <c r="G423" i="9"/>
  <c r="G415" i="9"/>
  <c r="G378" i="9"/>
  <c r="I378" i="9"/>
  <c r="H375" i="9"/>
  <c r="G304" i="9"/>
  <c r="G375" i="9"/>
  <c r="H360" i="9"/>
  <c r="H423" i="9"/>
  <c r="H363" i="9"/>
  <c r="G408" i="9"/>
  <c r="I408" i="9"/>
  <c r="H355" i="9"/>
  <c r="G315" i="9"/>
  <c r="I315" i="9"/>
  <c r="G287" i="9"/>
  <c r="G231" i="9"/>
  <c r="I231" i="9"/>
  <c r="G167" i="9"/>
  <c r="I167" i="9"/>
  <c r="G236" i="9"/>
  <c r="I236" i="9"/>
  <c r="H176" i="9"/>
  <c r="G131" i="9"/>
  <c r="I131" i="9"/>
  <c r="H320" i="9"/>
  <c r="H260" i="9"/>
  <c r="G223" i="9"/>
  <c r="G176" i="9"/>
  <c r="I176" i="9"/>
  <c r="G140" i="9"/>
  <c r="I140" i="9"/>
  <c r="G260" i="9"/>
  <c r="G212" i="9"/>
  <c r="G99" i="9"/>
  <c r="G67" i="9"/>
  <c r="F308" i="9"/>
  <c r="F181" i="9"/>
  <c r="F138" i="9"/>
  <c r="F236" i="9"/>
  <c r="F281" i="9"/>
  <c r="F200" i="9"/>
  <c r="F420" i="9"/>
  <c r="F292" i="9"/>
  <c r="F78" i="9"/>
  <c r="F59" i="9"/>
  <c r="F409" i="9"/>
  <c r="F19" i="9"/>
  <c r="G312" i="9"/>
  <c r="G296" i="9"/>
  <c r="G12" i="9"/>
  <c r="H40" i="9"/>
  <c r="G23" i="9"/>
  <c r="I23" i="9"/>
  <c r="G51" i="9"/>
  <c r="G35" i="9"/>
  <c r="G98" i="9"/>
  <c r="G66" i="9"/>
  <c r="G104" i="9"/>
  <c r="G84" i="9"/>
  <c r="H98" i="9"/>
  <c r="H256" i="9"/>
  <c r="H295" i="9"/>
  <c r="H195" i="9"/>
  <c r="H395" i="9"/>
  <c r="H16" i="9"/>
  <c r="G29" i="9"/>
  <c r="H84" i="9"/>
  <c r="G9" i="9"/>
  <c r="H124" i="9"/>
  <c r="H264" i="9"/>
  <c r="H327" i="9"/>
  <c r="H211" i="9"/>
  <c r="F404" i="9"/>
  <c r="F276" i="9"/>
  <c r="F150" i="9"/>
  <c r="F14" i="9"/>
  <c r="F367" i="9"/>
  <c r="F224" i="9"/>
  <c r="G351" i="9"/>
  <c r="G268" i="9"/>
  <c r="G256" i="9"/>
  <c r="G95" i="9"/>
  <c r="G114" i="9"/>
  <c r="H39" i="9"/>
  <c r="G19" i="9"/>
  <c r="I19" i="9"/>
  <c r="G50" i="9"/>
  <c r="G34" i="9"/>
  <c r="G94" i="9"/>
  <c r="G62" i="9"/>
  <c r="I62" i="9"/>
  <c r="H119" i="9"/>
  <c r="H88" i="9"/>
  <c r="G116" i="9"/>
  <c r="H288" i="9"/>
  <c r="H343" i="9"/>
  <c r="H259" i="9"/>
  <c r="H415" i="9"/>
  <c r="H10" i="9"/>
  <c r="H59" i="9"/>
  <c r="H54" i="9"/>
  <c r="H304" i="9"/>
  <c r="H347" i="9"/>
  <c r="H280" i="9"/>
  <c r="H428" i="9"/>
  <c r="H20" i="9"/>
  <c r="H64" i="9"/>
  <c r="G13" i="9"/>
  <c r="H184" i="9"/>
  <c r="H118" i="9"/>
  <c r="H263" i="9"/>
  <c r="H239" i="9"/>
  <c r="H409" i="9"/>
  <c r="H24" i="9"/>
  <c r="H122" i="9"/>
  <c r="H419" i="9"/>
  <c r="H45" i="9"/>
  <c r="G205" i="9"/>
  <c r="I205" i="9"/>
  <c r="G214" i="9"/>
  <c r="I214" i="9"/>
  <c r="H349" i="9"/>
  <c r="H221" i="9"/>
  <c r="H201" i="9"/>
  <c r="H368" i="9"/>
  <c r="G326" i="9"/>
  <c r="G418" i="9"/>
  <c r="H92" i="9"/>
  <c r="H344" i="9"/>
  <c r="G250" i="9"/>
  <c r="G121" i="9"/>
  <c r="H262" i="9"/>
  <c r="G229" i="9"/>
  <c r="G145" i="9"/>
  <c r="G277" i="9"/>
  <c r="G410" i="9"/>
  <c r="H128" i="9"/>
  <c r="H319" i="9"/>
  <c r="G157" i="9"/>
  <c r="H222" i="9"/>
  <c r="H329" i="9"/>
  <c r="H213" i="9"/>
  <c r="G302" i="9"/>
  <c r="G318" i="9"/>
  <c r="I318" i="9"/>
  <c r="G389" i="9"/>
  <c r="G398" i="9"/>
  <c r="G190" i="9"/>
  <c r="G369" i="9"/>
  <c r="G117" i="9"/>
  <c r="I117" i="9"/>
  <c r="F388" i="9"/>
  <c r="F261" i="9"/>
  <c r="F175" i="9"/>
  <c r="F112" i="9"/>
  <c r="F341" i="9"/>
  <c r="F69" i="9"/>
  <c r="F321" i="9"/>
  <c r="H416" i="9"/>
  <c r="G216" i="9"/>
  <c r="H212" i="9"/>
  <c r="G79" i="9"/>
  <c r="G106" i="9"/>
  <c r="I106" i="9"/>
  <c r="H36" i="9"/>
  <c r="G15" i="9"/>
  <c r="G47" i="9"/>
  <c r="G31" i="9"/>
  <c r="I31" i="9"/>
  <c r="G90" i="9"/>
  <c r="G58" i="9"/>
  <c r="G25" i="9"/>
  <c r="H95" i="9"/>
  <c r="G124" i="9"/>
  <c r="H34" i="9"/>
  <c r="H379" i="9"/>
  <c r="H348" i="9"/>
  <c r="G341" i="9"/>
  <c r="H30" i="9"/>
  <c r="G64" i="9"/>
  <c r="I64" i="9"/>
  <c r="H70" i="9"/>
  <c r="H38" i="9"/>
  <c r="G134" i="9"/>
  <c r="H134" i="9"/>
  <c r="H14" i="9"/>
  <c r="H71" i="9"/>
  <c r="H58" i="9"/>
  <c r="H204" i="9"/>
  <c r="G141" i="9"/>
  <c r="I141" i="9"/>
  <c r="H307" i="9"/>
  <c r="H279" i="9"/>
  <c r="H112" i="9"/>
  <c r="H335" i="9"/>
  <c r="G162" i="9"/>
  <c r="G253" i="9"/>
  <c r="H238" i="9"/>
  <c r="G53" i="9"/>
  <c r="H237" i="9"/>
  <c r="H217" i="9"/>
  <c r="H286" i="9"/>
  <c r="H377" i="9"/>
  <c r="G365" i="9"/>
  <c r="H62" i="9"/>
  <c r="F372" i="9"/>
  <c r="F245" i="9"/>
  <c r="F159" i="9"/>
  <c r="F48" i="9"/>
  <c r="F299" i="9"/>
  <c r="F107" i="9"/>
  <c r="F295" i="9"/>
  <c r="G420" i="9"/>
  <c r="I420" i="9"/>
  <c r="G152" i="9"/>
  <c r="G175" i="9"/>
  <c r="G63" i="9"/>
  <c r="H52" i="9"/>
  <c r="H35" i="9"/>
  <c r="G11" i="9"/>
  <c r="I11" i="9"/>
  <c r="G46" i="9"/>
  <c r="G27" i="9"/>
  <c r="G86" i="9"/>
  <c r="I86" i="9"/>
  <c r="G54" i="9"/>
  <c r="I54" i="9"/>
  <c r="H56" i="9"/>
  <c r="G100" i="9"/>
  <c r="H132" i="9"/>
  <c r="H50" i="9"/>
  <c r="H167" i="9"/>
  <c r="H143" i="9"/>
  <c r="G44" i="9"/>
  <c r="I44" i="9"/>
  <c r="H68" i="9"/>
  <c r="H91" i="9"/>
  <c r="H86" i="9"/>
  <c r="H136" i="9"/>
  <c r="H107" i="9"/>
  <c r="H183" i="9"/>
  <c r="H159" i="9"/>
  <c r="G409" i="9"/>
  <c r="I409" i="9"/>
  <c r="G32" i="9"/>
  <c r="I32" i="9"/>
  <c r="G76" i="9"/>
  <c r="H74" i="9"/>
  <c r="H224" i="9"/>
  <c r="H203" i="9"/>
  <c r="G133" i="9"/>
  <c r="H323" i="9"/>
  <c r="H67" i="9"/>
  <c r="G266" i="9"/>
  <c r="I266" i="9"/>
  <c r="G274" i="9"/>
  <c r="G246" i="9"/>
  <c r="G69" i="9"/>
  <c r="G14" i="9"/>
  <c r="I14" i="9"/>
  <c r="H233" i="9"/>
  <c r="G294" i="9"/>
  <c r="H392" i="9"/>
  <c r="G401" i="9"/>
  <c r="I401" i="9"/>
  <c r="H120" i="9"/>
  <c r="H411" i="9"/>
  <c r="G37" i="9"/>
  <c r="H165" i="9"/>
  <c r="H198" i="9"/>
  <c r="G282" i="9"/>
  <c r="H77" i="9"/>
  <c r="G177" i="9"/>
  <c r="I177" i="9"/>
  <c r="H303" i="9"/>
  <c r="H318" i="9"/>
  <c r="G414" i="9"/>
  <c r="H46" i="9"/>
  <c r="G154" i="9"/>
  <c r="G245" i="9"/>
  <c r="H254" i="9"/>
  <c r="G61" i="9"/>
  <c r="H261" i="9"/>
  <c r="H177" i="9"/>
  <c r="H293" i="9"/>
  <c r="H372" i="9"/>
  <c r="H413" i="9"/>
  <c r="H94" i="9"/>
  <c r="G41" i="9"/>
  <c r="I41" i="9"/>
  <c r="H53" i="9"/>
  <c r="F356" i="9"/>
  <c r="F229" i="9"/>
  <c r="F143" i="9"/>
  <c r="F100" i="9"/>
  <c r="F427" i="9"/>
  <c r="F423" i="9"/>
  <c r="G412" i="9"/>
  <c r="I412" i="9"/>
  <c r="G360" i="9"/>
  <c r="I360" i="9"/>
  <c r="G299" i="9"/>
  <c r="G139" i="9"/>
  <c r="H27" i="9"/>
  <c r="H48" i="9"/>
  <c r="H32" i="9"/>
  <c r="G43" i="9"/>
  <c r="I43" i="9"/>
  <c r="G82" i="9"/>
  <c r="I82" i="9"/>
  <c r="H12" i="9"/>
  <c r="H63" i="9"/>
  <c r="H18" i="9"/>
  <c r="H168" i="9"/>
  <c r="H110" i="9"/>
  <c r="H231" i="9"/>
  <c r="H207" i="9"/>
  <c r="G305" i="9"/>
  <c r="I305" i="9"/>
  <c r="H104" i="9"/>
  <c r="G96" i="9"/>
  <c r="H102" i="9"/>
  <c r="H172" i="9"/>
  <c r="H114" i="9"/>
  <c r="H247" i="9"/>
  <c r="H223" i="9"/>
  <c r="G309" i="9"/>
  <c r="I309" i="9"/>
  <c r="G48" i="9"/>
  <c r="I48" i="9"/>
  <c r="H80" i="9"/>
  <c r="H90" i="9"/>
  <c r="H248" i="9"/>
  <c r="H271" i="9"/>
  <c r="H163" i="9"/>
  <c r="G393" i="9"/>
  <c r="I393" i="9"/>
  <c r="H283" i="9"/>
  <c r="G88" i="9"/>
  <c r="I88" i="9"/>
  <c r="H243" i="9"/>
  <c r="G218" i="9"/>
  <c r="H93" i="9"/>
  <c r="G402" i="9"/>
  <c r="H265" i="9"/>
  <c r="G81" i="9"/>
  <c r="G22" i="9"/>
  <c r="H249" i="9"/>
  <c r="H350" i="9"/>
  <c r="H406" i="9"/>
  <c r="H208" i="9"/>
  <c r="H299" i="9"/>
  <c r="G45" i="9"/>
  <c r="H205" i="9"/>
  <c r="G206" i="9"/>
  <c r="G178" i="9"/>
  <c r="I178" i="9"/>
  <c r="G193" i="9"/>
  <c r="G361" i="9"/>
  <c r="G322" i="9"/>
  <c r="G346" i="9"/>
  <c r="G36" i="9"/>
  <c r="I36" i="9"/>
  <c r="H219" i="9"/>
  <c r="H297" i="9"/>
  <c r="G262" i="9"/>
  <c r="I262" i="9"/>
  <c r="G77" i="9"/>
  <c r="G10" i="9"/>
  <c r="H193" i="9"/>
  <c r="G303" i="9"/>
  <c r="I303" i="9"/>
  <c r="G345" i="9"/>
  <c r="H342" i="9"/>
  <c r="H369" i="9"/>
  <c r="H291" i="9"/>
  <c r="G97" i="9"/>
  <c r="F340" i="9"/>
  <c r="F213" i="9"/>
  <c r="F166" i="9"/>
  <c r="F90" i="9"/>
  <c r="F111" i="9"/>
  <c r="F365" i="9"/>
  <c r="G428" i="9"/>
  <c r="I428" i="9"/>
  <c r="G235" i="9"/>
  <c r="G259" i="9"/>
  <c r="I259" i="9"/>
  <c r="G24" i="9"/>
  <c r="I24" i="9"/>
  <c r="H47" i="9"/>
  <c r="H31" i="9"/>
  <c r="G42" i="9"/>
  <c r="G78" i="9"/>
  <c r="I78" i="9"/>
  <c r="H28" i="9"/>
  <c r="G68" i="9"/>
  <c r="G21" i="9"/>
  <c r="I21" i="9"/>
  <c r="H192" i="9"/>
  <c r="H126" i="9"/>
  <c r="H267" i="9"/>
  <c r="H321" i="9"/>
  <c r="H100" i="9"/>
  <c r="H116" i="9"/>
  <c r="H200" i="9"/>
  <c r="H130" i="9"/>
  <c r="H287" i="9"/>
  <c r="H275" i="9"/>
  <c r="G112" i="9"/>
  <c r="H87" i="9"/>
  <c r="G108" i="9"/>
  <c r="I108" i="9"/>
  <c r="H268" i="9"/>
  <c r="H331" i="9"/>
  <c r="H227" i="9"/>
  <c r="H403" i="9"/>
  <c r="G313" i="9"/>
  <c r="I313" i="9"/>
  <c r="G17" i="9"/>
  <c r="H255" i="9"/>
  <c r="G234" i="9"/>
  <c r="G150" i="9"/>
  <c r="I150" i="9"/>
  <c r="G101" i="9"/>
  <c r="G30" i="9"/>
  <c r="I30" i="9"/>
  <c r="H281" i="9"/>
  <c r="G373" i="9"/>
  <c r="H429" i="9"/>
  <c r="H414" i="9"/>
  <c r="H312" i="9"/>
  <c r="H154" i="9"/>
  <c r="G57" i="9"/>
  <c r="H253" i="9"/>
  <c r="H230" i="9"/>
  <c r="H109" i="9"/>
  <c r="G209" i="9"/>
  <c r="H278" i="9"/>
  <c r="H358" i="9"/>
  <c r="H389" i="9"/>
  <c r="G56" i="9"/>
  <c r="I56" i="9"/>
  <c r="H151" i="9"/>
  <c r="G226" i="9"/>
  <c r="I226" i="9"/>
  <c r="H85" i="9"/>
  <c r="H158" i="9"/>
  <c r="H273" i="9"/>
  <c r="G89" i="9"/>
  <c r="G18" i="9"/>
  <c r="I18" i="9"/>
  <c r="H209" i="9"/>
  <c r="G333" i="9"/>
  <c r="G358" i="9"/>
  <c r="G385" i="9"/>
  <c r="I385" i="9"/>
  <c r="H393" i="9"/>
  <c r="G237" i="9"/>
  <c r="I237" i="9"/>
  <c r="H294" i="9"/>
  <c r="H353" i="9"/>
  <c r="H43" i="9"/>
  <c r="G102" i="9"/>
  <c r="I102" i="9"/>
  <c r="H82" i="9"/>
  <c r="H376" i="9"/>
  <c r="H147" i="9"/>
  <c r="H55" i="9"/>
  <c r="H308" i="9"/>
  <c r="H175" i="9"/>
  <c r="H188" i="9"/>
  <c r="G298" i="9"/>
  <c r="I298" i="9"/>
  <c r="H285" i="9"/>
  <c r="H22" i="9"/>
  <c r="H166" i="9"/>
  <c r="G372" i="9"/>
  <c r="H385" i="9"/>
  <c r="G142" i="9"/>
  <c r="I142" i="9"/>
  <c r="H117" i="9"/>
  <c r="H270" i="9"/>
  <c r="G397" i="9"/>
  <c r="I397" i="9"/>
  <c r="G169" i="9"/>
  <c r="I169" i="9"/>
  <c r="H60" i="9"/>
  <c r="G185" i="9"/>
  <c r="H333" i="9"/>
  <c r="G194" i="9"/>
  <c r="I194" i="9"/>
  <c r="G422" i="9"/>
  <c r="H397" i="9"/>
  <c r="H191" i="9"/>
  <c r="H365" i="9"/>
  <c r="G394" i="9"/>
  <c r="H8" i="9"/>
  <c r="F324" i="9"/>
  <c r="G172" i="9"/>
  <c r="I172" i="9"/>
  <c r="G20" i="9"/>
  <c r="G74" i="9"/>
  <c r="I74" i="9"/>
  <c r="H216" i="9"/>
  <c r="H366" i="9"/>
  <c r="G317" i="9"/>
  <c r="G60" i="9"/>
  <c r="I60" i="9"/>
  <c r="H42" i="9"/>
  <c r="G321" i="9"/>
  <c r="I321" i="9"/>
  <c r="H272" i="9"/>
  <c r="G149" i="9"/>
  <c r="I149" i="9"/>
  <c r="G113" i="9"/>
  <c r="H301" i="9"/>
  <c r="H131" i="9"/>
  <c r="G174" i="9"/>
  <c r="G329" i="9"/>
  <c r="I329" i="9"/>
  <c r="H133" i="9"/>
  <c r="G350" i="9"/>
  <c r="I350" i="9"/>
  <c r="H401" i="9"/>
  <c r="G376" i="9"/>
  <c r="G210" i="9"/>
  <c r="I210" i="9"/>
  <c r="G278" i="9"/>
  <c r="G330" i="9"/>
  <c r="H156" i="9"/>
  <c r="G249" i="9"/>
  <c r="I249" i="9"/>
  <c r="G314" i="9"/>
  <c r="H214" i="9"/>
  <c r="H141" i="9"/>
  <c r="H111" i="9"/>
  <c r="H106" i="9"/>
  <c r="G85" i="9"/>
  <c r="H157" i="9"/>
  <c r="G8" i="9"/>
  <c r="I8" i="9"/>
  <c r="F197" i="9"/>
  <c r="G130" i="9"/>
  <c r="I130" i="9"/>
  <c r="H19" i="9"/>
  <c r="G70" i="9"/>
  <c r="H236" i="9"/>
  <c r="G421" i="9"/>
  <c r="I421" i="9"/>
  <c r="H390" i="9"/>
  <c r="G92" i="9"/>
  <c r="I92" i="9"/>
  <c r="H115" i="9"/>
  <c r="H387" i="9"/>
  <c r="H412" i="9"/>
  <c r="G165" i="9"/>
  <c r="I165" i="9"/>
  <c r="H173" i="9"/>
  <c r="G72" i="9"/>
  <c r="H289" i="9"/>
  <c r="H61" i="9"/>
  <c r="G161" i="9"/>
  <c r="G306" i="9"/>
  <c r="H398" i="9"/>
  <c r="G425" i="9"/>
  <c r="I425" i="9"/>
  <c r="G181" i="9"/>
  <c r="G33" i="9"/>
  <c r="H161" i="9"/>
  <c r="H334" i="9"/>
  <c r="H381" i="9"/>
  <c r="G233" i="9"/>
  <c r="I233" i="9"/>
  <c r="H215" i="9"/>
  <c r="H246" i="9"/>
  <c r="G269" i="9"/>
  <c r="G381" i="9"/>
  <c r="G254" i="9"/>
  <c r="I254" i="9"/>
  <c r="G201" i="9"/>
  <c r="I201" i="9"/>
  <c r="G270" i="9"/>
  <c r="I270" i="9"/>
  <c r="G405" i="9"/>
  <c r="I405" i="9"/>
  <c r="H182" i="9"/>
  <c r="G222" i="9"/>
  <c r="I222" i="9"/>
  <c r="G265" i="9"/>
  <c r="I265" i="9"/>
  <c r="F176" i="9"/>
  <c r="G211" i="9"/>
  <c r="I211" i="9"/>
  <c r="G115" i="9"/>
  <c r="I115" i="9"/>
  <c r="H26" i="9"/>
  <c r="H171" i="9"/>
  <c r="H220" i="9"/>
  <c r="H399" i="9"/>
  <c r="H96" i="9"/>
  <c r="H351" i="9"/>
  <c r="G337" i="9"/>
  <c r="I337" i="9"/>
  <c r="G325" i="9"/>
  <c r="H174" i="9"/>
  <c r="H197" i="9"/>
  <c r="G310" i="9"/>
  <c r="H155" i="9"/>
  <c r="G73" i="9"/>
  <c r="G238" i="9"/>
  <c r="H125" i="9"/>
  <c r="G225" i="9"/>
  <c r="I225" i="9"/>
  <c r="G377" i="9"/>
  <c r="I377" i="9"/>
  <c r="H76" i="9"/>
  <c r="G166" i="9"/>
  <c r="I166" i="9"/>
  <c r="G109" i="9"/>
  <c r="I109" i="9"/>
  <c r="H225" i="9"/>
  <c r="G354" i="9"/>
  <c r="H422" i="9"/>
  <c r="G49" i="9"/>
  <c r="I49" i="9"/>
  <c r="H69" i="9"/>
  <c r="G258" i="9"/>
  <c r="G146" i="9"/>
  <c r="G281" i="9"/>
  <c r="I281" i="9"/>
  <c r="G334" i="9"/>
  <c r="G349" i="9"/>
  <c r="I349" i="9"/>
  <c r="H101" i="9"/>
  <c r="G221" i="9"/>
  <c r="I221" i="9"/>
  <c r="F124" i="9"/>
  <c r="G163" i="9"/>
  <c r="I163" i="9"/>
  <c r="G107" i="9"/>
  <c r="I107" i="9"/>
  <c r="G40" i="9"/>
  <c r="I40" i="9"/>
  <c r="H235" i="9"/>
  <c r="H123" i="9"/>
  <c r="H240" i="9"/>
  <c r="H103" i="9"/>
  <c r="H135" i="9"/>
  <c r="H341" i="9"/>
  <c r="G353" i="9"/>
  <c r="G182" i="9"/>
  <c r="I182" i="9"/>
  <c r="H371" i="9"/>
  <c r="G93" i="9"/>
  <c r="I93" i="9"/>
  <c r="G189" i="9"/>
  <c r="I189" i="9"/>
  <c r="G241" i="9"/>
  <c r="I241" i="9"/>
  <c r="G392" i="9"/>
  <c r="I392" i="9"/>
  <c r="H99" i="9"/>
  <c r="H190" i="9"/>
  <c r="G125" i="9"/>
  <c r="I125" i="9"/>
  <c r="H241" i="9"/>
  <c r="G417" i="9"/>
  <c r="H181" i="9"/>
  <c r="H310" i="9"/>
  <c r="G173" i="9"/>
  <c r="I173" i="9"/>
  <c r="G65" i="9"/>
  <c r="G285" i="9"/>
  <c r="I285" i="9"/>
  <c r="H373" i="9"/>
  <c r="G153" i="9"/>
  <c r="G217" i="9"/>
  <c r="I217" i="9"/>
  <c r="G290" i="9"/>
  <c r="F246" i="9"/>
  <c r="G355" i="9"/>
  <c r="I355" i="9"/>
  <c r="G16" i="9"/>
  <c r="I16" i="9"/>
  <c r="G39" i="9"/>
  <c r="I39" i="9"/>
  <c r="H72" i="9"/>
  <c r="H315" i="9"/>
  <c r="H75" i="9"/>
  <c r="H187" i="9"/>
  <c r="H325" i="9"/>
  <c r="G120" i="9"/>
  <c r="I120" i="9"/>
  <c r="H199" i="9"/>
  <c r="H396" i="9"/>
  <c r="H206" i="9"/>
  <c r="H169" i="9"/>
  <c r="H311" i="9"/>
  <c r="G105" i="9"/>
  <c r="G213" i="9"/>
  <c r="I213" i="9"/>
  <c r="G257" i="9"/>
  <c r="I257" i="9"/>
  <c r="H78" i="9"/>
  <c r="G242" i="9"/>
  <c r="G198" i="9"/>
  <c r="I198" i="9"/>
  <c r="H189" i="9"/>
  <c r="H257" i="9"/>
  <c r="H150" i="9"/>
  <c r="G342" i="9"/>
  <c r="I342" i="9"/>
  <c r="G338" i="9"/>
  <c r="I338" i="9"/>
  <c r="H83" i="9"/>
  <c r="H388" i="9"/>
  <c r="G170" i="9"/>
  <c r="F323" i="9"/>
  <c r="G292" i="9"/>
  <c r="I292" i="9"/>
  <c r="H15" i="9"/>
  <c r="G38" i="9"/>
  <c r="I38" i="9"/>
  <c r="H79" i="9"/>
  <c r="G138" i="9"/>
  <c r="I138" i="9"/>
  <c r="G80" i="9"/>
  <c r="I80" i="9"/>
  <c r="H251" i="9"/>
  <c r="H391" i="9"/>
  <c r="G128" i="9"/>
  <c r="H328" i="9"/>
  <c r="G380" i="9"/>
  <c r="I380" i="9"/>
  <c r="G289" i="9"/>
  <c r="I289" i="9"/>
  <c r="H185" i="9"/>
  <c r="G362" i="9"/>
  <c r="H296" i="9"/>
  <c r="H149" i="9"/>
  <c r="G273" i="9"/>
  <c r="I273" i="9"/>
  <c r="G261" i="9"/>
  <c r="I261" i="9"/>
  <c r="G293" i="9"/>
  <c r="I293" i="9"/>
  <c r="G406" i="9"/>
  <c r="I406" i="9"/>
  <c r="H232" i="9"/>
  <c r="G230" i="9"/>
  <c r="I230" i="9"/>
  <c r="H229" i="9"/>
  <c r="H277" i="9"/>
  <c r="G52" i="9"/>
  <c r="I52" i="9"/>
  <c r="G429" i="9"/>
  <c r="I429" i="9"/>
  <c r="H245" i="9"/>
  <c r="H302" i="9"/>
  <c r="H252" i="9"/>
  <c r="G197" i="9"/>
  <c r="I197" i="9"/>
  <c r="H13" i="9"/>
  <c r="H44" i="9"/>
  <c r="H139" i="9"/>
  <c r="H361" i="9"/>
  <c r="H179" i="9"/>
  <c r="H326" i="9"/>
  <c r="G110" i="9"/>
  <c r="H108" i="9"/>
  <c r="G388" i="9"/>
  <c r="I388" i="9"/>
  <c r="G129" i="9"/>
  <c r="H66" i="9"/>
  <c r="H37" i="9"/>
  <c r="G286" i="9"/>
  <c r="I286" i="9"/>
  <c r="G357" i="9"/>
  <c r="I357" i="9"/>
  <c r="H316" i="9"/>
  <c r="G202" i="9"/>
  <c r="I202" i="9"/>
  <c r="G413" i="9"/>
  <c r="I413" i="9"/>
  <c r="H21" i="9"/>
  <c r="G368" i="9"/>
  <c r="I368" i="9"/>
  <c r="H269" i="9"/>
  <c r="G137" i="9"/>
  <c r="G426" i="9"/>
  <c r="H324" i="9"/>
  <c r="H384" i="9"/>
  <c r="G158" i="9"/>
  <c r="I158" i="9"/>
  <c r="G301" i="9"/>
  <c r="F8" i="9"/>
  <c r="H127" i="9"/>
  <c r="G186" i="9"/>
  <c r="I186" i="9"/>
  <c r="H146" i="9"/>
  <c r="H29" i="9"/>
  <c r="G384" i="9"/>
  <c r="H152" i="9"/>
  <c r="G297" i="9"/>
  <c r="G26" i="9"/>
  <c r="H345" i="9"/>
  <c r="H417" i="9"/>
  <c r="H407" i="9"/>
  <c r="H25" i="9"/>
  <c r="H57" i="9"/>
  <c r="H89" i="9"/>
  <c r="H121" i="9"/>
  <c r="H153" i="9"/>
  <c r="H186" i="9"/>
  <c r="H218" i="9"/>
  <c r="H250" i="9"/>
  <c r="H282" i="9"/>
  <c r="H314" i="9"/>
  <c r="H346" i="9"/>
  <c r="H378" i="9"/>
  <c r="H410" i="9"/>
  <c r="H33" i="9"/>
  <c r="H65" i="9"/>
  <c r="H97" i="9"/>
  <c r="H129" i="9"/>
  <c r="H162" i="9"/>
  <c r="H194" i="9"/>
  <c r="H226" i="9"/>
  <c r="H258" i="9"/>
  <c r="H290" i="9"/>
  <c r="H322" i="9"/>
  <c r="H354" i="9"/>
  <c r="H386" i="9"/>
  <c r="H418" i="9"/>
  <c r="F250" i="9"/>
  <c r="F282" i="9"/>
  <c r="F33" i="9"/>
  <c r="F65" i="9"/>
  <c r="F97" i="9"/>
  <c r="F129" i="9"/>
  <c r="F162" i="9"/>
  <c r="F194" i="9"/>
  <c r="F226" i="9"/>
  <c r="F258" i="9"/>
  <c r="F290" i="9"/>
  <c r="F322" i="9"/>
  <c r="F354" i="9"/>
  <c r="F386" i="9"/>
  <c r="F418" i="9"/>
  <c r="F410" i="9"/>
  <c r="H9" i="9"/>
  <c r="H41" i="9"/>
  <c r="H73" i="9"/>
  <c r="H105" i="9"/>
  <c r="H137" i="9"/>
  <c r="H170" i="9"/>
  <c r="H202" i="9"/>
  <c r="H234" i="9"/>
  <c r="H266" i="9"/>
  <c r="H298" i="9"/>
  <c r="H330" i="9"/>
  <c r="H362" i="9"/>
  <c r="H394" i="9"/>
  <c r="H426" i="9"/>
  <c r="F57" i="9"/>
  <c r="F121" i="9"/>
  <c r="F153" i="9"/>
  <c r="F218" i="9"/>
  <c r="F378" i="9"/>
  <c r="F9" i="9"/>
  <c r="F41" i="9"/>
  <c r="F73" i="9"/>
  <c r="F105" i="9"/>
  <c r="F137" i="9"/>
  <c r="F170" i="9"/>
  <c r="F202" i="9"/>
  <c r="F234" i="9"/>
  <c r="F266" i="9"/>
  <c r="F298" i="9"/>
  <c r="F330" i="9"/>
  <c r="F362" i="9"/>
  <c r="F394" i="9"/>
  <c r="F426" i="9"/>
  <c r="H17" i="9"/>
  <c r="H49" i="9"/>
  <c r="H81" i="9"/>
  <c r="H113" i="9"/>
  <c r="H145" i="9"/>
  <c r="H178" i="9"/>
  <c r="H210" i="9"/>
  <c r="H242" i="9"/>
  <c r="H274" i="9"/>
  <c r="H306" i="9"/>
  <c r="H338" i="9"/>
  <c r="H370" i="9"/>
  <c r="H402" i="9"/>
  <c r="F435" i="9"/>
  <c r="I325" i="8"/>
  <c r="L325" i="8"/>
  <c r="I321" i="8"/>
  <c r="L321" i="8"/>
  <c r="I211" i="8"/>
  <c r="I314" i="8"/>
  <c r="I139" i="8"/>
  <c r="L139" i="8"/>
  <c r="L103" i="8"/>
  <c r="L115" i="8"/>
  <c r="L119" i="8"/>
  <c r="L71" i="8"/>
  <c r="L257" i="8"/>
  <c r="L127" i="8"/>
  <c r="L288" i="8"/>
  <c r="L421" i="8"/>
  <c r="L23" i="8"/>
  <c r="L241" i="8"/>
  <c r="L409" i="8"/>
  <c r="L361" i="8"/>
  <c r="L22" i="8"/>
  <c r="L129" i="8"/>
  <c r="L275" i="8"/>
  <c r="L196" i="8"/>
  <c r="L305" i="8"/>
  <c r="L310" i="8"/>
  <c r="L364" i="8"/>
  <c r="L53" i="8"/>
  <c r="L295" i="8"/>
  <c r="L69" i="8"/>
  <c r="L314" i="8"/>
  <c r="L263" i="8"/>
  <c r="L211" i="8"/>
  <c r="L407" i="8"/>
  <c r="L418" i="8"/>
  <c r="L240" i="8"/>
  <c r="L338" i="8"/>
  <c r="L89" i="8"/>
  <c r="L354" i="8"/>
  <c r="L210" i="8"/>
  <c r="L395" i="8"/>
  <c r="L397" i="8"/>
  <c r="L406" i="8"/>
  <c r="L79" i="8"/>
  <c r="L77" i="8"/>
  <c r="L346" i="8"/>
  <c r="L94" i="8"/>
  <c r="L150" i="8"/>
  <c r="L147" i="8"/>
  <c r="L14" i="8"/>
  <c r="L105" i="8"/>
  <c r="L390" i="8"/>
  <c r="L296" i="8"/>
  <c r="L235" i="8"/>
  <c r="L34" i="8"/>
  <c r="L111" i="8"/>
  <c r="L368" i="8"/>
  <c r="L93" i="8"/>
  <c r="L192" i="8"/>
  <c r="L30" i="8"/>
  <c r="L110" i="8"/>
  <c r="L410" i="8"/>
  <c r="L54" i="8"/>
  <c r="L212" i="8"/>
  <c r="L298" i="8"/>
  <c r="L362" i="8"/>
  <c r="L177" i="8"/>
  <c r="L224" i="8"/>
  <c r="L427" i="8"/>
  <c r="L254" i="8"/>
  <c r="L95" i="8"/>
  <c r="L333" i="8"/>
  <c r="L85" i="8"/>
  <c r="L377" i="8"/>
  <c r="L358" i="8"/>
  <c r="L187" i="8"/>
  <c r="L206" i="8"/>
  <c r="L121" i="8"/>
  <c r="L307" i="8"/>
  <c r="L29" i="8"/>
  <c r="L10" i="8"/>
  <c r="L274" i="8"/>
  <c r="L66" i="8"/>
  <c r="L302" i="8"/>
  <c r="L38" i="8"/>
  <c r="L166" i="8"/>
  <c r="L191" i="8"/>
  <c r="L330" i="8"/>
  <c r="L107" i="8"/>
  <c r="L90" i="8"/>
  <c r="L403" i="8"/>
  <c r="L9" i="8"/>
  <c r="L142" i="8"/>
  <c r="L125" i="8"/>
  <c r="L42" i="8"/>
  <c r="L243" i="8"/>
  <c r="I341" i="8"/>
  <c r="L167" i="8"/>
  <c r="L301" i="8"/>
  <c r="L91" i="8"/>
  <c r="L82" i="8"/>
  <c r="I357" i="8"/>
  <c r="L286" i="8"/>
  <c r="L61" i="8"/>
  <c r="L117" i="8"/>
  <c r="L379" i="8"/>
  <c r="L420" i="8"/>
  <c r="L35" i="8"/>
  <c r="L279" i="8"/>
  <c r="L39" i="8"/>
  <c r="L134" i="8"/>
  <c r="L75" i="8"/>
  <c r="L176" i="8"/>
  <c r="L126" i="8"/>
  <c r="L101" i="8"/>
  <c r="L394" i="8"/>
  <c r="L163" i="8"/>
  <c r="L106" i="8"/>
  <c r="L41" i="8"/>
  <c r="L207" i="8"/>
  <c r="L293" i="8"/>
  <c r="L276" i="8"/>
  <c r="L419" i="8"/>
  <c r="L372" i="8"/>
  <c r="L65" i="8"/>
  <c r="L353" i="8"/>
  <c r="L123" i="8"/>
  <c r="L414" i="8"/>
  <c r="L98" i="8"/>
  <c r="L25" i="8"/>
  <c r="L158" i="8"/>
  <c r="L175" i="8"/>
  <c r="I244" i="8"/>
  <c r="L33" i="8"/>
  <c r="L313" i="8"/>
  <c r="L260" i="8"/>
  <c r="L74" i="8"/>
  <c r="L109" i="8"/>
  <c r="L146" i="8"/>
  <c r="L195" i="8"/>
  <c r="L426" i="8"/>
  <c r="L179" i="8"/>
  <c r="L231" i="8"/>
  <c r="L391" i="8"/>
  <c r="L26" i="8"/>
  <c r="L174" i="8"/>
  <c r="L273" i="8"/>
  <c r="L209" i="8"/>
  <c r="L271" i="8"/>
  <c r="L387" i="8"/>
  <c r="L138" i="8"/>
  <c r="L122" i="8"/>
  <c r="L183" i="8"/>
  <c r="L272" i="8"/>
  <c r="I337" i="8"/>
  <c r="L219" i="8"/>
  <c r="L402" i="8"/>
  <c r="I294" i="8"/>
  <c r="L87" i="8"/>
  <c r="L329" i="8"/>
  <c r="L81" i="8"/>
  <c r="L429" i="8"/>
  <c r="I223" i="8"/>
  <c r="L46" i="8"/>
  <c r="L114" i="8"/>
  <c r="L378" i="8"/>
  <c r="L57" i="8"/>
  <c r="L297" i="8"/>
  <c r="L227" i="8"/>
  <c r="L170" i="8"/>
  <c r="L398" i="8"/>
  <c r="L50" i="8"/>
  <c r="L350" i="8"/>
  <c r="L386" i="8"/>
  <c r="L97" i="8"/>
  <c r="L367" i="8"/>
  <c r="L154" i="8"/>
  <c r="L130" i="8"/>
  <c r="L423" i="8"/>
  <c r="L199" i="8"/>
  <c r="L345" i="8"/>
  <c r="I371" i="8"/>
  <c r="L306" i="8"/>
  <c r="L73" i="8"/>
  <c r="I399" i="8"/>
  <c r="L180" i="8"/>
  <c r="L256" i="8"/>
  <c r="L267" i="8"/>
  <c r="L334" i="8"/>
  <c r="L239" i="8"/>
  <c r="L49" i="8"/>
  <c r="L289" i="8"/>
  <c r="L78" i="8"/>
  <c r="L422" i="8"/>
  <c r="L208" i="8"/>
  <c r="L45" i="8"/>
  <c r="L113" i="8"/>
  <c r="L411" i="8"/>
  <c r="L55" i="8"/>
  <c r="L215" i="8"/>
  <c r="L251" i="8"/>
  <c r="L283" i="8"/>
  <c r="L193" i="8"/>
  <c r="L225" i="8"/>
  <c r="L17" i="8"/>
  <c r="I255" i="8"/>
  <c r="L270" i="9"/>
  <c r="I161" i="9"/>
  <c r="I314" i="9"/>
  <c r="L350" i="9"/>
  <c r="I20" i="9"/>
  <c r="I422" i="9"/>
  <c r="L56" i="9"/>
  <c r="I57" i="9"/>
  <c r="I101" i="9"/>
  <c r="I68" i="9"/>
  <c r="I235" i="9"/>
  <c r="I97" i="9"/>
  <c r="I77" i="9"/>
  <c r="I193" i="9"/>
  <c r="I96" i="9"/>
  <c r="I299" i="9"/>
  <c r="I274" i="9"/>
  <c r="I76" i="9"/>
  <c r="I63" i="9"/>
  <c r="I124" i="9"/>
  <c r="I398" i="9"/>
  <c r="I250" i="9"/>
  <c r="I50" i="9"/>
  <c r="I51" i="9"/>
  <c r="I223" i="9"/>
  <c r="I287" i="9"/>
  <c r="I304" i="9"/>
  <c r="I103" i="9"/>
  <c r="I191" i="9"/>
  <c r="I183" i="9"/>
  <c r="I331" i="9"/>
  <c r="I144" i="9"/>
  <c r="I184" i="9"/>
  <c r="I28" i="9"/>
  <c r="I240" i="9"/>
  <c r="I308" i="9"/>
  <c r="I371" i="9"/>
  <c r="I195" i="9"/>
  <c r="I383" i="9"/>
  <c r="I196" i="9"/>
  <c r="I171" i="9"/>
  <c r="I386" i="9"/>
  <c r="I403" i="9"/>
  <c r="L406" i="9"/>
  <c r="L120" i="9"/>
  <c r="L293" i="9"/>
  <c r="L241" i="9"/>
  <c r="L115" i="9"/>
  <c r="L92" i="9"/>
  <c r="L142" i="9"/>
  <c r="L178" i="9"/>
  <c r="L360" i="9"/>
  <c r="I389" i="9"/>
  <c r="L19" i="9"/>
  <c r="L23" i="9"/>
  <c r="L187" i="9"/>
  <c r="L340" i="9"/>
  <c r="L419" i="9"/>
  <c r="L247" i="9"/>
  <c r="L192" i="9"/>
  <c r="L248" i="9"/>
  <c r="L335" i="9"/>
  <c r="L83" i="9"/>
  <c r="L123" i="9"/>
  <c r="L275" i="9"/>
  <c r="L243" i="9"/>
  <c r="L219" i="9"/>
  <c r="L320" i="9"/>
  <c r="I399" i="9"/>
  <c r="L244" i="9"/>
  <c r="L220" i="9"/>
  <c r="L416" i="9"/>
  <c r="L357" i="9"/>
  <c r="L338" i="9"/>
  <c r="L38" i="9"/>
  <c r="L321" i="9"/>
  <c r="L177" i="9"/>
  <c r="I175" i="9"/>
  <c r="L141" i="9"/>
  <c r="L261" i="9"/>
  <c r="L211" i="9"/>
  <c r="L108" i="9"/>
  <c r="I22" i="9"/>
  <c r="L309" i="9"/>
  <c r="L305" i="9"/>
  <c r="L82" i="9"/>
  <c r="L412" i="9"/>
  <c r="L41" i="9"/>
  <c r="L409" i="9"/>
  <c r="L44" i="9"/>
  <c r="L86" i="9"/>
  <c r="I152" i="9"/>
  <c r="L64" i="9"/>
  <c r="I25" i="9"/>
  <c r="I79" i="9"/>
  <c r="L318" i="9"/>
  <c r="I410" i="9"/>
  <c r="L205" i="9"/>
  <c r="I116" i="9"/>
  <c r="I9" i="9"/>
  <c r="I67" i="9"/>
  <c r="L378" i="9"/>
  <c r="I251" i="9"/>
  <c r="L374" i="9"/>
  <c r="I283" i="9"/>
  <c r="I390" i="9"/>
  <c r="L239" i="9"/>
  <c r="L307" i="9"/>
  <c r="L395" i="9"/>
  <c r="I156" i="9"/>
  <c r="L382" i="9"/>
  <c r="I344" i="9"/>
  <c r="I367" i="9"/>
  <c r="I407" i="9"/>
  <c r="I323" i="9"/>
  <c r="L295" i="9"/>
  <c r="I370" i="9"/>
  <c r="L289" i="9"/>
  <c r="L173" i="9"/>
  <c r="I137" i="9"/>
  <c r="L342" i="9"/>
  <c r="L221" i="9"/>
  <c r="L201" i="9"/>
  <c r="L150" i="9"/>
  <c r="L262" i="9"/>
  <c r="L32" i="9"/>
  <c r="I53" i="9"/>
  <c r="L214" i="9"/>
  <c r="L429" i="9"/>
  <c r="I105" i="9"/>
  <c r="I290" i="9"/>
  <c r="L189" i="9"/>
  <c r="L337" i="9"/>
  <c r="L254" i="9"/>
  <c r="L329" i="9"/>
  <c r="I89" i="9"/>
  <c r="I234" i="9"/>
  <c r="L78" i="9"/>
  <c r="I206" i="9"/>
  <c r="L52" i="9"/>
  <c r="L273" i="9"/>
  <c r="L292" i="9"/>
  <c r="L217" i="9"/>
  <c r="I417" i="9"/>
  <c r="L93" i="9"/>
  <c r="L349" i="9"/>
  <c r="I238" i="9"/>
  <c r="I381" i="9"/>
  <c r="I33" i="9"/>
  <c r="I72" i="9"/>
  <c r="L421" i="9"/>
  <c r="I85" i="9"/>
  <c r="I330" i="9"/>
  <c r="I174" i="9"/>
  <c r="L60" i="9"/>
  <c r="I185" i="9"/>
  <c r="I372" i="9"/>
  <c r="L237" i="9"/>
  <c r="I42" i="9"/>
  <c r="I81" i="9"/>
  <c r="L393" i="9"/>
  <c r="L43" i="9"/>
  <c r="I245" i="9"/>
  <c r="I282" i="9"/>
  <c r="I294" i="9"/>
  <c r="I27" i="9"/>
  <c r="L420" i="9"/>
  <c r="I253" i="9"/>
  <c r="I58" i="9"/>
  <c r="I302" i="9"/>
  <c r="I277" i="9"/>
  <c r="I418" i="9"/>
  <c r="I114" i="9"/>
  <c r="I84" i="9"/>
  <c r="I12" i="9"/>
  <c r="I99" i="9"/>
  <c r="L131" i="9"/>
  <c r="L408" i="9"/>
  <c r="I415" i="9"/>
  <c r="I168" i="9"/>
  <c r="I327" i="9"/>
  <c r="I75" i="9"/>
  <c r="L119" i="9"/>
  <c r="I332" i="9"/>
  <c r="I122" i="9"/>
  <c r="I336" i="9"/>
  <c r="L180" i="9"/>
  <c r="I204" i="9"/>
  <c r="L319" i="9"/>
  <c r="L160" i="9"/>
  <c r="I136" i="9"/>
  <c r="I151" i="9"/>
  <c r="L194" i="9"/>
  <c r="I61" i="9"/>
  <c r="L227" i="9"/>
  <c r="I26" i="9"/>
  <c r="L368" i="9"/>
  <c r="I128" i="9"/>
  <c r="I354" i="9"/>
  <c r="I297" i="9"/>
  <c r="I301" i="9"/>
  <c r="I129" i="9"/>
  <c r="I153" i="9"/>
  <c r="I334" i="9"/>
  <c r="I73" i="9"/>
  <c r="L265" i="9"/>
  <c r="I269" i="9"/>
  <c r="I181" i="9"/>
  <c r="I278" i="9"/>
  <c r="I317" i="9"/>
  <c r="I394" i="9"/>
  <c r="I209" i="9"/>
  <c r="I17" i="9"/>
  <c r="I112" i="9"/>
  <c r="I345" i="9"/>
  <c r="L36" i="9"/>
  <c r="I45" i="9"/>
  <c r="I154" i="9"/>
  <c r="I133" i="9"/>
  <c r="I46" i="9"/>
  <c r="I365" i="9"/>
  <c r="I162" i="9"/>
  <c r="I341" i="9"/>
  <c r="I90" i="9"/>
  <c r="I216" i="9"/>
  <c r="I145" i="9"/>
  <c r="I326" i="9"/>
  <c r="I13" i="9"/>
  <c r="I95" i="9"/>
  <c r="I29" i="9"/>
  <c r="I104" i="9"/>
  <c r="I296" i="9"/>
  <c r="I212" i="9"/>
  <c r="I423" i="9"/>
  <c r="I232" i="9"/>
  <c r="I111" i="9"/>
  <c r="L359" i="9"/>
  <c r="I427" i="9"/>
  <c r="I155" i="9"/>
  <c r="I363" i="9"/>
  <c r="I411" i="9"/>
  <c r="I228" i="9"/>
  <c r="I272" i="9"/>
  <c r="I396" i="9"/>
  <c r="I207" i="9"/>
  <c r="I200" i="9"/>
  <c r="I343" i="9"/>
  <c r="I159" i="9"/>
  <c r="I208" i="9"/>
  <c r="I215" i="9"/>
  <c r="I347" i="9"/>
  <c r="I426" i="9"/>
  <c r="L257" i="9"/>
  <c r="L186" i="9"/>
  <c r="I325" i="9"/>
  <c r="L249" i="9"/>
  <c r="L18" i="9"/>
  <c r="L428" i="9"/>
  <c r="L88" i="9"/>
  <c r="L266" i="9"/>
  <c r="L158" i="9"/>
  <c r="L198" i="9"/>
  <c r="L40" i="9"/>
  <c r="L425" i="9"/>
  <c r="I70" i="9"/>
  <c r="L210" i="9"/>
  <c r="L169" i="9"/>
  <c r="L385" i="9"/>
  <c r="I373" i="9"/>
  <c r="L313" i="9"/>
  <c r="L303" i="9"/>
  <c r="I346" i="9"/>
  <c r="I402" i="9"/>
  <c r="L14" i="9"/>
  <c r="L11" i="9"/>
  <c r="L31" i="9"/>
  <c r="L117" i="9"/>
  <c r="I229" i="9"/>
  <c r="L62" i="9"/>
  <c r="I256" i="9"/>
  <c r="I66" i="9"/>
  <c r="I312" i="9"/>
  <c r="I260" i="9"/>
  <c r="L236" i="9"/>
  <c r="I224" i="9"/>
  <c r="I288" i="9"/>
  <c r="L164" i="9"/>
  <c r="L188" i="9"/>
  <c r="L424" i="9"/>
  <c r="I387" i="9"/>
  <c r="I203" i="9"/>
  <c r="I391" i="9"/>
  <c r="I135" i="9"/>
  <c r="I366" i="9"/>
  <c r="L404" i="9"/>
  <c r="I55" i="9"/>
  <c r="L264" i="9"/>
  <c r="L59" i="9"/>
  <c r="I255" i="9"/>
  <c r="I267" i="9"/>
  <c r="I291" i="9"/>
  <c r="L355" i="9"/>
  <c r="L377" i="9"/>
  <c r="L213" i="9"/>
  <c r="L225" i="9"/>
  <c r="L8" i="9"/>
  <c r="L48" i="9"/>
  <c r="L401" i="9"/>
  <c r="L106" i="9"/>
  <c r="L315" i="9"/>
  <c r="L413" i="9"/>
  <c r="L182" i="9"/>
  <c r="L109" i="9"/>
  <c r="I362" i="9"/>
  <c r="L39" i="9"/>
  <c r="L285" i="9"/>
  <c r="I353" i="9"/>
  <c r="L107" i="9"/>
  <c r="I146" i="9"/>
  <c r="L166" i="9"/>
  <c r="I310" i="9"/>
  <c r="I376" i="9"/>
  <c r="I113" i="9"/>
  <c r="L397" i="9"/>
  <c r="I358" i="9"/>
  <c r="L226" i="9"/>
  <c r="L24" i="9"/>
  <c r="I322" i="9"/>
  <c r="I414" i="9"/>
  <c r="I37" i="9"/>
  <c r="I69" i="9"/>
  <c r="I47" i="9"/>
  <c r="I369" i="9"/>
  <c r="I94" i="9"/>
  <c r="I268" i="9"/>
  <c r="I98" i="9"/>
  <c r="L140" i="9"/>
  <c r="L167" i="9"/>
  <c r="I279" i="9"/>
  <c r="I316" i="9"/>
  <c r="I328" i="9"/>
  <c r="L280" i="9"/>
  <c r="I252" i="9"/>
  <c r="I379" i="9"/>
  <c r="I179" i="9"/>
  <c r="I271" i="9"/>
  <c r="L400" i="9"/>
  <c r="I199" i="9"/>
  <c r="I87" i="9"/>
  <c r="I284" i="9"/>
  <c r="I324" i="9"/>
  <c r="I276" i="9"/>
  <c r="I91" i="9"/>
  <c r="I311" i="9"/>
  <c r="I352" i="9"/>
  <c r="L392" i="9"/>
  <c r="L286" i="9"/>
  <c r="L380" i="9"/>
  <c r="L49" i="9"/>
  <c r="L172" i="9"/>
  <c r="L54" i="9"/>
  <c r="L388" i="9"/>
  <c r="I170" i="9"/>
  <c r="L125" i="9"/>
  <c r="L281" i="9"/>
  <c r="L222" i="9"/>
  <c r="L165" i="9"/>
  <c r="I384" i="9"/>
  <c r="L202" i="9"/>
  <c r="L197" i="9"/>
  <c r="L230" i="9"/>
  <c r="L80" i="9"/>
  <c r="I242" i="9"/>
  <c r="I110" i="9"/>
  <c r="L138" i="9"/>
  <c r="L16" i="9"/>
  <c r="I65" i="9"/>
  <c r="L163" i="9"/>
  <c r="I258" i="9"/>
  <c r="L405" i="9"/>
  <c r="L233" i="9"/>
  <c r="I306" i="9"/>
  <c r="L130" i="9"/>
  <c r="L149" i="9"/>
  <c r="L74" i="9"/>
  <c r="L298" i="9"/>
  <c r="L102" i="9"/>
  <c r="I333" i="9"/>
  <c r="L30" i="9"/>
  <c r="L21" i="9"/>
  <c r="L259" i="9"/>
  <c r="I10" i="9"/>
  <c r="I361" i="9"/>
  <c r="I218" i="9"/>
  <c r="I139" i="9"/>
  <c r="I246" i="9"/>
  <c r="I100" i="9"/>
  <c r="I134" i="9"/>
  <c r="I15" i="9"/>
  <c r="I190" i="9"/>
  <c r="I157" i="9"/>
  <c r="I121" i="9"/>
  <c r="I34" i="9"/>
  <c r="I351" i="9"/>
  <c r="I35" i="9"/>
  <c r="L176" i="9"/>
  <c r="L231" i="9"/>
  <c r="I375" i="9"/>
  <c r="L71" i="9"/>
  <c r="I118" i="9"/>
  <c r="L356" i="9"/>
  <c r="I143" i="9"/>
  <c r="I300" i="9"/>
  <c r="I132" i="9"/>
  <c r="L364" i="9"/>
  <c r="I263" i="9"/>
  <c r="I147" i="9"/>
  <c r="I126" i="9"/>
  <c r="I339" i="9"/>
  <c r="I348" i="9"/>
  <c r="L148" i="9"/>
  <c r="I127" i="9"/>
  <c r="L371" i="8"/>
  <c r="L255" i="8"/>
  <c r="L399" i="8"/>
  <c r="L337" i="8"/>
  <c r="L357" i="8"/>
  <c r="L341" i="8"/>
  <c r="L223" i="8"/>
  <c r="L294" i="8"/>
  <c r="L244" i="8"/>
  <c r="L435" i="8"/>
  <c r="L35" i="9"/>
  <c r="L279" i="9"/>
  <c r="L246" i="9"/>
  <c r="L179" i="9"/>
  <c r="L387" i="9"/>
  <c r="L373" i="9"/>
  <c r="L272" i="9"/>
  <c r="L17" i="9"/>
  <c r="L128" i="9"/>
  <c r="L12" i="9"/>
  <c r="L206" i="9"/>
  <c r="L139" i="9"/>
  <c r="L358" i="9"/>
  <c r="L232" i="9"/>
  <c r="L209" i="9"/>
  <c r="L168" i="9"/>
  <c r="L410" i="9"/>
  <c r="L383" i="9"/>
  <c r="L50" i="9"/>
  <c r="L375" i="9"/>
  <c r="L291" i="9"/>
  <c r="L411" i="9"/>
  <c r="L423" i="9"/>
  <c r="L154" i="9"/>
  <c r="L334" i="9"/>
  <c r="L136" i="9"/>
  <c r="L415" i="9"/>
  <c r="L81" i="9"/>
  <c r="L238" i="9"/>
  <c r="L367" i="9"/>
  <c r="L389" i="9"/>
  <c r="L195" i="9"/>
  <c r="L348" i="9"/>
  <c r="L300" i="9"/>
  <c r="L157" i="9"/>
  <c r="L361" i="9"/>
  <c r="L333" i="9"/>
  <c r="L258" i="9"/>
  <c r="L110" i="9"/>
  <c r="L87" i="9"/>
  <c r="L414" i="9"/>
  <c r="L267" i="9"/>
  <c r="L260" i="9"/>
  <c r="L346" i="9"/>
  <c r="L159" i="9"/>
  <c r="L363" i="9"/>
  <c r="L212" i="9"/>
  <c r="L216" i="9"/>
  <c r="L45" i="9"/>
  <c r="L317" i="9"/>
  <c r="L153" i="9"/>
  <c r="L26" i="9"/>
  <c r="L122" i="9"/>
  <c r="L418" i="9"/>
  <c r="L294" i="9"/>
  <c r="L42" i="9"/>
  <c r="L330" i="9"/>
  <c r="L234" i="9"/>
  <c r="L53" i="9"/>
  <c r="L344" i="9"/>
  <c r="L399" i="9"/>
  <c r="L371" i="9"/>
  <c r="L191" i="9"/>
  <c r="L398" i="9"/>
  <c r="L77" i="9"/>
  <c r="L422" i="9"/>
  <c r="L46" i="9"/>
  <c r="L324" i="9"/>
  <c r="L69" i="9"/>
  <c r="L146" i="9"/>
  <c r="L362" i="9"/>
  <c r="L55" i="9"/>
  <c r="L229" i="9"/>
  <c r="L215" i="9"/>
  <c r="L133" i="9"/>
  <c r="L151" i="9"/>
  <c r="L84" i="9"/>
  <c r="L251" i="9"/>
  <c r="L22" i="9"/>
  <c r="L331" i="9"/>
  <c r="L132" i="9"/>
  <c r="L121" i="9"/>
  <c r="L218" i="9"/>
  <c r="L284" i="9"/>
  <c r="L37" i="9"/>
  <c r="L402" i="9"/>
  <c r="L208" i="9"/>
  <c r="L145" i="9"/>
  <c r="L394" i="9"/>
  <c r="L336" i="9"/>
  <c r="L27" i="9"/>
  <c r="L174" i="9"/>
  <c r="L250" i="9"/>
  <c r="L339" i="9"/>
  <c r="L143" i="9"/>
  <c r="L190" i="9"/>
  <c r="L10" i="9"/>
  <c r="L242" i="9"/>
  <c r="L199" i="9"/>
  <c r="L98" i="9"/>
  <c r="L322" i="9"/>
  <c r="L113" i="9"/>
  <c r="L353" i="9"/>
  <c r="L255" i="9"/>
  <c r="L366" i="9"/>
  <c r="L312" i="9"/>
  <c r="L343" i="9"/>
  <c r="L155" i="9"/>
  <c r="L296" i="9"/>
  <c r="L90" i="9"/>
  <c r="L278" i="9"/>
  <c r="L129" i="9"/>
  <c r="L332" i="9"/>
  <c r="L277" i="9"/>
  <c r="L282" i="9"/>
  <c r="L85" i="9"/>
  <c r="L89" i="9"/>
  <c r="L67" i="9"/>
  <c r="L79" i="9"/>
  <c r="L308" i="9"/>
  <c r="L103" i="9"/>
  <c r="L124" i="9"/>
  <c r="L97" i="9"/>
  <c r="L20" i="9"/>
  <c r="L118" i="9"/>
  <c r="L384" i="9"/>
  <c r="L268" i="9"/>
  <c r="L376" i="9"/>
  <c r="L200" i="9"/>
  <c r="L104" i="9"/>
  <c r="L301" i="9"/>
  <c r="L302" i="9"/>
  <c r="L245" i="9"/>
  <c r="L370" i="9"/>
  <c r="L390" i="9"/>
  <c r="L25" i="9"/>
  <c r="L240" i="9"/>
  <c r="L63" i="9"/>
  <c r="L235" i="9"/>
  <c r="L100" i="9"/>
  <c r="L126" i="9"/>
  <c r="L15" i="9"/>
  <c r="L352" i="9"/>
  <c r="L328" i="9"/>
  <c r="L135" i="9"/>
  <c r="L66" i="9"/>
  <c r="L427" i="9"/>
  <c r="L341" i="9"/>
  <c r="L181" i="9"/>
  <c r="L290" i="9"/>
  <c r="L9" i="9"/>
  <c r="L403" i="9"/>
  <c r="L304" i="9"/>
  <c r="L147" i="9"/>
  <c r="L134" i="9"/>
  <c r="L306" i="9"/>
  <c r="L65" i="9"/>
  <c r="L170" i="9"/>
  <c r="L311" i="9"/>
  <c r="L316" i="9"/>
  <c r="L94" i="9"/>
  <c r="L310" i="9"/>
  <c r="L391" i="9"/>
  <c r="L256" i="9"/>
  <c r="L207" i="9"/>
  <c r="L29" i="9"/>
  <c r="L162" i="9"/>
  <c r="L345" i="9"/>
  <c r="L269" i="9"/>
  <c r="L297" i="9"/>
  <c r="L61" i="9"/>
  <c r="L58" i="9"/>
  <c r="L372" i="9"/>
  <c r="L105" i="9"/>
  <c r="L156" i="9"/>
  <c r="L283" i="9"/>
  <c r="L116" i="9"/>
  <c r="L386" i="9"/>
  <c r="L28" i="9"/>
  <c r="L287" i="9"/>
  <c r="L76" i="9"/>
  <c r="L68" i="9"/>
  <c r="L271" i="9"/>
  <c r="L203" i="9"/>
  <c r="L426" i="9"/>
  <c r="L396" i="9"/>
  <c r="L95" i="9"/>
  <c r="L365" i="9"/>
  <c r="L112" i="9"/>
  <c r="L354" i="9"/>
  <c r="L204" i="9"/>
  <c r="L75" i="9"/>
  <c r="L99" i="9"/>
  <c r="L253" i="9"/>
  <c r="L185" i="9"/>
  <c r="L72" i="9"/>
  <c r="L417" i="9"/>
  <c r="L171" i="9"/>
  <c r="L184" i="9"/>
  <c r="L223" i="9"/>
  <c r="L274" i="9"/>
  <c r="L101" i="9"/>
  <c r="L314" i="9"/>
  <c r="L47" i="9"/>
  <c r="L224" i="9"/>
  <c r="L111" i="9"/>
  <c r="L33" i="9"/>
  <c r="L137" i="9"/>
  <c r="L323" i="9"/>
  <c r="L152" i="9"/>
  <c r="L196" i="9"/>
  <c r="L144" i="9"/>
  <c r="L51" i="9"/>
  <c r="L299" i="9"/>
  <c r="L57" i="9"/>
  <c r="L161" i="9"/>
  <c r="L369" i="9"/>
  <c r="L70" i="9"/>
  <c r="L228" i="9"/>
  <c r="L263" i="9"/>
  <c r="L91" i="9"/>
  <c r="L288" i="9"/>
  <c r="L127" i="9"/>
  <c r="L351" i="9"/>
  <c r="L276" i="9"/>
  <c r="L347" i="9"/>
  <c r="L13" i="9"/>
  <c r="L327" i="9"/>
  <c r="L34" i="9"/>
  <c r="L379" i="9"/>
  <c r="L435" i="9"/>
  <c r="L326" i="9"/>
  <c r="L73" i="9"/>
  <c r="L381" i="9"/>
  <c r="L407" i="9"/>
  <c r="L96" i="9"/>
  <c r="L252" i="9"/>
  <c r="L325" i="9"/>
  <c r="L114" i="9"/>
  <c r="L175" i="9"/>
  <c r="L183" i="9"/>
  <c r="L193" i="9"/>
  <c r="I437" i="8"/>
  <c r="D437" i="8"/>
  <c r="D437" i="9"/>
  <c r="I437" i="9"/>
  <c r="J416" i="8"/>
  <c r="K416" i="8"/>
  <c r="M416" i="8"/>
  <c r="J426" i="8"/>
  <c r="K426" i="8"/>
  <c r="M426" i="8"/>
  <c r="J410" i="8"/>
  <c r="K410" i="8"/>
  <c r="M410" i="8"/>
  <c r="J394" i="8"/>
  <c r="K394" i="8"/>
  <c r="M394" i="8"/>
  <c r="J395" i="8"/>
  <c r="K395" i="8"/>
  <c r="M395" i="8"/>
  <c r="J377" i="8"/>
  <c r="K377" i="8"/>
  <c r="M377" i="8"/>
  <c r="J358" i="8"/>
  <c r="K358" i="8"/>
  <c r="M358" i="8"/>
  <c r="J326" i="8"/>
  <c r="K326" i="8"/>
  <c r="M326" i="8"/>
  <c r="J369" i="8"/>
  <c r="K369" i="8"/>
  <c r="M369" i="8"/>
  <c r="J287" i="8"/>
  <c r="K287" i="8"/>
  <c r="M287" i="8"/>
  <c r="J301" i="8"/>
  <c r="K301" i="8"/>
  <c r="M301" i="8"/>
  <c r="J284" i="8"/>
  <c r="K284" i="8"/>
  <c r="M284" i="8"/>
  <c r="J252" i="8"/>
  <c r="K252" i="8"/>
  <c r="M252" i="8"/>
  <c r="J220" i="8"/>
  <c r="K220" i="8"/>
  <c r="M220" i="8"/>
  <c r="J188" i="8"/>
  <c r="K188" i="8"/>
  <c r="M188" i="8"/>
  <c r="J355" i="8"/>
  <c r="K355" i="8"/>
  <c r="M355" i="8"/>
  <c r="J323" i="8"/>
  <c r="K323" i="8"/>
  <c r="M323" i="8"/>
  <c r="J159" i="8"/>
  <c r="K159" i="8"/>
  <c r="M159" i="8"/>
  <c r="J360" i="8"/>
  <c r="K360" i="8"/>
  <c r="M360" i="8"/>
  <c r="J424" i="8"/>
  <c r="K424" i="8"/>
  <c r="M424" i="8"/>
  <c r="J392" i="8"/>
  <c r="K392" i="8"/>
  <c r="M392" i="8"/>
  <c r="J414" i="8"/>
  <c r="K414" i="8"/>
  <c r="M414" i="8"/>
  <c r="J398" i="8"/>
  <c r="K398" i="8"/>
  <c r="M398" i="8"/>
  <c r="J427" i="8"/>
  <c r="K427" i="8"/>
  <c r="M427" i="8"/>
  <c r="J381" i="8"/>
  <c r="K381" i="8"/>
  <c r="M381" i="8"/>
  <c r="J387" i="8"/>
  <c r="K387" i="8"/>
  <c r="M387" i="8"/>
  <c r="J334" i="8"/>
  <c r="K334" i="8"/>
  <c r="M334" i="8"/>
  <c r="J375" i="8"/>
  <c r="K375" i="8"/>
  <c r="M375" i="8"/>
  <c r="J295" i="8"/>
  <c r="K295" i="8"/>
  <c r="M295" i="8"/>
  <c r="J305" i="8"/>
  <c r="K305" i="8"/>
  <c r="M305" i="8"/>
  <c r="J289" i="8"/>
  <c r="K289" i="8"/>
  <c r="M289" i="8"/>
  <c r="J260" i="8"/>
  <c r="K260" i="8"/>
  <c r="M260" i="8"/>
  <c r="J228" i="8"/>
  <c r="K228" i="8"/>
  <c r="M228" i="8"/>
  <c r="J196" i="8"/>
  <c r="K196" i="8"/>
  <c r="M196" i="8"/>
  <c r="J363" i="8"/>
  <c r="K363" i="8"/>
  <c r="M363" i="8"/>
  <c r="J331" i="8"/>
  <c r="K331" i="8"/>
  <c r="M331" i="8"/>
  <c r="J167" i="8"/>
  <c r="K167" i="8"/>
  <c r="M167" i="8"/>
  <c r="J135" i="8"/>
  <c r="K135" i="8"/>
  <c r="M135" i="8"/>
  <c r="J412" i="8"/>
  <c r="K412" i="8"/>
  <c r="M412" i="8"/>
  <c r="J425" i="8"/>
  <c r="K425" i="8"/>
  <c r="M425" i="8"/>
  <c r="J409" i="8"/>
  <c r="K409" i="8"/>
  <c r="M409" i="8"/>
  <c r="J393" i="8"/>
  <c r="K393" i="8"/>
  <c r="M393" i="8"/>
  <c r="J390" i="8"/>
  <c r="K390" i="8"/>
  <c r="M390" i="8"/>
  <c r="J372" i="8"/>
  <c r="K372" i="8"/>
  <c r="M372" i="8"/>
  <c r="J354" i="8"/>
  <c r="K354" i="8"/>
  <c r="M354" i="8"/>
  <c r="J322" i="8"/>
  <c r="K322" i="8"/>
  <c r="M322" i="8"/>
  <c r="J367" i="8"/>
  <c r="K367" i="8"/>
  <c r="M367" i="8"/>
  <c r="J399" i="8"/>
  <c r="K399" i="8"/>
  <c r="M399" i="8"/>
  <c r="J300" i="8"/>
  <c r="K300" i="8"/>
  <c r="M300" i="8"/>
  <c r="J280" i="8"/>
  <c r="K280" i="8"/>
  <c r="M280" i="8"/>
  <c r="J248" i="8"/>
  <c r="K248" i="8"/>
  <c r="M248" i="8"/>
  <c r="J216" i="8"/>
  <c r="K216" i="8"/>
  <c r="M216" i="8"/>
  <c r="J184" i="8"/>
  <c r="K184" i="8"/>
  <c r="M184" i="8"/>
  <c r="J348" i="8"/>
  <c r="K348" i="8"/>
  <c r="M348" i="8"/>
  <c r="J316" i="8"/>
  <c r="K316" i="8"/>
  <c r="M316" i="8"/>
  <c r="J155" i="8"/>
  <c r="K155" i="8"/>
  <c r="M155" i="8"/>
  <c r="J351" i="8"/>
  <c r="K351" i="8"/>
  <c r="M351" i="8"/>
  <c r="J420" i="8"/>
  <c r="K420" i="8"/>
  <c r="M420" i="8"/>
  <c r="J429" i="8"/>
  <c r="K429" i="8"/>
  <c r="M429" i="8"/>
  <c r="J413" i="8"/>
  <c r="K413" i="8"/>
  <c r="M413" i="8"/>
  <c r="J397" i="8"/>
  <c r="K397" i="8"/>
  <c r="M397" i="8"/>
  <c r="J411" i="8"/>
  <c r="K411" i="8"/>
  <c r="M411" i="8"/>
  <c r="J378" i="8"/>
  <c r="K378" i="8"/>
  <c r="M378" i="8"/>
  <c r="J362" i="8"/>
  <c r="K362" i="8"/>
  <c r="M362" i="8"/>
  <c r="J330" i="8"/>
  <c r="K330" i="8"/>
  <c r="M330" i="8"/>
  <c r="J374" i="8"/>
  <c r="K374" i="8"/>
  <c r="M374" i="8"/>
  <c r="J291" i="8"/>
  <c r="K291" i="8"/>
  <c r="M291" i="8"/>
  <c r="J304" i="8"/>
  <c r="K304" i="8"/>
  <c r="M304" i="8"/>
  <c r="J288" i="8"/>
  <c r="K288" i="8"/>
  <c r="M288" i="8"/>
  <c r="J256" i="8"/>
  <c r="K256" i="8"/>
  <c r="M256" i="8"/>
  <c r="J224" i="8"/>
  <c r="K224" i="8"/>
  <c r="M224" i="8"/>
  <c r="J192" i="8"/>
  <c r="K192" i="8"/>
  <c r="M192" i="8"/>
  <c r="J356" i="8"/>
  <c r="K356" i="8"/>
  <c r="M356" i="8"/>
  <c r="J324" i="8"/>
  <c r="K324" i="8"/>
  <c r="M324" i="8"/>
  <c r="J163" i="8"/>
  <c r="K163" i="8"/>
  <c r="M163" i="8"/>
  <c r="J370" i="8"/>
  <c r="K370" i="8"/>
  <c r="M370" i="8"/>
  <c r="J428" i="8"/>
  <c r="K428" i="8"/>
  <c r="M428" i="8"/>
  <c r="J417" i="8"/>
  <c r="K417" i="8"/>
  <c r="M417" i="8"/>
  <c r="J376" i="8"/>
  <c r="K376" i="8"/>
  <c r="M376" i="8"/>
  <c r="J403" i="8"/>
  <c r="K403" i="8"/>
  <c r="M403" i="8"/>
  <c r="J415" i="8"/>
  <c r="K415" i="8"/>
  <c r="M415" i="8"/>
  <c r="J308" i="8"/>
  <c r="K308" i="8"/>
  <c r="M308" i="8"/>
  <c r="J264" i="8"/>
  <c r="K264" i="8"/>
  <c r="M264" i="8"/>
  <c r="J200" i="8"/>
  <c r="K200" i="8"/>
  <c r="M200" i="8"/>
  <c r="J332" i="8"/>
  <c r="K332" i="8"/>
  <c r="M332" i="8"/>
  <c r="J139" i="8"/>
  <c r="K139" i="8"/>
  <c r="M139" i="8"/>
  <c r="J282" i="8"/>
  <c r="K282" i="8"/>
  <c r="M282" i="8"/>
  <c r="J237" i="8"/>
  <c r="K237" i="8"/>
  <c r="M237" i="8"/>
  <c r="J191" i="8"/>
  <c r="K191" i="8"/>
  <c r="M191" i="8"/>
  <c r="J114" i="8"/>
  <c r="K114" i="8"/>
  <c r="M114" i="8"/>
  <c r="J82" i="8"/>
  <c r="K82" i="8"/>
  <c r="M82" i="8"/>
  <c r="J50" i="8"/>
  <c r="K50" i="8"/>
  <c r="M50" i="8"/>
  <c r="J18" i="8"/>
  <c r="K18" i="8"/>
  <c r="M18" i="8"/>
  <c r="J325" i="8"/>
  <c r="K325" i="8"/>
  <c r="M325" i="8"/>
  <c r="J229" i="8"/>
  <c r="K229" i="8"/>
  <c r="M229" i="8"/>
  <c r="J128" i="8"/>
  <c r="K128" i="8"/>
  <c r="M128" i="8"/>
  <c r="J313" i="8"/>
  <c r="K313" i="8"/>
  <c r="M313" i="8"/>
  <c r="J254" i="8"/>
  <c r="K254" i="8"/>
  <c r="M254" i="8"/>
  <c r="J209" i="8"/>
  <c r="K209" i="8"/>
  <c r="M209" i="8"/>
  <c r="J170" i="8"/>
  <c r="K170" i="8"/>
  <c r="M170" i="8"/>
  <c r="J138" i="8"/>
  <c r="K138" i="8"/>
  <c r="M138" i="8"/>
  <c r="J107" i="8"/>
  <c r="K107" i="8"/>
  <c r="M107" i="8"/>
  <c r="J75" i="8"/>
  <c r="K75" i="8"/>
  <c r="M75" i="8"/>
  <c r="J400" i="8"/>
  <c r="K400" i="8"/>
  <c r="M400" i="8"/>
  <c r="J402" i="8"/>
  <c r="K402" i="8"/>
  <c r="M402" i="8"/>
  <c r="J385" i="8"/>
  <c r="K385" i="8"/>
  <c r="M385" i="8"/>
  <c r="J342" i="8"/>
  <c r="K342" i="8"/>
  <c r="M342" i="8"/>
  <c r="J303" i="8"/>
  <c r="K303" i="8"/>
  <c r="M303" i="8"/>
  <c r="J293" i="8"/>
  <c r="K293" i="8"/>
  <c r="M293" i="8"/>
  <c r="J236" i="8"/>
  <c r="K236" i="8"/>
  <c r="M236" i="8"/>
  <c r="J379" i="8"/>
  <c r="K379" i="8"/>
  <c r="M379" i="8"/>
  <c r="J286" i="8"/>
  <c r="K286" i="8"/>
  <c r="M286" i="8"/>
  <c r="J290" i="8"/>
  <c r="K290" i="8"/>
  <c r="M290" i="8"/>
  <c r="J250" i="8"/>
  <c r="K250" i="8"/>
  <c r="M250" i="8"/>
  <c r="J205" i="8"/>
  <c r="K205" i="8"/>
  <c r="M205" i="8"/>
  <c r="J122" i="8"/>
  <c r="K122" i="8"/>
  <c r="M122" i="8"/>
  <c r="J90" i="8"/>
  <c r="K90" i="8"/>
  <c r="M90" i="8"/>
  <c r="J58" i="8"/>
  <c r="K58" i="8"/>
  <c r="M58" i="8"/>
  <c r="J26" i="8"/>
  <c r="K26" i="8"/>
  <c r="M26" i="8"/>
  <c r="J341" i="8"/>
  <c r="K341" i="8"/>
  <c r="M341" i="8"/>
  <c r="J242" i="8"/>
  <c r="K242" i="8"/>
  <c r="M242" i="8"/>
  <c r="J396" i="8"/>
  <c r="K396" i="8"/>
  <c r="M396" i="8"/>
  <c r="J401" i="8"/>
  <c r="K401" i="8"/>
  <c r="M401" i="8"/>
  <c r="J382" i="8"/>
  <c r="K382" i="8"/>
  <c r="M382" i="8"/>
  <c r="J338" i="8"/>
  <c r="K338" i="8"/>
  <c r="M338" i="8"/>
  <c r="J299" i="8"/>
  <c r="K299" i="8"/>
  <c r="M299" i="8"/>
  <c r="J292" i="8"/>
  <c r="K292" i="8"/>
  <c r="M292" i="8"/>
  <c r="J232" i="8"/>
  <c r="K232" i="8"/>
  <c r="M232" i="8"/>
  <c r="J371" i="8"/>
  <c r="K371" i="8"/>
  <c r="M371" i="8"/>
  <c r="J171" i="8"/>
  <c r="K171" i="8"/>
  <c r="M171" i="8"/>
  <c r="J317" i="8"/>
  <c r="K317" i="8"/>
  <c r="M317" i="8"/>
  <c r="J255" i="8"/>
  <c r="K255" i="8"/>
  <c r="M255" i="8"/>
  <c r="J218" i="8"/>
  <c r="K218" i="8"/>
  <c r="M218" i="8"/>
  <c r="J130" i="8"/>
  <c r="K130" i="8"/>
  <c r="M130" i="8"/>
  <c r="J98" i="8"/>
  <c r="K98" i="8"/>
  <c r="M98" i="8"/>
  <c r="J66" i="8"/>
  <c r="K66" i="8"/>
  <c r="M66" i="8"/>
  <c r="J34" i="8"/>
  <c r="K34" i="8"/>
  <c r="M34" i="8"/>
  <c r="J352" i="8"/>
  <c r="K352" i="8"/>
  <c r="M352" i="8"/>
  <c r="J258" i="8"/>
  <c r="K258" i="8"/>
  <c r="M258" i="8"/>
  <c r="J172" i="8"/>
  <c r="K172" i="8"/>
  <c r="M172" i="8"/>
  <c r="J72" i="8"/>
  <c r="K72" i="8"/>
  <c r="M72" i="8"/>
  <c r="J273" i="8"/>
  <c r="K273" i="8"/>
  <c r="M273" i="8"/>
  <c r="J227" i="8"/>
  <c r="K227" i="8"/>
  <c r="M227" i="8"/>
  <c r="J190" i="8"/>
  <c r="K190" i="8"/>
  <c r="M190" i="8"/>
  <c r="J154" i="8"/>
  <c r="K154" i="8"/>
  <c r="M154" i="8"/>
  <c r="J123" i="8"/>
  <c r="K123" i="8"/>
  <c r="M123" i="8"/>
  <c r="J91" i="8"/>
  <c r="K91" i="8"/>
  <c r="M91" i="8"/>
  <c r="J59" i="8"/>
  <c r="K59" i="8"/>
  <c r="M59" i="8"/>
  <c r="J421" i="8"/>
  <c r="K421" i="8"/>
  <c r="M421" i="8"/>
  <c r="J384" i="8"/>
  <c r="K384" i="8"/>
  <c r="M384" i="8"/>
  <c r="J364" i="8"/>
  <c r="K364" i="8"/>
  <c r="M364" i="8"/>
  <c r="J314" i="8"/>
  <c r="K314" i="8"/>
  <c r="M314" i="8"/>
  <c r="J373" i="8"/>
  <c r="K373" i="8"/>
  <c r="M373" i="8"/>
  <c r="J272" i="8"/>
  <c r="K272" i="8"/>
  <c r="M272" i="8"/>
  <c r="J208" i="8"/>
  <c r="K208" i="8"/>
  <c r="M208" i="8"/>
  <c r="J340" i="8"/>
  <c r="K340" i="8"/>
  <c r="M340" i="8"/>
  <c r="J147" i="8"/>
  <c r="K147" i="8"/>
  <c r="M147" i="8"/>
  <c r="J333" i="8"/>
  <c r="K333" i="8"/>
  <c r="M333" i="8"/>
  <c r="J285" i="8"/>
  <c r="K285" i="8"/>
  <c r="M285" i="8"/>
  <c r="J239" i="8"/>
  <c r="K239" i="8"/>
  <c r="M239" i="8"/>
  <c r="J202" i="8"/>
  <c r="K202" i="8"/>
  <c r="M202" i="8"/>
  <c r="J118" i="8"/>
  <c r="K118" i="8"/>
  <c r="M118" i="8"/>
  <c r="J86" i="8"/>
  <c r="K86" i="8"/>
  <c r="M86" i="8"/>
  <c r="J54" i="8"/>
  <c r="K54" i="8"/>
  <c r="M54" i="8"/>
  <c r="J22" i="8"/>
  <c r="K22" i="8"/>
  <c r="M22" i="8"/>
  <c r="J336" i="8"/>
  <c r="K336" i="8"/>
  <c r="M336" i="8"/>
  <c r="J231" i="8"/>
  <c r="K231" i="8"/>
  <c r="M231" i="8"/>
  <c r="J422" i="8"/>
  <c r="K422" i="8"/>
  <c r="M422" i="8"/>
  <c r="J368" i="8"/>
  <c r="K368" i="8"/>
  <c r="M368" i="8"/>
  <c r="J391" i="8"/>
  <c r="K391" i="8"/>
  <c r="M391" i="8"/>
  <c r="J212" i="8"/>
  <c r="K212" i="8"/>
  <c r="M212" i="8"/>
  <c r="J151" i="8"/>
  <c r="K151" i="8"/>
  <c r="M151" i="8"/>
  <c r="J335" i="8"/>
  <c r="K335" i="8"/>
  <c r="M335" i="8"/>
  <c r="J234" i="8"/>
  <c r="K234" i="8"/>
  <c r="M234" i="8"/>
  <c r="J110" i="8"/>
  <c r="K110" i="8"/>
  <c r="M110" i="8"/>
  <c r="J46" i="8"/>
  <c r="K46" i="8"/>
  <c r="M46" i="8"/>
  <c r="J279" i="8"/>
  <c r="K279" i="8"/>
  <c r="M279" i="8"/>
  <c r="J181" i="8"/>
  <c r="K181" i="8"/>
  <c r="M181" i="8"/>
  <c r="J96" i="8"/>
  <c r="K96" i="8"/>
  <c r="M96" i="8"/>
  <c r="J298" i="8"/>
  <c r="K298" i="8"/>
  <c r="M298" i="8"/>
  <c r="J193" i="8"/>
  <c r="K193" i="8"/>
  <c r="M193" i="8"/>
  <c r="J162" i="8"/>
  <c r="K162" i="8"/>
  <c r="M162" i="8"/>
  <c r="J134" i="8"/>
  <c r="K134" i="8"/>
  <c r="M134" i="8"/>
  <c r="J63" i="8"/>
  <c r="K63" i="8"/>
  <c r="M63" i="8"/>
  <c r="J51" i="8"/>
  <c r="K51" i="8"/>
  <c r="M51" i="8"/>
  <c r="J19" i="8"/>
  <c r="K19" i="8"/>
  <c r="M19" i="8"/>
  <c r="J311" i="8"/>
  <c r="K311" i="8"/>
  <c r="M311" i="8"/>
  <c r="J199" i="8"/>
  <c r="K199" i="8"/>
  <c r="M199" i="8"/>
  <c r="J156" i="8"/>
  <c r="K156" i="8"/>
  <c r="M156" i="8"/>
  <c r="J140" i="8"/>
  <c r="K140" i="8"/>
  <c r="M140" i="8"/>
  <c r="J108" i="8"/>
  <c r="K108" i="8"/>
  <c r="M108" i="8"/>
  <c r="J321" i="8"/>
  <c r="K321" i="8"/>
  <c r="M321" i="8"/>
  <c r="J117" i="8"/>
  <c r="K117" i="8"/>
  <c r="M117" i="8"/>
  <c r="J60" i="8"/>
  <c r="K60" i="8"/>
  <c r="M60" i="8"/>
  <c r="J28" i="8"/>
  <c r="K28" i="8"/>
  <c r="M28" i="8"/>
  <c r="J265" i="8"/>
  <c r="K265" i="8"/>
  <c r="M265" i="8"/>
  <c r="J418" i="8"/>
  <c r="K418" i="8"/>
  <c r="M418" i="8"/>
  <c r="J407" i="8"/>
  <c r="K407" i="8"/>
  <c r="M407" i="8"/>
  <c r="J309" i="8"/>
  <c r="K309" i="8"/>
  <c r="M309" i="8"/>
  <c r="J204" i="8"/>
  <c r="K204" i="8"/>
  <c r="M204" i="8"/>
  <c r="J143" i="8"/>
  <c r="K143" i="8"/>
  <c r="M143" i="8"/>
  <c r="J223" i="8"/>
  <c r="K223" i="8"/>
  <c r="M223" i="8"/>
  <c r="J106" i="8"/>
  <c r="K106" i="8"/>
  <c r="M106" i="8"/>
  <c r="J42" i="8"/>
  <c r="K42" i="8"/>
  <c r="M42" i="8"/>
  <c r="J277" i="8"/>
  <c r="K277" i="8"/>
  <c r="M277" i="8"/>
  <c r="J161" i="8"/>
  <c r="K161" i="8"/>
  <c r="M161" i="8"/>
  <c r="J345" i="8"/>
  <c r="K345" i="8"/>
  <c r="M345" i="8"/>
  <c r="J270" i="8"/>
  <c r="K270" i="8"/>
  <c r="M270" i="8"/>
  <c r="J174" i="8"/>
  <c r="K174" i="8"/>
  <c r="M174" i="8"/>
  <c r="J146" i="8"/>
  <c r="K146" i="8"/>
  <c r="M146" i="8"/>
  <c r="J119" i="8"/>
  <c r="K119" i="8"/>
  <c r="M119" i="8"/>
  <c r="J39" i="8"/>
  <c r="K39" i="8"/>
  <c r="M39" i="8"/>
  <c r="J365" i="8"/>
  <c r="K365" i="8"/>
  <c r="M365" i="8"/>
  <c r="J245" i="8"/>
  <c r="K245" i="8"/>
  <c r="M245" i="8"/>
  <c r="J173" i="8"/>
  <c r="K173" i="8"/>
  <c r="M173" i="8"/>
  <c r="J149" i="8"/>
  <c r="K149" i="8"/>
  <c r="M149" i="8"/>
  <c r="J133" i="8"/>
  <c r="K133" i="8"/>
  <c r="M133" i="8"/>
  <c r="J92" i="8"/>
  <c r="K92" i="8"/>
  <c r="M92" i="8"/>
  <c r="J251" i="8"/>
  <c r="K251" i="8"/>
  <c r="M251" i="8"/>
  <c r="J93" i="8"/>
  <c r="K93" i="8"/>
  <c r="M93" i="8"/>
  <c r="J48" i="8"/>
  <c r="K48" i="8"/>
  <c r="M48" i="8"/>
  <c r="J16" i="8"/>
  <c r="K16" i="8"/>
  <c r="M16" i="8"/>
  <c r="J201" i="8"/>
  <c r="K201" i="8"/>
  <c r="M201" i="8"/>
  <c r="J404" i="8"/>
  <c r="K404" i="8"/>
  <c r="M404" i="8"/>
  <c r="J386" i="8"/>
  <c r="K386" i="8"/>
  <c r="M386" i="8"/>
  <c r="J307" i="8"/>
  <c r="K307" i="8"/>
  <c r="M307" i="8"/>
  <c r="J240" i="8"/>
  <c r="K240" i="8"/>
  <c r="M240" i="8"/>
  <c r="J302" i="8"/>
  <c r="K302" i="8"/>
  <c r="M302" i="8"/>
  <c r="J319" i="8"/>
  <c r="K319" i="8"/>
  <c r="M319" i="8"/>
  <c r="J221" i="8"/>
  <c r="K221" i="8"/>
  <c r="M221" i="8"/>
  <c r="J102" i="8"/>
  <c r="K102" i="8"/>
  <c r="M102" i="8"/>
  <c r="J38" i="8"/>
  <c r="K38" i="8"/>
  <c r="M38" i="8"/>
  <c r="J263" i="8"/>
  <c r="K263" i="8"/>
  <c r="M263" i="8"/>
  <c r="J329" i="8"/>
  <c r="K329" i="8"/>
  <c r="M329" i="8"/>
  <c r="J259" i="8"/>
  <c r="K259" i="8"/>
  <c r="M259" i="8"/>
  <c r="J225" i="8"/>
  <c r="K225" i="8"/>
  <c r="M225" i="8"/>
  <c r="J142" i="8"/>
  <c r="K142" i="8"/>
  <c r="M142" i="8"/>
  <c r="J115" i="8"/>
  <c r="K115" i="8"/>
  <c r="M115" i="8"/>
  <c r="J87" i="8"/>
  <c r="K87" i="8"/>
  <c r="M87" i="8"/>
  <c r="J47" i="8"/>
  <c r="K47" i="8"/>
  <c r="M47" i="8"/>
  <c r="J15" i="8"/>
  <c r="K15" i="8"/>
  <c r="M15" i="8"/>
  <c r="J274" i="8"/>
  <c r="K274" i="8"/>
  <c r="M274" i="8"/>
  <c r="J183" i="8"/>
  <c r="K183" i="8"/>
  <c r="M183" i="8"/>
  <c r="J153" i="8"/>
  <c r="K153" i="8"/>
  <c r="M153" i="8"/>
  <c r="J137" i="8"/>
  <c r="K137" i="8"/>
  <c r="M137" i="8"/>
  <c r="J104" i="8"/>
  <c r="K104" i="8"/>
  <c r="M104" i="8"/>
  <c r="J281" i="8"/>
  <c r="K281" i="8"/>
  <c r="M281" i="8"/>
  <c r="J109" i="8"/>
  <c r="K109" i="8"/>
  <c r="M109" i="8"/>
  <c r="J56" i="8"/>
  <c r="K56" i="8"/>
  <c r="M56" i="8"/>
  <c r="J24" i="8"/>
  <c r="K24" i="8"/>
  <c r="M24" i="8"/>
  <c r="J406" i="8"/>
  <c r="K406" i="8"/>
  <c r="M406" i="8"/>
  <c r="J350" i="8"/>
  <c r="K350" i="8"/>
  <c r="M350" i="8"/>
  <c r="J297" i="8"/>
  <c r="K297" i="8"/>
  <c r="M297" i="8"/>
  <c r="J180" i="8"/>
  <c r="K180" i="8"/>
  <c r="M180" i="8"/>
  <c r="J349" i="8"/>
  <c r="K349" i="8"/>
  <c r="M349" i="8"/>
  <c r="J312" i="8"/>
  <c r="K312" i="8"/>
  <c r="M312" i="8"/>
  <c r="J207" i="8"/>
  <c r="K207" i="8"/>
  <c r="M207" i="8"/>
  <c r="J94" i="8"/>
  <c r="K94" i="8"/>
  <c r="M94" i="8"/>
  <c r="J30" i="8"/>
  <c r="K30" i="8"/>
  <c r="M30" i="8"/>
  <c r="J247" i="8"/>
  <c r="K247" i="8"/>
  <c r="M247" i="8"/>
  <c r="J194" i="8"/>
  <c r="K194" i="8"/>
  <c r="M194" i="8"/>
  <c r="J112" i="8"/>
  <c r="K112" i="8"/>
  <c r="M112" i="8"/>
  <c r="J238" i="8"/>
  <c r="K238" i="8"/>
  <c r="M238" i="8"/>
  <c r="J195" i="8"/>
  <c r="K195" i="8"/>
  <c r="M195" i="8"/>
  <c r="J166" i="8"/>
  <c r="K166" i="8"/>
  <c r="M166" i="8"/>
  <c r="J95" i="8"/>
  <c r="K95" i="8"/>
  <c r="M95" i="8"/>
  <c r="J67" i="8"/>
  <c r="K67" i="8"/>
  <c r="M67" i="8"/>
  <c r="J43" i="8"/>
  <c r="K43" i="8"/>
  <c r="M43" i="8"/>
  <c r="J11" i="8"/>
  <c r="K11" i="8"/>
  <c r="M11" i="8"/>
  <c r="J261" i="8"/>
  <c r="K261" i="8"/>
  <c r="M261" i="8"/>
  <c r="J178" i="8"/>
  <c r="K178" i="8"/>
  <c r="M178" i="8"/>
  <c r="J152" i="8"/>
  <c r="K152" i="8"/>
  <c r="M152" i="8"/>
  <c r="J136" i="8"/>
  <c r="K136" i="8"/>
  <c r="M136" i="8"/>
  <c r="J100" i="8"/>
  <c r="K100" i="8"/>
  <c r="M100" i="8"/>
  <c r="J262" i="8"/>
  <c r="K262" i="8"/>
  <c r="M262" i="8"/>
  <c r="J101" i="8"/>
  <c r="K101" i="8"/>
  <c r="M101" i="8"/>
  <c r="J52" i="8"/>
  <c r="K52" i="8"/>
  <c r="M52" i="8"/>
  <c r="J20" i="8"/>
  <c r="K20" i="8"/>
  <c r="M20" i="8"/>
  <c r="J380" i="8"/>
  <c r="K380" i="8"/>
  <c r="M380" i="8"/>
  <c r="J268" i="8"/>
  <c r="K268" i="8"/>
  <c r="M268" i="8"/>
  <c r="J186" i="8"/>
  <c r="K186" i="8"/>
  <c r="M186" i="8"/>
  <c r="J10" i="8"/>
  <c r="K10" i="8"/>
  <c r="M10" i="8"/>
  <c r="J169" i="8"/>
  <c r="K169" i="8"/>
  <c r="M169" i="8"/>
  <c r="J111" i="8"/>
  <c r="K111" i="8"/>
  <c r="M111" i="8"/>
  <c r="J83" i="8"/>
  <c r="K83" i="8"/>
  <c r="M83" i="8"/>
  <c r="J55" i="8"/>
  <c r="K55" i="8"/>
  <c r="M55" i="8"/>
  <c r="J320" i="8"/>
  <c r="K320" i="8"/>
  <c r="M320" i="8"/>
  <c r="J157" i="8"/>
  <c r="K157" i="8"/>
  <c r="M157" i="8"/>
  <c r="J116" i="8"/>
  <c r="K116" i="8"/>
  <c r="M116" i="8"/>
  <c r="J125" i="8"/>
  <c r="K125" i="8"/>
  <c r="M125" i="8"/>
  <c r="J32" i="8"/>
  <c r="K32" i="8"/>
  <c r="M32" i="8"/>
  <c r="J12" i="8"/>
  <c r="K12" i="8"/>
  <c r="M12" i="8"/>
  <c r="J97" i="8"/>
  <c r="K97" i="8"/>
  <c r="M97" i="8"/>
  <c r="J389" i="8"/>
  <c r="K389" i="8"/>
  <c r="M389" i="8"/>
  <c r="J244" i="8"/>
  <c r="K244" i="8"/>
  <c r="M244" i="8"/>
  <c r="J126" i="8"/>
  <c r="K126" i="8"/>
  <c r="M126" i="8"/>
  <c r="J343" i="8"/>
  <c r="K343" i="8"/>
  <c r="M343" i="8"/>
  <c r="J158" i="8"/>
  <c r="K158" i="8"/>
  <c r="M158" i="8"/>
  <c r="J131" i="8"/>
  <c r="K131" i="8"/>
  <c r="M131" i="8"/>
  <c r="J103" i="8"/>
  <c r="K103" i="8"/>
  <c r="M103" i="8"/>
  <c r="J27" i="8"/>
  <c r="K27" i="8"/>
  <c r="M27" i="8"/>
  <c r="J213" i="8"/>
  <c r="K213" i="8"/>
  <c r="M213" i="8"/>
  <c r="J144" i="8"/>
  <c r="K144" i="8"/>
  <c r="M144" i="8"/>
  <c r="J76" i="8"/>
  <c r="K76" i="8"/>
  <c r="M76" i="8"/>
  <c r="J69" i="8"/>
  <c r="K69" i="8"/>
  <c r="M69" i="8"/>
  <c r="J182" i="8"/>
  <c r="K182" i="8"/>
  <c r="M182" i="8"/>
  <c r="J113" i="8"/>
  <c r="K113" i="8"/>
  <c r="M113" i="8"/>
  <c r="J57" i="8"/>
  <c r="K57" i="8"/>
  <c r="M57" i="8"/>
  <c r="J25" i="8"/>
  <c r="K25" i="8"/>
  <c r="M25" i="8"/>
  <c r="J233" i="8"/>
  <c r="K233" i="8"/>
  <c r="M233" i="8"/>
  <c r="J310" i="8"/>
  <c r="K310" i="8"/>
  <c r="M310" i="8"/>
  <c r="J339" i="8"/>
  <c r="K339" i="8"/>
  <c r="M339" i="8"/>
  <c r="J269" i="8"/>
  <c r="K269" i="8"/>
  <c r="M269" i="8"/>
  <c r="J74" i="8"/>
  <c r="K74" i="8"/>
  <c r="M74" i="8"/>
  <c r="J257" i="8"/>
  <c r="K257" i="8"/>
  <c r="M257" i="8"/>
  <c r="J222" i="8"/>
  <c r="K222" i="8"/>
  <c r="M222" i="8"/>
  <c r="J179" i="8"/>
  <c r="K179" i="8"/>
  <c r="M179" i="8"/>
  <c r="J23" i="8"/>
  <c r="K23" i="8"/>
  <c r="M23" i="8"/>
  <c r="J210" i="8"/>
  <c r="K210" i="8"/>
  <c r="M210" i="8"/>
  <c r="J141" i="8"/>
  <c r="K141" i="8"/>
  <c r="M141" i="8"/>
  <c r="J68" i="8"/>
  <c r="K68" i="8"/>
  <c r="M68" i="8"/>
  <c r="J64" i="8"/>
  <c r="K64" i="8"/>
  <c r="M64" i="8"/>
  <c r="J383" i="8"/>
  <c r="K383" i="8"/>
  <c r="M383" i="8"/>
  <c r="J230" i="8"/>
  <c r="K230" i="8"/>
  <c r="M230" i="8"/>
  <c r="J129" i="8"/>
  <c r="K129" i="8"/>
  <c r="M129" i="8"/>
  <c r="J408" i="8"/>
  <c r="K408" i="8"/>
  <c r="M408" i="8"/>
  <c r="J366" i="8"/>
  <c r="K366" i="8"/>
  <c r="M366" i="8"/>
  <c r="J315" i="8"/>
  <c r="K315" i="8"/>
  <c r="M315" i="8"/>
  <c r="J328" i="8"/>
  <c r="K328" i="8"/>
  <c r="M328" i="8"/>
  <c r="J253" i="8"/>
  <c r="K253" i="8"/>
  <c r="M253" i="8"/>
  <c r="J62" i="8"/>
  <c r="K62" i="8"/>
  <c r="M62" i="8"/>
  <c r="J80" i="8"/>
  <c r="K80" i="8"/>
  <c r="M80" i="8"/>
  <c r="J294" i="8"/>
  <c r="K294" i="8"/>
  <c r="M294" i="8"/>
  <c r="J243" i="8"/>
  <c r="K243" i="8"/>
  <c r="M243" i="8"/>
  <c r="J327" i="8"/>
  <c r="K327" i="8"/>
  <c r="M327" i="8"/>
  <c r="J160" i="8"/>
  <c r="K160" i="8"/>
  <c r="M160" i="8"/>
  <c r="J120" i="8"/>
  <c r="K120" i="8"/>
  <c r="M120" i="8"/>
  <c r="J187" i="8"/>
  <c r="K187" i="8"/>
  <c r="M187" i="8"/>
  <c r="J36" i="8"/>
  <c r="K36" i="8"/>
  <c r="M36" i="8"/>
  <c r="J235" i="8"/>
  <c r="K235" i="8"/>
  <c r="M235" i="8"/>
  <c r="J283" i="8"/>
  <c r="K283" i="8"/>
  <c r="M283" i="8"/>
  <c r="J219" i="8"/>
  <c r="K219" i="8"/>
  <c r="M219" i="8"/>
  <c r="J81" i="8"/>
  <c r="K81" i="8"/>
  <c r="M81" i="8"/>
  <c r="J41" i="8"/>
  <c r="K41" i="8"/>
  <c r="M41" i="8"/>
  <c r="J9" i="8"/>
  <c r="K9" i="8"/>
  <c r="M9" i="8"/>
  <c r="J8" i="8"/>
  <c r="K8" i="8"/>
  <c r="M8" i="8"/>
  <c r="J296" i="8"/>
  <c r="K296" i="8"/>
  <c r="M296" i="8"/>
  <c r="J266" i="8"/>
  <c r="K266" i="8"/>
  <c r="M266" i="8"/>
  <c r="J211" i="8"/>
  <c r="K211" i="8"/>
  <c r="M211" i="8"/>
  <c r="J150" i="8"/>
  <c r="K150" i="8"/>
  <c r="M150" i="8"/>
  <c r="J357" i="8"/>
  <c r="K357" i="8"/>
  <c r="M357" i="8"/>
  <c r="J124" i="8"/>
  <c r="K124" i="8"/>
  <c r="M124" i="8"/>
  <c r="J40" i="8"/>
  <c r="K40" i="8"/>
  <c r="M40" i="8"/>
  <c r="J353" i="8"/>
  <c r="K353" i="8"/>
  <c r="M353" i="8"/>
  <c r="J29" i="8"/>
  <c r="K29" i="8"/>
  <c r="M29" i="8"/>
  <c r="J278" i="8"/>
  <c r="K278" i="8"/>
  <c r="M278" i="8"/>
  <c r="J276" i="8"/>
  <c r="K276" i="8"/>
  <c r="M276" i="8"/>
  <c r="J14" i="8"/>
  <c r="K14" i="8"/>
  <c r="M14" i="8"/>
  <c r="J275" i="8"/>
  <c r="K275" i="8"/>
  <c r="M275" i="8"/>
  <c r="J206" i="8"/>
  <c r="K206" i="8"/>
  <c r="M206" i="8"/>
  <c r="J35" i="8"/>
  <c r="K35" i="8"/>
  <c r="M35" i="8"/>
  <c r="J148" i="8"/>
  <c r="K148" i="8"/>
  <c r="M148" i="8"/>
  <c r="J85" i="8"/>
  <c r="K85" i="8"/>
  <c r="M85" i="8"/>
  <c r="J337" i="8"/>
  <c r="K337" i="8"/>
  <c r="M337" i="8"/>
  <c r="J121" i="8"/>
  <c r="K121" i="8"/>
  <c r="M121" i="8"/>
  <c r="J13" i="8"/>
  <c r="K13" i="8"/>
  <c r="M13" i="8"/>
  <c r="J203" i="8"/>
  <c r="K203" i="8"/>
  <c r="M203" i="8"/>
  <c r="J346" i="8"/>
  <c r="K346" i="8"/>
  <c r="M346" i="8"/>
  <c r="J419" i="8"/>
  <c r="K419" i="8"/>
  <c r="M419" i="8"/>
  <c r="J168" i="8"/>
  <c r="K168" i="8"/>
  <c r="M168" i="8"/>
  <c r="J79" i="8"/>
  <c r="K79" i="8"/>
  <c r="M79" i="8"/>
  <c r="J31" i="8"/>
  <c r="K31" i="8"/>
  <c r="M31" i="8"/>
  <c r="J145" i="8"/>
  <c r="K145" i="8"/>
  <c r="M145" i="8"/>
  <c r="J77" i="8"/>
  <c r="K77" i="8"/>
  <c r="M77" i="8"/>
  <c r="J249" i="8"/>
  <c r="K249" i="8"/>
  <c r="M249" i="8"/>
  <c r="J73" i="8"/>
  <c r="K73" i="8"/>
  <c r="M73" i="8"/>
  <c r="J267" i="8"/>
  <c r="K267" i="8"/>
  <c r="M267" i="8"/>
  <c r="J318" i="8"/>
  <c r="K318" i="8"/>
  <c r="M318" i="8"/>
  <c r="J78" i="8"/>
  <c r="K78" i="8"/>
  <c r="M78" i="8"/>
  <c r="J127" i="8"/>
  <c r="K127" i="8"/>
  <c r="M127" i="8"/>
  <c r="J71" i="8"/>
  <c r="K71" i="8"/>
  <c r="M71" i="8"/>
  <c r="J165" i="8"/>
  <c r="K165" i="8"/>
  <c r="M165" i="8"/>
  <c r="J217" i="8"/>
  <c r="K217" i="8"/>
  <c r="M217" i="8"/>
  <c r="J246" i="8"/>
  <c r="K246" i="8"/>
  <c r="M246" i="8"/>
  <c r="J53" i="8"/>
  <c r="K53" i="8"/>
  <c r="M53" i="8"/>
  <c r="J405" i="8"/>
  <c r="K405" i="8"/>
  <c r="M405" i="8"/>
  <c r="J344" i="8"/>
  <c r="K344" i="8"/>
  <c r="M344" i="8"/>
  <c r="J70" i="8"/>
  <c r="K70" i="8"/>
  <c r="M70" i="8"/>
  <c r="J177" i="8"/>
  <c r="K177" i="8"/>
  <c r="M177" i="8"/>
  <c r="J164" i="8"/>
  <c r="K164" i="8"/>
  <c r="M164" i="8"/>
  <c r="J198" i="8"/>
  <c r="K198" i="8"/>
  <c r="M198" i="8"/>
  <c r="J105" i="8"/>
  <c r="K105" i="8"/>
  <c r="M105" i="8"/>
  <c r="J65" i="8"/>
  <c r="K65" i="8"/>
  <c r="M65" i="8"/>
  <c r="J37" i="8"/>
  <c r="K37" i="8"/>
  <c r="M37" i="8"/>
  <c r="J388" i="8"/>
  <c r="K388" i="8"/>
  <c r="M388" i="8"/>
  <c r="J189" i="8"/>
  <c r="K189" i="8"/>
  <c r="M189" i="8"/>
  <c r="J241" i="8"/>
  <c r="K241" i="8"/>
  <c r="M241" i="8"/>
  <c r="J226" i="8"/>
  <c r="K226" i="8"/>
  <c r="M226" i="8"/>
  <c r="J88" i="8"/>
  <c r="K88" i="8"/>
  <c r="M88" i="8"/>
  <c r="J49" i="8"/>
  <c r="K49" i="8"/>
  <c r="M49" i="8"/>
  <c r="J21" i="8"/>
  <c r="K21" i="8"/>
  <c r="M21" i="8"/>
  <c r="J347" i="8"/>
  <c r="K347" i="8"/>
  <c r="M347" i="8"/>
  <c r="J271" i="8"/>
  <c r="K271" i="8"/>
  <c r="M271" i="8"/>
  <c r="J197" i="8"/>
  <c r="K197" i="8"/>
  <c r="M197" i="8"/>
  <c r="J99" i="8"/>
  <c r="K99" i="8"/>
  <c r="M99" i="8"/>
  <c r="J359" i="8"/>
  <c r="K359" i="8"/>
  <c r="M359" i="8"/>
  <c r="J132" i="8"/>
  <c r="K132" i="8"/>
  <c r="M132" i="8"/>
  <c r="J44" i="8"/>
  <c r="K44" i="8"/>
  <c r="M44" i="8"/>
  <c r="J423" i="8"/>
  <c r="K423" i="8"/>
  <c r="M423" i="8"/>
  <c r="J89" i="8"/>
  <c r="K89" i="8"/>
  <c r="M89" i="8"/>
  <c r="J45" i="8"/>
  <c r="K45" i="8"/>
  <c r="M45" i="8"/>
  <c r="J17" i="8"/>
  <c r="K17" i="8"/>
  <c r="M17" i="8"/>
  <c r="J214" i="8"/>
  <c r="K214" i="8"/>
  <c r="M214" i="8"/>
  <c r="J175" i="8"/>
  <c r="K175" i="8"/>
  <c r="M175" i="8"/>
  <c r="J215" i="8"/>
  <c r="K215" i="8"/>
  <c r="M215" i="8"/>
  <c r="J185" i="8"/>
  <c r="K185" i="8"/>
  <c r="M185" i="8"/>
  <c r="J361" i="8"/>
  <c r="K361" i="8"/>
  <c r="M361" i="8"/>
  <c r="J61" i="8"/>
  <c r="K61" i="8"/>
  <c r="M61" i="8"/>
  <c r="J84" i="8"/>
  <c r="K84" i="8"/>
  <c r="M84" i="8"/>
  <c r="J33" i="8"/>
  <c r="K33" i="8"/>
  <c r="M33" i="8"/>
  <c r="J176" i="8"/>
  <c r="K176" i="8"/>
  <c r="M176" i="8"/>
  <c r="J306" i="8"/>
  <c r="K306" i="8"/>
  <c r="M306" i="8"/>
  <c r="J424" i="9"/>
  <c r="K424" i="9"/>
  <c r="M424" i="9"/>
  <c r="N424" i="10"/>
  <c r="O424" i="10"/>
  <c r="J392" i="9"/>
  <c r="K392" i="9"/>
  <c r="M392" i="9"/>
  <c r="N392" i="10"/>
  <c r="O392" i="10"/>
  <c r="J401" i="9"/>
  <c r="K401" i="9"/>
  <c r="M401" i="9"/>
  <c r="N401" i="10"/>
  <c r="O401" i="10"/>
  <c r="J383" i="9"/>
  <c r="K383" i="9"/>
  <c r="M383" i="9"/>
  <c r="N383" i="10"/>
  <c r="O383" i="10"/>
  <c r="J398" i="9"/>
  <c r="K398" i="9"/>
  <c r="M398" i="9"/>
  <c r="N398" i="10"/>
  <c r="O398" i="10"/>
  <c r="J412" i="9"/>
  <c r="K412" i="9"/>
  <c r="M412" i="9"/>
  <c r="N412" i="10"/>
  <c r="O412" i="10"/>
  <c r="J421" i="9"/>
  <c r="K421" i="9"/>
  <c r="M421" i="9"/>
  <c r="N421" i="10"/>
  <c r="O421" i="10"/>
  <c r="J418" i="9"/>
  <c r="K418" i="9"/>
  <c r="M418" i="9"/>
  <c r="N418" i="10"/>
  <c r="O418" i="10"/>
  <c r="J371" i="9"/>
  <c r="K371" i="9"/>
  <c r="M371" i="9"/>
  <c r="N371" i="10"/>
  <c r="O371" i="10"/>
  <c r="J384" i="9"/>
  <c r="K384" i="9"/>
  <c r="M384" i="9"/>
  <c r="N384" i="10"/>
  <c r="O384" i="10"/>
  <c r="J408" i="9"/>
  <c r="K408" i="9"/>
  <c r="M408" i="9"/>
  <c r="N408" i="10"/>
  <c r="O408" i="10"/>
  <c r="J417" i="9"/>
  <c r="K417" i="9"/>
  <c r="M417" i="9"/>
  <c r="N417" i="10"/>
  <c r="O417" i="10"/>
  <c r="J407" i="9"/>
  <c r="K407" i="9"/>
  <c r="M407" i="9"/>
  <c r="N407" i="10"/>
  <c r="O407" i="10"/>
  <c r="J367" i="9"/>
  <c r="K367" i="9"/>
  <c r="M367" i="9"/>
  <c r="N367" i="10"/>
  <c r="O367" i="10"/>
  <c r="J380" i="9"/>
  <c r="K380" i="9"/>
  <c r="M380" i="9"/>
  <c r="N380" i="10"/>
  <c r="O380" i="10"/>
  <c r="J428" i="9"/>
  <c r="K428" i="9"/>
  <c r="M428" i="9"/>
  <c r="N428" i="10"/>
  <c r="O428" i="10"/>
  <c r="J396" i="9"/>
  <c r="K396" i="9"/>
  <c r="M396" i="9"/>
  <c r="N396" i="10"/>
  <c r="O396" i="10"/>
  <c r="J405" i="9"/>
  <c r="K405" i="9"/>
  <c r="M405" i="9"/>
  <c r="N405" i="10"/>
  <c r="O405" i="10"/>
  <c r="J387" i="9"/>
  <c r="K387" i="9"/>
  <c r="M387" i="9"/>
  <c r="N387" i="10"/>
  <c r="O387" i="10"/>
  <c r="J403" i="9"/>
  <c r="K403" i="9"/>
  <c r="M403" i="9"/>
  <c r="N403" i="10"/>
  <c r="O403" i="10"/>
  <c r="J420" i="9"/>
  <c r="K420" i="9"/>
  <c r="M420" i="9"/>
  <c r="N420" i="10"/>
  <c r="O420" i="10"/>
  <c r="J397" i="9"/>
  <c r="K397" i="9"/>
  <c r="M397" i="9"/>
  <c r="N397" i="10"/>
  <c r="O397" i="10"/>
  <c r="J393" i="9"/>
  <c r="K393" i="9"/>
  <c r="M393" i="9"/>
  <c r="N393" i="10"/>
  <c r="O393" i="10"/>
  <c r="J372" i="9"/>
  <c r="K372" i="9"/>
  <c r="M372" i="9"/>
  <c r="N372" i="10"/>
  <c r="O372" i="10"/>
  <c r="J360" i="9"/>
  <c r="K360" i="9"/>
  <c r="M360" i="9"/>
  <c r="N360" i="10"/>
  <c r="O360" i="10"/>
  <c r="J328" i="9"/>
  <c r="K328" i="9"/>
  <c r="M328" i="9"/>
  <c r="N328" i="10"/>
  <c r="O328" i="10"/>
  <c r="J410" i="9"/>
  <c r="K410" i="9"/>
  <c r="M410" i="9"/>
  <c r="N410" i="10"/>
  <c r="O410" i="10"/>
  <c r="J357" i="9"/>
  <c r="K357" i="9"/>
  <c r="M357" i="9"/>
  <c r="N357" i="10"/>
  <c r="O357" i="10"/>
  <c r="J325" i="9"/>
  <c r="K325" i="9"/>
  <c r="M325" i="9"/>
  <c r="N325" i="10"/>
  <c r="O325" i="10"/>
  <c r="J355" i="9"/>
  <c r="K355" i="9"/>
  <c r="M355" i="9"/>
  <c r="N355" i="10"/>
  <c r="O355" i="10"/>
  <c r="J307" i="9"/>
  <c r="K307" i="9"/>
  <c r="M307" i="9"/>
  <c r="N307" i="10"/>
  <c r="O307" i="10"/>
  <c r="J276" i="9"/>
  <c r="K276" i="9"/>
  <c r="M276" i="9"/>
  <c r="N276" i="10"/>
  <c r="O276" i="10"/>
  <c r="J335" i="9"/>
  <c r="K335" i="9"/>
  <c r="M335" i="9"/>
  <c r="N335" i="10"/>
  <c r="O335" i="10"/>
  <c r="J277" i="9"/>
  <c r="K277" i="9"/>
  <c r="M277" i="9"/>
  <c r="N277" i="10"/>
  <c r="O277" i="10"/>
  <c r="J322" i="9"/>
  <c r="K322" i="9"/>
  <c r="M322" i="9"/>
  <c r="N322" i="10"/>
  <c r="O322" i="10"/>
  <c r="J274" i="9"/>
  <c r="K274" i="9"/>
  <c r="M274" i="9"/>
  <c r="N274" i="10"/>
  <c r="O274" i="10"/>
  <c r="J248" i="9"/>
  <c r="K248" i="9"/>
  <c r="M248" i="9"/>
  <c r="N248" i="10"/>
  <c r="O248" i="10"/>
  <c r="J216" i="9"/>
  <c r="K216" i="9"/>
  <c r="M216" i="9"/>
  <c r="N216" i="10"/>
  <c r="O216" i="10"/>
  <c r="J184" i="9"/>
  <c r="K184" i="9"/>
  <c r="M184" i="9"/>
  <c r="N184" i="10"/>
  <c r="O184" i="10"/>
  <c r="J152" i="9"/>
  <c r="K152" i="9"/>
  <c r="M152" i="9"/>
  <c r="N152" i="10"/>
  <c r="O152" i="10"/>
  <c r="J261" i="9"/>
  <c r="K261" i="9"/>
  <c r="M261" i="9"/>
  <c r="N261" i="10"/>
  <c r="O261" i="10"/>
  <c r="J229" i="9"/>
  <c r="K229" i="9"/>
  <c r="M229" i="9"/>
  <c r="N229" i="10"/>
  <c r="O229" i="10"/>
  <c r="J197" i="9"/>
  <c r="K197" i="9"/>
  <c r="M197" i="9"/>
  <c r="N197" i="10"/>
  <c r="O197" i="10"/>
  <c r="J165" i="9"/>
  <c r="K165" i="9"/>
  <c r="M165" i="9"/>
  <c r="N165" i="10"/>
  <c r="O165" i="10"/>
  <c r="J133" i="9"/>
  <c r="K133" i="9"/>
  <c r="M133" i="9"/>
  <c r="N133" i="10"/>
  <c r="O133" i="10"/>
  <c r="J246" i="9"/>
  <c r="K246" i="9"/>
  <c r="M246" i="9"/>
  <c r="N246" i="10"/>
  <c r="O246" i="10"/>
  <c r="J409" i="9"/>
  <c r="K409" i="9"/>
  <c r="M409" i="9"/>
  <c r="N409" i="10"/>
  <c r="O409" i="10"/>
  <c r="J414" i="9"/>
  <c r="K414" i="9"/>
  <c r="M414" i="9"/>
  <c r="N414" i="10"/>
  <c r="O414" i="10"/>
  <c r="J368" i="9"/>
  <c r="K368" i="9"/>
  <c r="M368" i="9"/>
  <c r="N368" i="10"/>
  <c r="O368" i="10"/>
  <c r="J356" i="9"/>
  <c r="K356" i="9"/>
  <c r="M356" i="9"/>
  <c r="N356" i="10"/>
  <c r="O356" i="10"/>
  <c r="J324" i="9"/>
  <c r="K324" i="9"/>
  <c r="M324" i="9"/>
  <c r="N324" i="10"/>
  <c r="O324" i="10"/>
  <c r="J395" i="9"/>
  <c r="K395" i="9"/>
  <c r="M395" i="9"/>
  <c r="N395" i="10"/>
  <c r="O395" i="10"/>
  <c r="J353" i="9"/>
  <c r="K353" i="9"/>
  <c r="M353" i="9"/>
  <c r="N353" i="10"/>
  <c r="O353" i="10"/>
  <c r="J321" i="9"/>
  <c r="K321" i="9"/>
  <c r="M321" i="9"/>
  <c r="N321" i="10"/>
  <c r="O321" i="10"/>
  <c r="J350" i="9"/>
  <c r="K350" i="9"/>
  <c r="M350" i="9"/>
  <c r="N350" i="10"/>
  <c r="O350" i="10"/>
  <c r="J303" i="9"/>
  <c r="K303" i="9"/>
  <c r="M303" i="9"/>
  <c r="N303" i="10"/>
  <c r="O303" i="10"/>
  <c r="J272" i="9"/>
  <c r="K272" i="9"/>
  <c r="M272" i="9"/>
  <c r="N272" i="10"/>
  <c r="O272" i="10"/>
  <c r="J330" i="9"/>
  <c r="K330" i="9"/>
  <c r="M330" i="9"/>
  <c r="N330" i="10"/>
  <c r="O330" i="10"/>
  <c r="J273" i="9"/>
  <c r="K273" i="9"/>
  <c r="M273" i="9"/>
  <c r="N273" i="10"/>
  <c r="O273" i="10"/>
  <c r="J306" i="9"/>
  <c r="K306" i="9"/>
  <c r="M306" i="9"/>
  <c r="N306" i="10"/>
  <c r="O306" i="10"/>
  <c r="J270" i="9"/>
  <c r="K270" i="9"/>
  <c r="M270" i="9"/>
  <c r="N270" i="10"/>
  <c r="O270" i="10"/>
  <c r="J244" i="9"/>
  <c r="K244" i="9"/>
  <c r="M244" i="9"/>
  <c r="N244" i="10"/>
  <c r="O244" i="10"/>
  <c r="J212" i="9"/>
  <c r="K212" i="9"/>
  <c r="M212" i="9"/>
  <c r="N212" i="10"/>
  <c r="O212" i="10"/>
  <c r="J180" i="9"/>
  <c r="K180" i="9"/>
  <c r="M180" i="9"/>
  <c r="N180" i="10"/>
  <c r="O180" i="10"/>
  <c r="J148" i="9"/>
  <c r="K148" i="9"/>
  <c r="M148" i="9"/>
  <c r="N148" i="10"/>
  <c r="O148" i="10"/>
  <c r="J257" i="9"/>
  <c r="K257" i="9"/>
  <c r="M257" i="9"/>
  <c r="N257" i="10"/>
  <c r="O257" i="10"/>
  <c r="J225" i="9"/>
  <c r="K225" i="9"/>
  <c r="M225" i="9"/>
  <c r="N225" i="10"/>
  <c r="O225" i="10"/>
  <c r="J193" i="9"/>
  <c r="K193" i="9"/>
  <c r="M193" i="9"/>
  <c r="N193" i="10"/>
  <c r="O193" i="10"/>
  <c r="J161" i="9"/>
  <c r="K161" i="9"/>
  <c r="M161" i="9"/>
  <c r="N161" i="10"/>
  <c r="O161" i="10"/>
  <c r="J386" i="9"/>
  <c r="K386" i="9"/>
  <c r="M386" i="9"/>
  <c r="N386" i="10"/>
  <c r="O386" i="10"/>
  <c r="J242" i="9"/>
  <c r="K242" i="9"/>
  <c r="M242" i="9"/>
  <c r="N242" i="10"/>
  <c r="O242" i="10"/>
  <c r="J402" i="9"/>
  <c r="K402" i="9"/>
  <c r="M402" i="9"/>
  <c r="N402" i="10"/>
  <c r="O402" i="10"/>
  <c r="J415" i="9"/>
  <c r="K415" i="9"/>
  <c r="M415" i="9"/>
  <c r="N415" i="10"/>
  <c r="O415" i="10"/>
  <c r="J312" i="9"/>
  <c r="K312" i="9"/>
  <c r="M312" i="9"/>
  <c r="N312" i="10"/>
  <c r="O312" i="10"/>
  <c r="J385" i="9"/>
  <c r="K385" i="9"/>
  <c r="M385" i="9"/>
  <c r="N385" i="10"/>
  <c r="O385" i="10"/>
  <c r="J349" i="9"/>
  <c r="K349" i="9"/>
  <c r="M349" i="9"/>
  <c r="N349" i="10"/>
  <c r="O349" i="10"/>
  <c r="J323" i="9"/>
  <c r="K323" i="9"/>
  <c r="M323" i="9"/>
  <c r="N323" i="10"/>
  <c r="O323" i="10"/>
  <c r="J296" i="9"/>
  <c r="K296" i="9"/>
  <c r="M296" i="9"/>
  <c r="N296" i="10"/>
  <c r="O296" i="10"/>
  <c r="J422" i="9"/>
  <c r="K422" i="9"/>
  <c r="M422" i="9"/>
  <c r="N422" i="10"/>
  <c r="O422" i="10"/>
  <c r="J426" i="9"/>
  <c r="K426" i="9"/>
  <c r="M426" i="9"/>
  <c r="N426" i="10"/>
  <c r="O426" i="10"/>
  <c r="J294" i="9"/>
  <c r="K294" i="9"/>
  <c r="M294" i="9"/>
  <c r="N294" i="10"/>
  <c r="O294" i="10"/>
  <c r="J267" i="9"/>
  <c r="K267" i="9"/>
  <c r="M267" i="9"/>
  <c r="N267" i="10"/>
  <c r="O267" i="10"/>
  <c r="J200" i="9"/>
  <c r="K200" i="9"/>
  <c r="M200" i="9"/>
  <c r="N200" i="10"/>
  <c r="O200" i="10"/>
  <c r="J172" i="9"/>
  <c r="K172" i="9"/>
  <c r="M172" i="9"/>
  <c r="N172" i="10"/>
  <c r="O172" i="10"/>
  <c r="J399" i="9"/>
  <c r="K399" i="9"/>
  <c r="M399" i="9"/>
  <c r="N399" i="10"/>
  <c r="O399" i="10"/>
  <c r="J213" i="9"/>
  <c r="K213" i="9"/>
  <c r="M213" i="9"/>
  <c r="N213" i="10"/>
  <c r="O213" i="10"/>
  <c r="J185" i="9"/>
  <c r="K185" i="9"/>
  <c r="M185" i="9"/>
  <c r="N185" i="10"/>
  <c r="O185" i="10"/>
  <c r="J391" i="9"/>
  <c r="K391" i="9"/>
  <c r="M391" i="9"/>
  <c r="N391" i="10"/>
  <c r="O391" i="10"/>
  <c r="J419" i="9"/>
  <c r="K419" i="9"/>
  <c r="M419" i="9"/>
  <c r="N419" i="10"/>
  <c r="O419" i="10"/>
  <c r="J373" i="9"/>
  <c r="K373" i="9"/>
  <c r="M373" i="9"/>
  <c r="N373" i="10"/>
  <c r="O373" i="10"/>
  <c r="J340" i="9"/>
  <c r="K340" i="9"/>
  <c r="M340" i="9"/>
  <c r="N340" i="10"/>
  <c r="O340" i="10"/>
  <c r="J361" i="9"/>
  <c r="K361" i="9"/>
  <c r="M361" i="9"/>
  <c r="N361" i="10"/>
  <c r="O361" i="10"/>
  <c r="J333" i="9"/>
  <c r="K333" i="9"/>
  <c r="M333" i="9"/>
  <c r="N333" i="10"/>
  <c r="O333" i="10"/>
  <c r="J305" i="9"/>
  <c r="K305" i="9"/>
  <c r="M305" i="9"/>
  <c r="N305" i="10"/>
  <c r="O305" i="10"/>
  <c r="J280" i="9"/>
  <c r="K280" i="9"/>
  <c r="M280" i="9"/>
  <c r="N280" i="10"/>
  <c r="O280" i="10"/>
  <c r="J351" i="9"/>
  <c r="K351" i="9"/>
  <c r="M351" i="9"/>
  <c r="N351" i="10"/>
  <c r="O351" i="10"/>
  <c r="J289" i="9"/>
  <c r="K289" i="9"/>
  <c r="M289" i="9"/>
  <c r="N289" i="10"/>
  <c r="O289" i="10"/>
  <c r="J278" i="9"/>
  <c r="K278" i="9"/>
  <c r="M278" i="9"/>
  <c r="N278" i="10"/>
  <c r="O278" i="10"/>
  <c r="J256" i="9"/>
  <c r="K256" i="9"/>
  <c r="M256" i="9"/>
  <c r="N256" i="10"/>
  <c r="O256" i="10"/>
  <c r="J228" i="9"/>
  <c r="K228" i="9"/>
  <c r="M228" i="9"/>
  <c r="N228" i="10"/>
  <c r="O228" i="10"/>
  <c r="J156" i="9"/>
  <c r="K156" i="9"/>
  <c r="M156" i="9"/>
  <c r="N156" i="10"/>
  <c r="O156" i="10"/>
  <c r="J318" i="9"/>
  <c r="K318" i="9"/>
  <c r="M318" i="9"/>
  <c r="N318" i="10"/>
  <c r="O318" i="10"/>
  <c r="J241" i="9"/>
  <c r="K241" i="9"/>
  <c r="M241" i="9"/>
  <c r="N241" i="10"/>
  <c r="O241" i="10"/>
  <c r="J169" i="9"/>
  <c r="K169" i="9"/>
  <c r="M169" i="9"/>
  <c r="N169" i="10"/>
  <c r="O169" i="10"/>
  <c r="J425" i="9"/>
  <c r="K425" i="9"/>
  <c r="M425" i="9"/>
  <c r="N425" i="10"/>
  <c r="O425" i="10"/>
  <c r="J364" i="9"/>
  <c r="K364" i="9"/>
  <c r="M364" i="9"/>
  <c r="N364" i="10"/>
  <c r="O364" i="10"/>
  <c r="J336" i="9"/>
  <c r="K336" i="9"/>
  <c r="M336" i="9"/>
  <c r="N336" i="10"/>
  <c r="O336" i="10"/>
  <c r="J308" i="9"/>
  <c r="K308" i="9"/>
  <c r="M308" i="9"/>
  <c r="N308" i="10"/>
  <c r="O308" i="10"/>
  <c r="J329" i="9"/>
  <c r="K329" i="9"/>
  <c r="M329" i="9"/>
  <c r="N329" i="10"/>
  <c r="O329" i="10"/>
  <c r="J381" i="9"/>
  <c r="K381" i="9"/>
  <c r="M381" i="9"/>
  <c r="N381" i="10"/>
  <c r="O381" i="10"/>
  <c r="J319" i="9"/>
  <c r="K319" i="9"/>
  <c r="M319" i="9"/>
  <c r="N319" i="10"/>
  <c r="O319" i="10"/>
  <c r="J346" i="9"/>
  <c r="K346" i="9"/>
  <c r="M346" i="9"/>
  <c r="N346" i="10"/>
  <c r="O346" i="10"/>
  <c r="J285" i="9"/>
  <c r="K285" i="9"/>
  <c r="M285" i="9"/>
  <c r="N285" i="10"/>
  <c r="O285" i="10"/>
  <c r="J394" i="9"/>
  <c r="K394" i="9"/>
  <c r="M394" i="9"/>
  <c r="N394" i="10"/>
  <c r="O394" i="10"/>
  <c r="J252" i="9"/>
  <c r="K252" i="9"/>
  <c r="M252" i="9"/>
  <c r="N252" i="10"/>
  <c r="O252" i="10"/>
  <c r="J224" i="9"/>
  <c r="K224" i="9"/>
  <c r="M224" i="9"/>
  <c r="N224" i="10"/>
  <c r="O224" i="10"/>
  <c r="J196" i="9"/>
  <c r="K196" i="9"/>
  <c r="M196" i="9"/>
  <c r="N196" i="10"/>
  <c r="O196" i="10"/>
  <c r="J302" i="9"/>
  <c r="K302" i="9"/>
  <c r="M302" i="9"/>
  <c r="N302" i="10"/>
  <c r="O302" i="10"/>
  <c r="J237" i="9"/>
  <c r="K237" i="9"/>
  <c r="M237" i="9"/>
  <c r="N237" i="10"/>
  <c r="O237" i="10"/>
  <c r="J209" i="9"/>
  <c r="K209" i="9"/>
  <c r="M209" i="9"/>
  <c r="N209" i="10"/>
  <c r="O209" i="10"/>
  <c r="J137" i="9"/>
  <c r="K137" i="9"/>
  <c r="M137" i="9"/>
  <c r="N137" i="10"/>
  <c r="O137" i="10"/>
  <c r="J254" i="9"/>
  <c r="K254" i="9"/>
  <c r="M254" i="9"/>
  <c r="N254" i="10"/>
  <c r="O254" i="10"/>
  <c r="J226" i="9"/>
  <c r="K226" i="9"/>
  <c r="M226" i="9"/>
  <c r="N226" i="10"/>
  <c r="O226" i="10"/>
  <c r="J194" i="9"/>
  <c r="K194" i="9"/>
  <c r="M194" i="9"/>
  <c r="N194" i="10"/>
  <c r="O194" i="10"/>
  <c r="J162" i="9"/>
  <c r="K162" i="9"/>
  <c r="M162" i="9"/>
  <c r="N162" i="10"/>
  <c r="O162" i="10"/>
  <c r="J138" i="9"/>
  <c r="K138" i="9"/>
  <c r="M138" i="9"/>
  <c r="N138" i="10"/>
  <c r="O138" i="10"/>
  <c r="J111" i="9"/>
  <c r="K111" i="9"/>
  <c r="M111" i="9"/>
  <c r="N111" i="10"/>
  <c r="O111" i="10"/>
  <c r="J79" i="9"/>
  <c r="K79" i="9"/>
  <c r="M79" i="9"/>
  <c r="N79" i="10"/>
  <c r="O79" i="10"/>
  <c r="J47" i="9"/>
  <c r="K47" i="9"/>
  <c r="M47" i="9"/>
  <c r="N47" i="10"/>
  <c r="O47" i="10"/>
  <c r="J310" i="9"/>
  <c r="K310" i="9"/>
  <c r="M310" i="9"/>
  <c r="N310" i="10"/>
  <c r="O310" i="10"/>
  <c r="J120" i="9"/>
  <c r="K120" i="9"/>
  <c r="M120" i="9"/>
  <c r="N120" i="10"/>
  <c r="O120" i="10"/>
  <c r="J404" i="9"/>
  <c r="K404" i="9"/>
  <c r="M404" i="9"/>
  <c r="N404" i="10"/>
  <c r="O404" i="10"/>
  <c r="J388" i="9"/>
  <c r="K388" i="9"/>
  <c r="M388" i="9"/>
  <c r="N388" i="10"/>
  <c r="O388" i="10"/>
  <c r="J344" i="9"/>
  <c r="K344" i="9"/>
  <c r="M344" i="9"/>
  <c r="N344" i="10"/>
  <c r="O344" i="10"/>
  <c r="J316" i="9"/>
  <c r="K316" i="9"/>
  <c r="M316" i="9"/>
  <c r="N316" i="10"/>
  <c r="O316" i="10"/>
  <c r="J390" i="9"/>
  <c r="K390" i="9"/>
  <c r="M390" i="9"/>
  <c r="N390" i="10"/>
  <c r="O390" i="10"/>
  <c r="J309" i="9"/>
  <c r="K309" i="9"/>
  <c r="M309" i="9"/>
  <c r="N309" i="10"/>
  <c r="O309" i="10"/>
  <c r="J334" i="9"/>
  <c r="K334" i="9"/>
  <c r="M334" i="9"/>
  <c r="N334" i="10"/>
  <c r="O334" i="10"/>
  <c r="J300" i="9"/>
  <c r="K300" i="9"/>
  <c r="M300" i="9"/>
  <c r="N300" i="10"/>
  <c r="O300" i="10"/>
  <c r="J293" i="9"/>
  <c r="K293" i="9"/>
  <c r="M293" i="9"/>
  <c r="N293" i="10"/>
  <c r="O293" i="10"/>
  <c r="J265" i="9"/>
  <c r="K265" i="9"/>
  <c r="M265" i="9"/>
  <c r="N265" i="10"/>
  <c r="O265" i="10"/>
  <c r="J298" i="9"/>
  <c r="K298" i="9"/>
  <c r="M298" i="9"/>
  <c r="N298" i="10"/>
  <c r="O298" i="10"/>
  <c r="J232" i="9"/>
  <c r="K232" i="9"/>
  <c r="M232" i="9"/>
  <c r="N232" i="10"/>
  <c r="O232" i="10"/>
  <c r="J204" i="9"/>
  <c r="K204" i="9"/>
  <c r="M204" i="9"/>
  <c r="N204" i="10"/>
  <c r="O204" i="10"/>
  <c r="J176" i="9"/>
  <c r="K176" i="9"/>
  <c r="M176" i="9"/>
  <c r="N176" i="10"/>
  <c r="O176" i="10"/>
  <c r="J245" i="9"/>
  <c r="K245" i="9"/>
  <c r="M245" i="9"/>
  <c r="N245" i="10"/>
  <c r="O245" i="10"/>
  <c r="J217" i="9"/>
  <c r="K217" i="9"/>
  <c r="M217" i="9"/>
  <c r="N217" i="10"/>
  <c r="O217" i="10"/>
  <c r="J189" i="9"/>
  <c r="K189" i="9"/>
  <c r="M189" i="9"/>
  <c r="N189" i="10"/>
  <c r="O189" i="10"/>
  <c r="J262" i="9"/>
  <c r="K262" i="9"/>
  <c r="M262" i="9"/>
  <c r="N262" i="10"/>
  <c r="O262" i="10"/>
  <c r="J234" i="9"/>
  <c r="K234" i="9"/>
  <c r="M234" i="9"/>
  <c r="N234" i="10"/>
  <c r="O234" i="10"/>
  <c r="J222" i="9"/>
  <c r="K222" i="9"/>
  <c r="M222" i="9"/>
  <c r="N222" i="10"/>
  <c r="O222" i="10"/>
  <c r="J190" i="9"/>
  <c r="K190" i="9"/>
  <c r="M190" i="9"/>
  <c r="N190" i="10"/>
  <c r="O190" i="10"/>
  <c r="J158" i="9"/>
  <c r="K158" i="9"/>
  <c r="M158" i="9"/>
  <c r="N158" i="10"/>
  <c r="O158" i="10"/>
  <c r="J135" i="9"/>
  <c r="K135" i="9"/>
  <c r="M135" i="9"/>
  <c r="N135" i="10"/>
  <c r="O135" i="10"/>
  <c r="J107" i="9"/>
  <c r="K107" i="9"/>
  <c r="M107" i="9"/>
  <c r="N107" i="10"/>
  <c r="O107" i="10"/>
  <c r="J75" i="9"/>
  <c r="K75" i="9"/>
  <c r="M75" i="9"/>
  <c r="N75" i="10"/>
  <c r="O75" i="10"/>
  <c r="J43" i="9"/>
  <c r="K43" i="9"/>
  <c r="M43" i="9"/>
  <c r="N43" i="10"/>
  <c r="O43" i="10"/>
  <c r="J295" i="9"/>
  <c r="K295" i="9"/>
  <c r="M295" i="9"/>
  <c r="N295" i="10"/>
  <c r="O295" i="10"/>
  <c r="J116" i="9"/>
  <c r="K116" i="9"/>
  <c r="M116" i="9"/>
  <c r="N116" i="10"/>
  <c r="O116" i="10"/>
  <c r="J375" i="9"/>
  <c r="K375" i="9"/>
  <c r="M375" i="9"/>
  <c r="N375" i="10"/>
  <c r="O375" i="10"/>
  <c r="J332" i="9"/>
  <c r="K332" i="9"/>
  <c r="M332" i="9"/>
  <c r="N332" i="10"/>
  <c r="O332" i="10"/>
  <c r="J413" i="9"/>
  <c r="K413" i="9"/>
  <c r="M413" i="9"/>
  <c r="N413" i="10"/>
  <c r="O413" i="10"/>
  <c r="J427" i="9"/>
  <c r="K427" i="9"/>
  <c r="M427" i="9"/>
  <c r="N427" i="10"/>
  <c r="O427" i="10"/>
  <c r="J365" i="9"/>
  <c r="K365" i="9"/>
  <c r="M365" i="9"/>
  <c r="N365" i="10"/>
  <c r="O365" i="10"/>
  <c r="J416" i="9"/>
  <c r="K416" i="9"/>
  <c r="M416" i="9"/>
  <c r="N416" i="10"/>
  <c r="O416" i="10"/>
  <c r="J406" i="9"/>
  <c r="K406" i="9"/>
  <c r="M406" i="9"/>
  <c r="N406" i="10"/>
  <c r="O406" i="10"/>
  <c r="J352" i="9"/>
  <c r="K352" i="9"/>
  <c r="M352" i="9"/>
  <c r="N352" i="10"/>
  <c r="O352" i="10"/>
  <c r="J292" i="9"/>
  <c r="K292" i="9"/>
  <c r="M292" i="9"/>
  <c r="N292" i="10"/>
  <c r="O292" i="10"/>
  <c r="J411" i="9"/>
  <c r="K411" i="9"/>
  <c r="M411" i="9"/>
  <c r="N411" i="10"/>
  <c r="O411" i="10"/>
  <c r="J301" i="9"/>
  <c r="K301" i="9"/>
  <c r="M301" i="9"/>
  <c r="N301" i="10"/>
  <c r="O301" i="10"/>
  <c r="J168" i="9"/>
  <c r="K168" i="9"/>
  <c r="M168" i="9"/>
  <c r="N168" i="10"/>
  <c r="O168" i="10"/>
  <c r="J359" i="9"/>
  <c r="K359" i="9"/>
  <c r="M359" i="9"/>
  <c r="N359" i="10"/>
  <c r="O359" i="10"/>
  <c r="J253" i="9"/>
  <c r="K253" i="9"/>
  <c r="M253" i="9"/>
  <c r="N253" i="10"/>
  <c r="O253" i="10"/>
  <c r="J206" i="9"/>
  <c r="K206" i="9"/>
  <c r="M206" i="9"/>
  <c r="N206" i="10"/>
  <c r="O206" i="10"/>
  <c r="J139" i="9"/>
  <c r="K139" i="9"/>
  <c r="M139" i="9"/>
  <c r="N139" i="10"/>
  <c r="O139" i="10"/>
  <c r="J119" i="9"/>
  <c r="K119" i="9"/>
  <c r="M119" i="9"/>
  <c r="N119" i="10"/>
  <c r="O119" i="10"/>
  <c r="J91" i="9"/>
  <c r="K91" i="9"/>
  <c r="M91" i="9"/>
  <c r="N91" i="10"/>
  <c r="O91" i="10"/>
  <c r="J314" i="9"/>
  <c r="K314" i="9"/>
  <c r="M314" i="9"/>
  <c r="N314" i="10"/>
  <c r="O314" i="10"/>
  <c r="J128" i="9"/>
  <c r="K128" i="9"/>
  <c r="M128" i="9"/>
  <c r="N128" i="10"/>
  <c r="O128" i="10"/>
  <c r="J100" i="9"/>
  <c r="K100" i="9"/>
  <c r="M100" i="9"/>
  <c r="N100" i="10"/>
  <c r="O100" i="10"/>
  <c r="J88" i="9"/>
  <c r="K88" i="9"/>
  <c r="M88" i="9"/>
  <c r="N88" i="10"/>
  <c r="O88" i="10"/>
  <c r="J56" i="9"/>
  <c r="K56" i="9"/>
  <c r="M56" i="9"/>
  <c r="N56" i="10"/>
  <c r="O56" i="10"/>
  <c r="J24" i="9"/>
  <c r="K24" i="9"/>
  <c r="M24" i="9"/>
  <c r="N24" i="10"/>
  <c r="O24" i="10"/>
  <c r="J259" i="9"/>
  <c r="K259" i="9"/>
  <c r="M259" i="9"/>
  <c r="N259" i="10"/>
  <c r="O259" i="10"/>
  <c r="J195" i="9"/>
  <c r="K195" i="9"/>
  <c r="M195" i="9"/>
  <c r="N195" i="10"/>
  <c r="O195" i="10"/>
  <c r="J136" i="9"/>
  <c r="K136" i="9"/>
  <c r="M136" i="9"/>
  <c r="N136" i="10"/>
  <c r="O136" i="10"/>
  <c r="J18" i="9"/>
  <c r="K18" i="9"/>
  <c r="M18" i="9"/>
  <c r="N18" i="10"/>
  <c r="O18" i="10"/>
  <c r="J89" i="9"/>
  <c r="K89" i="9"/>
  <c r="M89" i="9"/>
  <c r="N89" i="10"/>
  <c r="O89" i="10"/>
  <c r="J299" i="9"/>
  <c r="K299" i="9"/>
  <c r="M299" i="9"/>
  <c r="N299" i="10"/>
  <c r="O299" i="10"/>
  <c r="J102" i="9"/>
  <c r="K102" i="9"/>
  <c r="M102" i="9"/>
  <c r="N102" i="10"/>
  <c r="O102" i="10"/>
  <c r="J70" i="9"/>
  <c r="K70" i="9"/>
  <c r="M70" i="9"/>
  <c r="N70" i="10"/>
  <c r="O70" i="10"/>
  <c r="J38" i="9"/>
  <c r="K38" i="9"/>
  <c r="M38" i="9"/>
  <c r="N38" i="10"/>
  <c r="O38" i="10"/>
  <c r="J247" i="9"/>
  <c r="K247" i="9"/>
  <c r="M247" i="9"/>
  <c r="N247" i="10"/>
  <c r="O247" i="10"/>
  <c r="J132" i="9"/>
  <c r="K132" i="9"/>
  <c r="M132" i="9"/>
  <c r="N132" i="10"/>
  <c r="O132" i="10"/>
  <c r="J13" i="9"/>
  <c r="K13" i="9"/>
  <c r="M13" i="9"/>
  <c r="N13" i="10"/>
  <c r="O13" i="10"/>
  <c r="J97" i="9"/>
  <c r="K97" i="9"/>
  <c r="M97" i="9"/>
  <c r="N97" i="10"/>
  <c r="O97" i="10"/>
  <c r="J37" i="9"/>
  <c r="K37" i="9"/>
  <c r="M37" i="9"/>
  <c r="N37" i="10"/>
  <c r="O37" i="10"/>
  <c r="J400" i="9"/>
  <c r="K400" i="9"/>
  <c r="M400" i="9"/>
  <c r="N400" i="10"/>
  <c r="O400" i="10"/>
  <c r="J378" i="9"/>
  <c r="K378" i="9"/>
  <c r="M378" i="9"/>
  <c r="N378" i="10"/>
  <c r="O378" i="10"/>
  <c r="J429" i="9"/>
  <c r="K429" i="9"/>
  <c r="M429" i="9"/>
  <c r="N429" i="10"/>
  <c r="O429" i="10"/>
  <c r="J376" i="9"/>
  <c r="K376" i="9"/>
  <c r="M376" i="9"/>
  <c r="N376" i="10"/>
  <c r="O376" i="10"/>
  <c r="J374" i="9"/>
  <c r="K374" i="9"/>
  <c r="M374" i="9"/>
  <c r="N374" i="10"/>
  <c r="O374" i="10"/>
  <c r="J345" i="9"/>
  <c r="K345" i="9"/>
  <c r="M345" i="9"/>
  <c r="N345" i="10"/>
  <c r="O345" i="10"/>
  <c r="J317" i="9"/>
  <c r="K317" i="9"/>
  <c r="M317" i="9"/>
  <c r="N317" i="10"/>
  <c r="O317" i="10"/>
  <c r="J290" i="9"/>
  <c r="K290" i="9"/>
  <c r="M290" i="9"/>
  <c r="N290" i="10"/>
  <c r="O290" i="10"/>
  <c r="J266" i="9"/>
  <c r="K266" i="9"/>
  <c r="M266" i="9"/>
  <c r="N266" i="10"/>
  <c r="O266" i="10"/>
  <c r="J240" i="9"/>
  <c r="K240" i="9"/>
  <c r="M240" i="9"/>
  <c r="N240" i="10"/>
  <c r="O240" i="10"/>
  <c r="J181" i="9"/>
  <c r="K181" i="9"/>
  <c r="M181" i="9"/>
  <c r="N181" i="10"/>
  <c r="O181" i="10"/>
  <c r="J157" i="9"/>
  <c r="K157" i="9"/>
  <c r="M157" i="9"/>
  <c r="N157" i="10"/>
  <c r="O157" i="10"/>
  <c r="J198" i="9"/>
  <c r="K198" i="9"/>
  <c r="M198" i="9"/>
  <c r="N198" i="10"/>
  <c r="O198" i="10"/>
  <c r="J170" i="9"/>
  <c r="K170" i="9"/>
  <c r="M170" i="9"/>
  <c r="N170" i="10"/>
  <c r="O170" i="10"/>
  <c r="J143" i="9"/>
  <c r="K143" i="9"/>
  <c r="M143" i="9"/>
  <c r="N143" i="10"/>
  <c r="O143" i="10"/>
  <c r="J83" i="9"/>
  <c r="K83" i="9"/>
  <c r="M83" i="9"/>
  <c r="N83" i="10"/>
  <c r="O83" i="10"/>
  <c r="J55" i="9"/>
  <c r="K55" i="9"/>
  <c r="M55" i="9"/>
  <c r="N55" i="10"/>
  <c r="O55" i="10"/>
  <c r="J354" i="9"/>
  <c r="K354" i="9"/>
  <c r="M354" i="9"/>
  <c r="N354" i="10"/>
  <c r="O354" i="10"/>
  <c r="J72" i="9"/>
  <c r="K72" i="9"/>
  <c r="M72" i="9"/>
  <c r="N72" i="10"/>
  <c r="O72" i="10"/>
  <c r="J40" i="9"/>
  <c r="K40" i="9"/>
  <c r="M40" i="9"/>
  <c r="N40" i="10"/>
  <c r="O40" i="10"/>
  <c r="J382" i="9"/>
  <c r="K382" i="9"/>
  <c r="M382" i="9"/>
  <c r="N382" i="10"/>
  <c r="O382" i="10"/>
  <c r="J227" i="9"/>
  <c r="K227" i="9"/>
  <c r="M227" i="9"/>
  <c r="N227" i="10"/>
  <c r="O227" i="10"/>
  <c r="J163" i="9"/>
  <c r="K163" i="9"/>
  <c r="M163" i="9"/>
  <c r="N163" i="10"/>
  <c r="O163" i="10"/>
  <c r="J215" i="9"/>
  <c r="K215" i="9"/>
  <c r="M215" i="9"/>
  <c r="N215" i="10"/>
  <c r="O215" i="10"/>
  <c r="J125" i="9"/>
  <c r="K125" i="9"/>
  <c r="M125" i="9"/>
  <c r="N125" i="10"/>
  <c r="O125" i="10"/>
  <c r="J57" i="9"/>
  <c r="K57" i="9"/>
  <c r="M57" i="9"/>
  <c r="N57" i="10"/>
  <c r="O57" i="10"/>
  <c r="J118" i="9"/>
  <c r="K118" i="9"/>
  <c r="M118" i="9"/>
  <c r="N118" i="10"/>
  <c r="O118" i="10"/>
  <c r="J86" i="9"/>
  <c r="K86" i="9"/>
  <c r="M86" i="9"/>
  <c r="N86" i="10"/>
  <c r="O86" i="10"/>
  <c r="J54" i="9"/>
  <c r="K54" i="9"/>
  <c r="M54" i="9"/>
  <c r="N54" i="10"/>
  <c r="O54" i="10"/>
  <c r="J19" i="9"/>
  <c r="K19" i="9"/>
  <c r="M19" i="9"/>
  <c r="N19" i="10"/>
  <c r="O19" i="10"/>
  <c r="J183" i="9"/>
  <c r="K183" i="9"/>
  <c r="M183" i="9"/>
  <c r="N183" i="10"/>
  <c r="O183" i="10"/>
  <c r="J25" i="9"/>
  <c r="K25" i="9"/>
  <c r="M25" i="9"/>
  <c r="N25" i="10"/>
  <c r="O25" i="10"/>
  <c r="J129" i="9"/>
  <c r="K129" i="9"/>
  <c r="M129" i="9"/>
  <c r="N129" i="10"/>
  <c r="O129" i="10"/>
  <c r="J65" i="9"/>
  <c r="K65" i="9"/>
  <c r="M65" i="9"/>
  <c r="N65" i="10"/>
  <c r="O65" i="10"/>
  <c r="J379" i="9"/>
  <c r="K379" i="9"/>
  <c r="M379" i="9"/>
  <c r="N379" i="10"/>
  <c r="O379" i="10"/>
  <c r="J284" i="9"/>
  <c r="K284" i="9"/>
  <c r="M284" i="9"/>
  <c r="N284" i="10"/>
  <c r="O284" i="10"/>
  <c r="J269" i="9"/>
  <c r="K269" i="9"/>
  <c r="M269" i="9"/>
  <c r="N269" i="10"/>
  <c r="O269" i="10"/>
  <c r="J188" i="9"/>
  <c r="K188" i="9"/>
  <c r="M188" i="9"/>
  <c r="N188" i="10"/>
  <c r="O188" i="10"/>
  <c r="J249" i="9"/>
  <c r="K249" i="9"/>
  <c r="M249" i="9"/>
  <c r="N249" i="10"/>
  <c r="O249" i="10"/>
  <c r="J177" i="9"/>
  <c r="K177" i="9"/>
  <c r="M177" i="9"/>
  <c r="N177" i="10"/>
  <c r="O177" i="10"/>
  <c r="J145" i="9"/>
  <c r="K145" i="9"/>
  <c r="M145" i="9"/>
  <c r="N145" i="10"/>
  <c r="O145" i="10"/>
  <c r="J331" i="9"/>
  <c r="K331" i="9"/>
  <c r="M331" i="9"/>
  <c r="N331" i="10"/>
  <c r="O331" i="10"/>
  <c r="J218" i="9"/>
  <c r="K218" i="9"/>
  <c r="M218" i="9"/>
  <c r="N218" i="10"/>
  <c r="O218" i="10"/>
  <c r="J99" i="9"/>
  <c r="K99" i="9"/>
  <c r="M99" i="9"/>
  <c r="N99" i="10"/>
  <c r="O99" i="10"/>
  <c r="J343" i="9"/>
  <c r="K343" i="9"/>
  <c r="M343" i="9"/>
  <c r="N343" i="10"/>
  <c r="O343" i="10"/>
  <c r="J279" i="9"/>
  <c r="K279" i="9"/>
  <c r="M279" i="9"/>
  <c r="N279" i="10"/>
  <c r="O279" i="10"/>
  <c r="J44" i="9"/>
  <c r="K44" i="9"/>
  <c r="M44" i="9"/>
  <c r="N44" i="10"/>
  <c r="O44" i="10"/>
  <c r="J16" i="9"/>
  <c r="K16" i="9"/>
  <c r="M16" i="9"/>
  <c r="N16" i="10"/>
  <c r="O16" i="10"/>
  <c r="J251" i="9"/>
  <c r="K251" i="9"/>
  <c r="M251" i="9"/>
  <c r="N251" i="10"/>
  <c r="O251" i="10"/>
  <c r="J231" i="9"/>
  <c r="K231" i="9"/>
  <c r="M231" i="9"/>
  <c r="N231" i="10"/>
  <c r="O231" i="10"/>
  <c r="J10" i="9"/>
  <c r="K10" i="9"/>
  <c r="M10" i="9"/>
  <c r="N10" i="10"/>
  <c r="O10" i="10"/>
  <c r="J85" i="9"/>
  <c r="K85" i="9"/>
  <c r="M85" i="9"/>
  <c r="N85" i="10"/>
  <c r="O85" i="10"/>
  <c r="J90" i="9"/>
  <c r="K90" i="9"/>
  <c r="M90" i="9"/>
  <c r="N90" i="10"/>
  <c r="O90" i="10"/>
  <c r="J62" i="9"/>
  <c r="K62" i="9"/>
  <c r="M62" i="9"/>
  <c r="N62" i="10"/>
  <c r="O62" i="10"/>
  <c r="J34" i="9"/>
  <c r="K34" i="9"/>
  <c r="M34" i="9"/>
  <c r="N34" i="10"/>
  <c r="O34" i="10"/>
  <c r="J26" i="9"/>
  <c r="K26" i="9"/>
  <c r="M26" i="9"/>
  <c r="N26" i="10"/>
  <c r="O26" i="10"/>
  <c r="J358" i="9"/>
  <c r="K358" i="9"/>
  <c r="M358" i="9"/>
  <c r="N358" i="10"/>
  <c r="O358" i="10"/>
  <c r="J93" i="9"/>
  <c r="K93" i="9"/>
  <c r="M93" i="9"/>
  <c r="N93" i="10"/>
  <c r="O93" i="10"/>
  <c r="J389" i="9"/>
  <c r="K389" i="9"/>
  <c r="M389" i="9"/>
  <c r="N389" i="10"/>
  <c r="O389" i="10"/>
  <c r="J337" i="9"/>
  <c r="K337" i="9"/>
  <c r="M337" i="9"/>
  <c r="N337" i="10"/>
  <c r="O337" i="10"/>
  <c r="J366" i="9"/>
  <c r="K366" i="9"/>
  <c r="M366" i="9"/>
  <c r="N366" i="10"/>
  <c r="O366" i="10"/>
  <c r="J282" i="9"/>
  <c r="K282" i="9"/>
  <c r="M282" i="9"/>
  <c r="N282" i="10"/>
  <c r="O282" i="10"/>
  <c r="J208" i="9"/>
  <c r="K208" i="9"/>
  <c r="M208" i="9"/>
  <c r="N208" i="10"/>
  <c r="O208" i="10"/>
  <c r="J201" i="9"/>
  <c r="K201" i="9"/>
  <c r="M201" i="9"/>
  <c r="N201" i="10"/>
  <c r="O201" i="10"/>
  <c r="J258" i="9"/>
  <c r="K258" i="9"/>
  <c r="M258" i="9"/>
  <c r="N258" i="10"/>
  <c r="O258" i="10"/>
  <c r="J230" i="9"/>
  <c r="K230" i="9"/>
  <c r="M230" i="9"/>
  <c r="N230" i="10"/>
  <c r="O230" i="10"/>
  <c r="J210" i="9"/>
  <c r="K210" i="9"/>
  <c r="M210" i="9"/>
  <c r="N210" i="10"/>
  <c r="O210" i="10"/>
  <c r="J174" i="9"/>
  <c r="K174" i="9"/>
  <c r="M174" i="9"/>
  <c r="N174" i="10"/>
  <c r="O174" i="10"/>
  <c r="J154" i="9"/>
  <c r="K154" i="9"/>
  <c r="M154" i="9"/>
  <c r="N154" i="10"/>
  <c r="O154" i="10"/>
  <c r="J35" i="9"/>
  <c r="K35" i="9"/>
  <c r="M35" i="9"/>
  <c r="N35" i="10"/>
  <c r="O35" i="10"/>
  <c r="J96" i="9"/>
  <c r="K96" i="9"/>
  <c r="M96" i="9"/>
  <c r="N96" i="10"/>
  <c r="O96" i="10"/>
  <c r="J68" i="9"/>
  <c r="K68" i="9"/>
  <c r="M68" i="9"/>
  <c r="N68" i="10"/>
  <c r="O68" i="10"/>
  <c r="J264" i="9"/>
  <c r="K264" i="9"/>
  <c r="M264" i="9"/>
  <c r="N264" i="10"/>
  <c r="O264" i="10"/>
  <c r="J211" i="9"/>
  <c r="K211" i="9"/>
  <c r="M211" i="9"/>
  <c r="N211" i="10"/>
  <c r="O211" i="10"/>
  <c r="J155" i="9"/>
  <c r="K155" i="9"/>
  <c r="M155" i="9"/>
  <c r="N155" i="10"/>
  <c r="O155" i="10"/>
  <c r="J101" i="9"/>
  <c r="K101" i="9"/>
  <c r="M101" i="9"/>
  <c r="N101" i="10"/>
  <c r="O101" i="10"/>
  <c r="J41" i="9"/>
  <c r="K41" i="9"/>
  <c r="M41" i="9"/>
  <c r="N41" i="10"/>
  <c r="O41" i="10"/>
  <c r="J114" i="9"/>
  <c r="K114" i="9"/>
  <c r="M114" i="9"/>
  <c r="N114" i="10"/>
  <c r="O114" i="10"/>
  <c r="J42" i="9"/>
  <c r="K42" i="9"/>
  <c r="M42" i="9"/>
  <c r="N42" i="10"/>
  <c r="O42" i="10"/>
  <c r="J11" i="9"/>
  <c r="K11" i="9"/>
  <c r="M11" i="9"/>
  <c r="N11" i="10"/>
  <c r="O11" i="10"/>
  <c r="J167" i="9"/>
  <c r="K167" i="9"/>
  <c r="M167" i="9"/>
  <c r="N167" i="10"/>
  <c r="O167" i="10"/>
  <c r="J105" i="9"/>
  <c r="K105" i="9"/>
  <c r="M105" i="9"/>
  <c r="N105" i="10"/>
  <c r="O105" i="10"/>
  <c r="J49" i="9"/>
  <c r="K49" i="9"/>
  <c r="M49" i="9"/>
  <c r="N49" i="10"/>
  <c r="O49" i="10"/>
  <c r="J341" i="9"/>
  <c r="K341" i="9"/>
  <c r="M341" i="9"/>
  <c r="N341" i="10"/>
  <c r="O341" i="10"/>
  <c r="J347" i="9"/>
  <c r="K347" i="9"/>
  <c r="M347" i="9"/>
  <c r="N347" i="10"/>
  <c r="O347" i="10"/>
  <c r="J220" i="9"/>
  <c r="K220" i="9"/>
  <c r="M220" i="9"/>
  <c r="N220" i="10"/>
  <c r="O220" i="10"/>
  <c r="J238" i="9"/>
  <c r="K238" i="9"/>
  <c r="M238" i="9"/>
  <c r="N238" i="10"/>
  <c r="O238" i="10"/>
  <c r="J186" i="9"/>
  <c r="K186" i="9"/>
  <c r="M186" i="9"/>
  <c r="N186" i="10"/>
  <c r="O186" i="10"/>
  <c r="J123" i="9"/>
  <c r="K123" i="9"/>
  <c r="M123" i="9"/>
  <c r="N123" i="10"/>
  <c r="O123" i="10"/>
  <c r="J95" i="9"/>
  <c r="K95" i="9"/>
  <c r="M95" i="9"/>
  <c r="N95" i="10"/>
  <c r="O95" i="10"/>
  <c r="J71" i="9"/>
  <c r="K71" i="9"/>
  <c r="M71" i="9"/>
  <c r="N71" i="10"/>
  <c r="O71" i="10"/>
  <c r="J268" i="9"/>
  <c r="K268" i="9"/>
  <c r="M268" i="9"/>
  <c r="N268" i="10"/>
  <c r="O268" i="10"/>
  <c r="J108" i="9"/>
  <c r="K108" i="9"/>
  <c r="M108" i="9"/>
  <c r="N108" i="10"/>
  <c r="O108" i="10"/>
  <c r="J48" i="9"/>
  <c r="K48" i="9"/>
  <c r="M48" i="9"/>
  <c r="N48" i="10"/>
  <c r="O48" i="10"/>
  <c r="J28" i="9"/>
  <c r="K28" i="9"/>
  <c r="M28" i="9"/>
  <c r="N28" i="10"/>
  <c r="O28" i="10"/>
  <c r="J219" i="9"/>
  <c r="K219" i="9"/>
  <c r="M219" i="9"/>
  <c r="N219" i="10"/>
  <c r="O219" i="10"/>
  <c r="J179" i="9"/>
  <c r="K179" i="9"/>
  <c r="M179" i="9"/>
  <c r="N179" i="10"/>
  <c r="O179" i="10"/>
  <c r="J122" i="9"/>
  <c r="K122" i="9"/>
  <c r="M122" i="9"/>
  <c r="N122" i="10"/>
  <c r="O122" i="10"/>
  <c r="J66" i="9"/>
  <c r="K66" i="9"/>
  <c r="M66" i="9"/>
  <c r="N66" i="10"/>
  <c r="O66" i="10"/>
  <c r="J46" i="9"/>
  <c r="K46" i="9"/>
  <c r="M46" i="9"/>
  <c r="N46" i="10"/>
  <c r="O46" i="10"/>
  <c r="J23" i="9"/>
  <c r="K23" i="9"/>
  <c r="M23" i="9"/>
  <c r="N23" i="10"/>
  <c r="O23" i="10"/>
  <c r="J30" i="9"/>
  <c r="K30" i="9"/>
  <c r="M30" i="9"/>
  <c r="N30" i="10"/>
  <c r="O30" i="10"/>
  <c r="J320" i="9"/>
  <c r="K320" i="9"/>
  <c r="M320" i="9"/>
  <c r="N320" i="10"/>
  <c r="O320" i="10"/>
  <c r="J339" i="9"/>
  <c r="K339" i="9"/>
  <c r="M339" i="9"/>
  <c r="N339" i="10"/>
  <c r="O339" i="10"/>
  <c r="J288" i="9"/>
  <c r="K288" i="9"/>
  <c r="M288" i="9"/>
  <c r="N288" i="10"/>
  <c r="O288" i="10"/>
  <c r="J297" i="9"/>
  <c r="K297" i="9"/>
  <c r="M297" i="9"/>
  <c r="N297" i="10"/>
  <c r="O297" i="10"/>
  <c r="J338" i="9"/>
  <c r="K338" i="9"/>
  <c r="M338" i="9"/>
  <c r="N338" i="10"/>
  <c r="O338" i="10"/>
  <c r="J263" i="9"/>
  <c r="K263" i="9"/>
  <c r="M263" i="9"/>
  <c r="N263" i="10"/>
  <c r="O263" i="10"/>
  <c r="J164" i="9"/>
  <c r="K164" i="9"/>
  <c r="M164" i="9"/>
  <c r="N164" i="10"/>
  <c r="O164" i="10"/>
  <c r="J205" i="9"/>
  <c r="K205" i="9"/>
  <c r="M205" i="9"/>
  <c r="N205" i="10"/>
  <c r="O205" i="10"/>
  <c r="J377" i="9"/>
  <c r="K377" i="9"/>
  <c r="M377" i="9"/>
  <c r="N377" i="10"/>
  <c r="O377" i="10"/>
  <c r="J182" i="9"/>
  <c r="K182" i="9"/>
  <c r="M182" i="9"/>
  <c r="N182" i="10"/>
  <c r="O182" i="10"/>
  <c r="J67" i="9"/>
  <c r="K67" i="9"/>
  <c r="M67" i="9"/>
  <c r="N67" i="10"/>
  <c r="O67" i="10"/>
  <c r="J104" i="9"/>
  <c r="K104" i="9"/>
  <c r="M104" i="9"/>
  <c r="N104" i="10"/>
  <c r="O104" i="10"/>
  <c r="J84" i="9"/>
  <c r="K84" i="9"/>
  <c r="M84" i="9"/>
  <c r="N84" i="10"/>
  <c r="O84" i="10"/>
  <c r="J64" i="9"/>
  <c r="K64" i="9"/>
  <c r="M64" i="9"/>
  <c r="N64" i="10"/>
  <c r="O64" i="10"/>
  <c r="J144" i="9"/>
  <c r="K144" i="9"/>
  <c r="M144" i="9"/>
  <c r="N144" i="10"/>
  <c r="O144" i="10"/>
  <c r="J121" i="9"/>
  <c r="K121" i="9"/>
  <c r="M121" i="9"/>
  <c r="N121" i="10"/>
  <c r="O121" i="10"/>
  <c r="J81" i="9"/>
  <c r="K81" i="9"/>
  <c r="M81" i="9"/>
  <c r="N81" i="10"/>
  <c r="O81" i="10"/>
  <c r="J33" i="9"/>
  <c r="K33" i="9"/>
  <c r="M33" i="9"/>
  <c r="N33" i="10"/>
  <c r="O33" i="10"/>
  <c r="J82" i="9"/>
  <c r="K82" i="9"/>
  <c r="M82" i="9"/>
  <c r="N82" i="10"/>
  <c r="O82" i="10"/>
  <c r="J21" i="9"/>
  <c r="K21" i="9"/>
  <c r="M21" i="9"/>
  <c r="N21" i="10"/>
  <c r="O21" i="10"/>
  <c r="J326" i="9"/>
  <c r="K326" i="9"/>
  <c r="M326" i="9"/>
  <c r="N326" i="10"/>
  <c r="O326" i="10"/>
  <c r="J8" i="9"/>
  <c r="K8" i="9"/>
  <c r="M8" i="9"/>
  <c r="J260" i="9"/>
  <c r="K260" i="9"/>
  <c r="M260" i="9"/>
  <c r="N260" i="10"/>
  <c r="O260" i="10"/>
  <c r="J160" i="9"/>
  <c r="K160" i="9"/>
  <c r="M160" i="9"/>
  <c r="N160" i="10"/>
  <c r="O160" i="10"/>
  <c r="J153" i="9"/>
  <c r="K153" i="9"/>
  <c r="M153" i="9"/>
  <c r="N153" i="10"/>
  <c r="O153" i="10"/>
  <c r="J178" i="9"/>
  <c r="K178" i="9"/>
  <c r="M178" i="9"/>
  <c r="N178" i="10"/>
  <c r="O178" i="10"/>
  <c r="J115" i="9"/>
  <c r="K115" i="9"/>
  <c r="M115" i="9"/>
  <c r="N115" i="10"/>
  <c r="O115" i="10"/>
  <c r="J39" i="9"/>
  <c r="K39" i="9"/>
  <c r="M39" i="9"/>
  <c r="N39" i="10"/>
  <c r="O39" i="10"/>
  <c r="J80" i="9"/>
  <c r="K80" i="9"/>
  <c r="M80" i="9"/>
  <c r="N80" i="10"/>
  <c r="O80" i="10"/>
  <c r="J171" i="9"/>
  <c r="K171" i="9"/>
  <c r="M171" i="9"/>
  <c r="N171" i="10"/>
  <c r="O171" i="10"/>
  <c r="J14" i="9"/>
  <c r="K14" i="9"/>
  <c r="M14" i="9"/>
  <c r="N14" i="10"/>
  <c r="O14" i="10"/>
  <c r="J109" i="9"/>
  <c r="K109" i="9"/>
  <c r="M109" i="9"/>
  <c r="N109" i="10"/>
  <c r="O109" i="10"/>
  <c r="J77" i="9"/>
  <c r="K77" i="9"/>
  <c r="M77" i="9"/>
  <c r="N77" i="10"/>
  <c r="O77" i="10"/>
  <c r="J98" i="9"/>
  <c r="K98" i="9"/>
  <c r="M98" i="9"/>
  <c r="N98" i="10"/>
  <c r="O98" i="10"/>
  <c r="J29" i="9"/>
  <c r="K29" i="9"/>
  <c r="M29" i="9"/>
  <c r="N29" i="10"/>
  <c r="O29" i="10"/>
  <c r="J17" i="9"/>
  <c r="K17" i="9"/>
  <c r="M17" i="9"/>
  <c r="N17" i="10"/>
  <c r="O17" i="10"/>
  <c r="J61" i="9"/>
  <c r="K61" i="9"/>
  <c r="M61" i="9"/>
  <c r="N61" i="10"/>
  <c r="O61" i="10"/>
  <c r="J423" i="9"/>
  <c r="K423" i="9"/>
  <c r="M423" i="9"/>
  <c r="N423" i="10"/>
  <c r="O423" i="10"/>
  <c r="J304" i="9"/>
  <c r="K304" i="9"/>
  <c r="M304" i="9"/>
  <c r="N304" i="10"/>
  <c r="O304" i="10"/>
  <c r="J149" i="9"/>
  <c r="K149" i="9"/>
  <c r="M149" i="9"/>
  <c r="N149" i="10"/>
  <c r="O149" i="10"/>
  <c r="J202" i="9"/>
  <c r="K202" i="9"/>
  <c r="M202" i="9"/>
  <c r="N202" i="10"/>
  <c r="O202" i="10"/>
  <c r="J150" i="9"/>
  <c r="K150" i="9"/>
  <c r="M150" i="9"/>
  <c r="N150" i="10"/>
  <c r="O150" i="10"/>
  <c r="J87" i="9"/>
  <c r="K87" i="9"/>
  <c r="M87" i="9"/>
  <c r="N87" i="10"/>
  <c r="O87" i="10"/>
  <c r="J63" i="9"/>
  <c r="K63" i="9"/>
  <c r="M63" i="9"/>
  <c r="N63" i="10"/>
  <c r="O63" i="10"/>
  <c r="J124" i="9"/>
  <c r="K124" i="9"/>
  <c r="M124" i="9"/>
  <c r="N124" i="10"/>
  <c r="O124" i="10"/>
  <c r="J60" i="9"/>
  <c r="K60" i="9"/>
  <c r="M60" i="9"/>
  <c r="N60" i="10"/>
  <c r="O60" i="10"/>
  <c r="J363" i="9"/>
  <c r="K363" i="9"/>
  <c r="M363" i="9"/>
  <c r="N363" i="10"/>
  <c r="O363" i="10"/>
  <c r="J243" i="9"/>
  <c r="K243" i="9"/>
  <c r="M243" i="9"/>
  <c r="N243" i="10"/>
  <c r="O243" i="10"/>
  <c r="J203" i="9"/>
  <c r="K203" i="9"/>
  <c r="M203" i="9"/>
  <c r="N203" i="10"/>
  <c r="O203" i="10"/>
  <c r="J199" i="9"/>
  <c r="K199" i="9"/>
  <c r="M199" i="9"/>
  <c r="N199" i="10"/>
  <c r="O199" i="10"/>
  <c r="J78" i="9"/>
  <c r="K78" i="9"/>
  <c r="M78" i="9"/>
  <c r="N78" i="10"/>
  <c r="O78" i="10"/>
  <c r="J58" i="9"/>
  <c r="K58" i="9"/>
  <c r="M58" i="9"/>
  <c r="N58" i="10"/>
  <c r="O58" i="10"/>
  <c r="J223" i="9"/>
  <c r="K223" i="9"/>
  <c r="M223" i="9"/>
  <c r="N223" i="10"/>
  <c r="O223" i="10"/>
  <c r="J159" i="9"/>
  <c r="K159" i="9"/>
  <c r="M159" i="9"/>
  <c r="N159" i="10"/>
  <c r="O159" i="10"/>
  <c r="J315" i="9"/>
  <c r="K315" i="9"/>
  <c r="M315" i="9"/>
  <c r="N315" i="10"/>
  <c r="O315" i="10"/>
  <c r="J370" i="9"/>
  <c r="K370" i="9"/>
  <c r="M370" i="9"/>
  <c r="N370" i="10"/>
  <c r="O370" i="10"/>
  <c r="J281" i="9"/>
  <c r="K281" i="9"/>
  <c r="M281" i="9"/>
  <c r="N281" i="10"/>
  <c r="O281" i="10"/>
  <c r="J233" i="9"/>
  <c r="K233" i="9"/>
  <c r="M233" i="9"/>
  <c r="N233" i="10"/>
  <c r="O233" i="10"/>
  <c r="J146" i="9"/>
  <c r="K146" i="9"/>
  <c r="M146" i="9"/>
  <c r="N146" i="10"/>
  <c r="O146" i="10"/>
  <c r="J134" i="9"/>
  <c r="K134" i="9"/>
  <c r="M134" i="9"/>
  <c r="N134" i="10"/>
  <c r="O134" i="10"/>
  <c r="J59" i="9"/>
  <c r="K59" i="9"/>
  <c r="M59" i="9"/>
  <c r="N59" i="10"/>
  <c r="O59" i="10"/>
  <c r="J31" i="9"/>
  <c r="K31" i="9"/>
  <c r="M31" i="9"/>
  <c r="N31" i="10"/>
  <c r="O31" i="10"/>
  <c r="J76" i="9"/>
  <c r="K76" i="9"/>
  <c r="M76" i="9"/>
  <c r="N76" i="10"/>
  <c r="O76" i="10"/>
  <c r="J20" i="9"/>
  <c r="K20" i="9"/>
  <c r="M20" i="9"/>
  <c r="N20" i="10"/>
  <c r="O20" i="10"/>
  <c r="J275" i="9"/>
  <c r="K275" i="9"/>
  <c r="M275" i="9"/>
  <c r="N275" i="10"/>
  <c r="O275" i="10"/>
  <c r="J235" i="9"/>
  <c r="K235" i="9"/>
  <c r="M235" i="9"/>
  <c r="N235" i="10"/>
  <c r="O235" i="10"/>
  <c r="J291" i="9"/>
  <c r="K291" i="9"/>
  <c r="M291" i="9"/>
  <c r="N291" i="10"/>
  <c r="O291" i="10"/>
  <c r="J94" i="9"/>
  <c r="K94" i="9"/>
  <c r="M94" i="9"/>
  <c r="N94" i="10"/>
  <c r="O94" i="10"/>
  <c r="J74" i="9"/>
  <c r="K74" i="9"/>
  <c r="M74" i="9"/>
  <c r="N74" i="10"/>
  <c r="O74" i="10"/>
  <c r="J15" i="9"/>
  <c r="K15" i="9"/>
  <c r="M15" i="9"/>
  <c r="N15" i="10"/>
  <c r="O15" i="10"/>
  <c r="J207" i="9"/>
  <c r="K207" i="9"/>
  <c r="M207" i="9"/>
  <c r="N207" i="10"/>
  <c r="O207" i="10"/>
  <c r="J313" i="9"/>
  <c r="K313" i="9"/>
  <c r="M313" i="9"/>
  <c r="N313" i="10"/>
  <c r="O313" i="10"/>
  <c r="J311" i="9"/>
  <c r="K311" i="9"/>
  <c r="M311" i="9"/>
  <c r="N311" i="10"/>
  <c r="O311" i="10"/>
  <c r="J286" i="9"/>
  <c r="K286" i="9"/>
  <c r="M286" i="9"/>
  <c r="N286" i="10"/>
  <c r="O286" i="10"/>
  <c r="J236" i="9"/>
  <c r="K236" i="9"/>
  <c r="M236" i="9"/>
  <c r="N236" i="10"/>
  <c r="O236" i="10"/>
  <c r="J192" i="9"/>
  <c r="K192" i="9"/>
  <c r="M192" i="9"/>
  <c r="N192" i="10"/>
  <c r="O192" i="10"/>
  <c r="J342" i="9"/>
  <c r="K342" i="9"/>
  <c r="M342" i="9"/>
  <c r="N342" i="10"/>
  <c r="O342" i="10"/>
  <c r="J141" i="9"/>
  <c r="K141" i="9"/>
  <c r="M141" i="9"/>
  <c r="N141" i="10"/>
  <c r="O141" i="10"/>
  <c r="J250" i="9"/>
  <c r="K250" i="9"/>
  <c r="M250" i="9"/>
  <c r="N250" i="10"/>
  <c r="O250" i="10"/>
  <c r="J131" i="9"/>
  <c r="K131" i="9"/>
  <c r="M131" i="9"/>
  <c r="N131" i="10"/>
  <c r="O131" i="10"/>
  <c r="J287" i="9"/>
  <c r="K287" i="9"/>
  <c r="M287" i="9"/>
  <c r="N287" i="10"/>
  <c r="O287" i="10"/>
  <c r="J92" i="9"/>
  <c r="K92" i="9"/>
  <c r="M92" i="9"/>
  <c r="N92" i="10"/>
  <c r="O92" i="10"/>
  <c r="J36" i="9"/>
  <c r="K36" i="9"/>
  <c r="M36" i="9"/>
  <c r="N36" i="10"/>
  <c r="O36" i="10"/>
  <c r="J175" i="9"/>
  <c r="K175" i="9"/>
  <c r="M175" i="9"/>
  <c r="N175" i="10"/>
  <c r="O175" i="10"/>
  <c r="J283" i="9"/>
  <c r="K283" i="9"/>
  <c r="M283" i="9"/>
  <c r="N283" i="10"/>
  <c r="O283" i="10"/>
  <c r="J130" i="9"/>
  <c r="K130" i="9"/>
  <c r="M130" i="9"/>
  <c r="N130" i="10"/>
  <c r="O130" i="10"/>
  <c r="J110" i="9"/>
  <c r="K110" i="9"/>
  <c r="M110" i="9"/>
  <c r="N110" i="10"/>
  <c r="O110" i="10"/>
  <c r="J140" i="9"/>
  <c r="K140" i="9"/>
  <c r="M140" i="9"/>
  <c r="N140" i="10"/>
  <c r="O140" i="10"/>
  <c r="J117" i="9"/>
  <c r="K117" i="9"/>
  <c r="M117" i="9"/>
  <c r="N117" i="10"/>
  <c r="O117" i="10"/>
  <c r="J73" i="9"/>
  <c r="K73" i="9"/>
  <c r="M73" i="9"/>
  <c r="N73" i="10"/>
  <c r="O73" i="10"/>
  <c r="J45" i="9"/>
  <c r="K45" i="9"/>
  <c r="M45" i="9"/>
  <c r="N45" i="10"/>
  <c r="O45" i="10"/>
  <c r="J369" i="9"/>
  <c r="K369" i="9"/>
  <c r="M369" i="9"/>
  <c r="N369" i="10"/>
  <c r="O369" i="10"/>
  <c r="J362" i="9"/>
  <c r="K362" i="9"/>
  <c r="M362" i="9"/>
  <c r="N362" i="10"/>
  <c r="O362" i="10"/>
  <c r="J327" i="9"/>
  <c r="K327" i="9"/>
  <c r="M327" i="9"/>
  <c r="N327" i="10"/>
  <c r="O327" i="10"/>
  <c r="J221" i="9"/>
  <c r="K221" i="9"/>
  <c r="M221" i="9"/>
  <c r="N221" i="10"/>
  <c r="O221" i="10"/>
  <c r="J173" i="9"/>
  <c r="K173" i="9"/>
  <c r="M173" i="9"/>
  <c r="N173" i="10"/>
  <c r="O173" i="10"/>
  <c r="J166" i="9"/>
  <c r="K166" i="9"/>
  <c r="M166" i="9"/>
  <c r="N166" i="10"/>
  <c r="O166" i="10"/>
  <c r="J127" i="9"/>
  <c r="K127" i="9"/>
  <c r="M127" i="9"/>
  <c r="N127" i="10"/>
  <c r="O127" i="10"/>
  <c r="J103" i="9"/>
  <c r="K103" i="9"/>
  <c r="M103" i="9"/>
  <c r="N103" i="10"/>
  <c r="O103" i="10"/>
  <c r="J51" i="9"/>
  <c r="K51" i="9"/>
  <c r="M51" i="9"/>
  <c r="N51" i="10"/>
  <c r="O51" i="10"/>
  <c r="J112" i="9"/>
  <c r="K112" i="9"/>
  <c r="M112" i="9"/>
  <c r="N112" i="10"/>
  <c r="O112" i="10"/>
  <c r="J52" i="9"/>
  <c r="K52" i="9"/>
  <c r="M52" i="9"/>
  <c r="N52" i="10"/>
  <c r="O52" i="10"/>
  <c r="J239" i="9"/>
  <c r="K239" i="9"/>
  <c r="M239" i="9"/>
  <c r="N239" i="10"/>
  <c r="O239" i="10"/>
  <c r="J151" i="9"/>
  <c r="K151" i="9"/>
  <c r="M151" i="9"/>
  <c r="N151" i="10"/>
  <c r="O151" i="10"/>
  <c r="J53" i="9"/>
  <c r="K53" i="9"/>
  <c r="M53" i="9"/>
  <c r="N53" i="10"/>
  <c r="O53" i="10"/>
  <c r="J126" i="9"/>
  <c r="K126" i="9"/>
  <c r="M126" i="9"/>
  <c r="N126" i="10"/>
  <c r="O126" i="10"/>
  <c r="J191" i="9"/>
  <c r="K191" i="9"/>
  <c r="M191" i="9"/>
  <c r="N191" i="10"/>
  <c r="O191" i="10"/>
  <c r="J9" i="9"/>
  <c r="K9" i="9"/>
  <c r="M9" i="9"/>
  <c r="N9" i="10"/>
  <c r="O9" i="10"/>
  <c r="J113" i="9"/>
  <c r="K113" i="9"/>
  <c r="M113" i="9"/>
  <c r="N113" i="10"/>
  <c r="O113" i="10"/>
  <c r="J69" i="9"/>
  <c r="K69" i="9"/>
  <c r="M69" i="9"/>
  <c r="N69" i="10"/>
  <c r="O69" i="10"/>
  <c r="J271" i="9"/>
  <c r="K271" i="9"/>
  <c r="M271" i="9"/>
  <c r="N271" i="10"/>
  <c r="O271" i="10"/>
  <c r="J348" i="9"/>
  <c r="K348" i="9"/>
  <c r="M348" i="9"/>
  <c r="N348" i="10"/>
  <c r="O348" i="10"/>
  <c r="J187" i="9"/>
  <c r="K187" i="9"/>
  <c r="M187" i="9"/>
  <c r="N187" i="10"/>
  <c r="O187" i="10"/>
  <c r="J106" i="9"/>
  <c r="K106" i="9"/>
  <c r="M106" i="9"/>
  <c r="N106" i="10"/>
  <c r="O106" i="10"/>
  <c r="J22" i="9"/>
  <c r="K22" i="9"/>
  <c r="M22" i="9"/>
  <c r="N22" i="10"/>
  <c r="O22" i="10"/>
  <c r="J142" i="9"/>
  <c r="K142" i="9"/>
  <c r="M142" i="9"/>
  <c r="N142" i="10"/>
  <c r="O142" i="10"/>
  <c r="J147" i="9"/>
  <c r="K147" i="9"/>
  <c r="M147" i="9"/>
  <c r="N147" i="10"/>
  <c r="O147" i="10"/>
  <c r="J50" i="9"/>
  <c r="K50" i="9"/>
  <c r="M50" i="9"/>
  <c r="N50" i="10"/>
  <c r="O50" i="10"/>
  <c r="J32" i="9"/>
  <c r="K32" i="9"/>
  <c r="M32" i="9"/>
  <c r="N32" i="10"/>
  <c r="O32" i="10"/>
  <c r="J27" i="9"/>
  <c r="K27" i="9"/>
  <c r="M27" i="9"/>
  <c r="N27" i="10"/>
  <c r="O27" i="10"/>
  <c r="J12" i="9"/>
  <c r="K12" i="9"/>
  <c r="M12" i="9"/>
  <c r="N12" i="10"/>
  <c r="O12" i="10"/>
  <c r="J255" i="9"/>
  <c r="K255" i="9"/>
  <c r="M255" i="9"/>
  <c r="N255" i="10"/>
  <c r="O255" i="10"/>
  <c r="J214" i="9"/>
  <c r="K214" i="9"/>
  <c r="M214" i="9"/>
  <c r="N214" i="10"/>
  <c r="O214" i="10"/>
  <c r="N84" i="9"/>
  <c r="O84" i="9"/>
  <c r="O84" i="8"/>
  <c r="N344" i="9"/>
  <c r="O344" i="9"/>
  <c r="O344" i="8"/>
  <c r="N29" i="9"/>
  <c r="O29" i="9"/>
  <c r="O29" i="8"/>
  <c r="N383" i="9"/>
  <c r="O383" i="9"/>
  <c r="O383" i="8"/>
  <c r="N131" i="9"/>
  <c r="O131" i="8"/>
  <c r="N67" i="9"/>
  <c r="O67" i="8"/>
  <c r="N259" i="9"/>
  <c r="O259" i="9"/>
  <c r="O259" i="8"/>
  <c r="N251" i="9"/>
  <c r="O251" i="9"/>
  <c r="O251" i="8"/>
  <c r="N61" i="9"/>
  <c r="O61" i="9"/>
  <c r="O61" i="8"/>
  <c r="O37" i="8"/>
  <c r="N37" i="9"/>
  <c r="O37" i="9"/>
  <c r="N168" i="9"/>
  <c r="O168" i="9"/>
  <c r="O168" i="8"/>
  <c r="N353" i="9"/>
  <c r="O353" i="9"/>
  <c r="O353" i="8"/>
  <c r="N253" i="9"/>
  <c r="O253" i="9"/>
  <c r="O253" i="8"/>
  <c r="N182" i="9"/>
  <c r="O182" i="9"/>
  <c r="O182" i="8"/>
  <c r="O10" i="8"/>
  <c r="N10" i="9"/>
  <c r="O10" i="9"/>
  <c r="N95" i="9"/>
  <c r="O95" i="9"/>
  <c r="O95" i="8"/>
  <c r="N274" i="9"/>
  <c r="O274" i="9"/>
  <c r="O274" i="8"/>
  <c r="N92" i="9"/>
  <c r="O92" i="9"/>
  <c r="O92" i="8"/>
  <c r="N19" i="9"/>
  <c r="O19" i="9"/>
  <c r="O19" i="8"/>
  <c r="N118" i="9"/>
  <c r="O118" i="9"/>
  <c r="O118" i="8"/>
  <c r="N123" i="9"/>
  <c r="O123" i="8"/>
  <c r="N396" i="9"/>
  <c r="O396" i="9"/>
  <c r="O396" i="8"/>
  <c r="N254" i="9"/>
  <c r="O254" i="9"/>
  <c r="O254" i="8"/>
  <c r="N308" i="9"/>
  <c r="O308" i="9"/>
  <c r="O308" i="8"/>
  <c r="N420" i="9"/>
  <c r="O420" i="9"/>
  <c r="O420" i="8"/>
  <c r="N393" i="9"/>
  <c r="O393" i="9"/>
  <c r="O393" i="8"/>
  <c r="N426" i="9"/>
  <c r="O426" i="9"/>
  <c r="O426" i="8"/>
  <c r="N361" i="9"/>
  <c r="O361" i="9"/>
  <c r="O361" i="8"/>
  <c r="N21" i="9"/>
  <c r="O21" i="9"/>
  <c r="O21" i="8"/>
  <c r="N65" i="9"/>
  <c r="O65" i="9"/>
  <c r="O65" i="8"/>
  <c r="N267" i="9"/>
  <c r="O267" i="9"/>
  <c r="O267" i="8"/>
  <c r="N35" i="9"/>
  <c r="O35" i="9"/>
  <c r="O35" i="8"/>
  <c r="N40" i="9"/>
  <c r="O40" i="9"/>
  <c r="O40" i="8"/>
  <c r="N120" i="9"/>
  <c r="O120" i="9"/>
  <c r="O120" i="8"/>
  <c r="N68" i="9"/>
  <c r="O68" i="9"/>
  <c r="O68" i="8"/>
  <c r="N269" i="9"/>
  <c r="O269" i="9"/>
  <c r="O269" i="8"/>
  <c r="N343" i="9"/>
  <c r="O343" i="8"/>
  <c r="N116" i="9"/>
  <c r="O116" i="9"/>
  <c r="O116" i="8"/>
  <c r="N136" i="9"/>
  <c r="O136" i="9"/>
  <c r="O136" i="8"/>
  <c r="N15" i="9"/>
  <c r="O15" i="9"/>
  <c r="O15" i="8"/>
  <c r="N263" i="9"/>
  <c r="O263" i="9"/>
  <c r="O263" i="8"/>
  <c r="N133" i="9"/>
  <c r="O133" i="9"/>
  <c r="O133" i="8"/>
  <c r="N143" i="9"/>
  <c r="O143" i="9"/>
  <c r="O143" i="8"/>
  <c r="N51" i="9"/>
  <c r="O51" i="9"/>
  <c r="O51" i="8"/>
  <c r="N279" i="9"/>
  <c r="O279" i="8"/>
  <c r="N202" i="9"/>
  <c r="O202" i="9"/>
  <c r="O202" i="8"/>
  <c r="N373" i="9"/>
  <c r="O373" i="9"/>
  <c r="O373" i="8"/>
  <c r="N34" i="9"/>
  <c r="O34" i="9"/>
  <c r="O34" i="8"/>
  <c r="O371" i="8"/>
  <c r="N371" i="9"/>
  <c r="O371" i="9"/>
  <c r="N290" i="9"/>
  <c r="O290" i="9"/>
  <c r="O290" i="8"/>
  <c r="N402" i="9"/>
  <c r="O402" i="9"/>
  <c r="O402" i="8"/>
  <c r="N191" i="9"/>
  <c r="O191" i="8"/>
  <c r="N415" i="9"/>
  <c r="O415" i="9"/>
  <c r="O415" i="8"/>
  <c r="N356" i="9"/>
  <c r="O356" i="9"/>
  <c r="O356" i="8"/>
  <c r="N351" i="9"/>
  <c r="O351" i="9"/>
  <c r="O351" i="8"/>
  <c r="N300" i="9"/>
  <c r="O300" i="9"/>
  <c r="O300" i="8"/>
  <c r="N409" i="9"/>
  <c r="O409" i="9"/>
  <c r="O409" i="8"/>
  <c r="N381" i="9"/>
  <c r="O381" i="9"/>
  <c r="O381" i="8"/>
  <c r="N323" i="9"/>
  <c r="O323" i="9"/>
  <c r="O323" i="8"/>
  <c r="N416" i="9"/>
  <c r="O416" i="9"/>
  <c r="O416" i="8"/>
  <c r="N185" i="9"/>
  <c r="O185" i="9"/>
  <c r="O185" i="8"/>
  <c r="N44" i="9"/>
  <c r="O44" i="9"/>
  <c r="O44" i="8"/>
  <c r="N49" i="9"/>
  <c r="O49" i="9"/>
  <c r="O49" i="8"/>
  <c r="N105" i="9"/>
  <c r="O105" i="9"/>
  <c r="O105" i="8"/>
  <c r="N246" i="9"/>
  <c r="O246" i="9"/>
  <c r="O246" i="8"/>
  <c r="N73" i="9"/>
  <c r="O73" i="9"/>
  <c r="O73" i="8"/>
  <c r="N346" i="9"/>
  <c r="O346" i="9"/>
  <c r="O346" i="8"/>
  <c r="N206" i="9"/>
  <c r="O206" i="9"/>
  <c r="O206" i="8"/>
  <c r="N124" i="9"/>
  <c r="O124" i="9"/>
  <c r="O124" i="8"/>
  <c r="N41" i="9"/>
  <c r="O41" i="9"/>
  <c r="O41" i="8"/>
  <c r="N160" i="9"/>
  <c r="O160" i="9"/>
  <c r="O160" i="8"/>
  <c r="N315" i="9"/>
  <c r="O315" i="8"/>
  <c r="N141" i="9"/>
  <c r="O141" i="8"/>
  <c r="N339" i="9"/>
  <c r="O339" i="9"/>
  <c r="O339" i="8"/>
  <c r="N76" i="9"/>
  <c r="O76" i="9"/>
  <c r="O76" i="8"/>
  <c r="N126" i="9"/>
  <c r="O126" i="9"/>
  <c r="O126" i="8"/>
  <c r="N157" i="9"/>
  <c r="O157" i="9"/>
  <c r="O157" i="8"/>
  <c r="N268" i="9"/>
  <c r="O268" i="9"/>
  <c r="O268" i="8"/>
  <c r="N152" i="9"/>
  <c r="O152" i="9"/>
  <c r="O152" i="8"/>
  <c r="N195" i="9"/>
  <c r="O195" i="9"/>
  <c r="O195" i="8"/>
  <c r="N312" i="9"/>
  <c r="O312" i="9"/>
  <c r="O312" i="8"/>
  <c r="N109" i="9"/>
  <c r="O109" i="9"/>
  <c r="O109" i="8"/>
  <c r="N47" i="9"/>
  <c r="O47" i="9"/>
  <c r="O47" i="8"/>
  <c r="N38" i="9"/>
  <c r="O38" i="9"/>
  <c r="O38" i="8"/>
  <c r="N404" i="9"/>
  <c r="O404" i="9"/>
  <c r="O404" i="8"/>
  <c r="N149" i="9"/>
  <c r="O149" i="9"/>
  <c r="O149" i="8"/>
  <c r="N270" i="9"/>
  <c r="O270" i="9"/>
  <c r="O270" i="8"/>
  <c r="N204" i="9"/>
  <c r="O204" i="9"/>
  <c r="O204" i="8"/>
  <c r="N321" i="9"/>
  <c r="O321" i="9"/>
  <c r="O321" i="8"/>
  <c r="N63" i="9"/>
  <c r="O63" i="9"/>
  <c r="O63" i="8"/>
  <c r="N46" i="9"/>
  <c r="O46" i="9"/>
  <c r="O46" i="8"/>
  <c r="N422" i="9"/>
  <c r="O422" i="9"/>
  <c r="O422" i="8"/>
  <c r="N239" i="9"/>
  <c r="O239" i="8"/>
  <c r="N314" i="9"/>
  <c r="O314" i="9"/>
  <c r="O314" i="8"/>
  <c r="N190" i="9"/>
  <c r="O190" i="9"/>
  <c r="O190" i="8"/>
  <c r="N66" i="9"/>
  <c r="O66" i="9"/>
  <c r="O66" i="8"/>
  <c r="N232" i="9"/>
  <c r="O232" i="9"/>
  <c r="O232" i="8"/>
  <c r="N341" i="9"/>
  <c r="O341" i="9"/>
  <c r="O341" i="8"/>
  <c r="N286" i="9"/>
  <c r="O286" i="9"/>
  <c r="O286" i="8"/>
  <c r="N400" i="9"/>
  <c r="O400" i="9"/>
  <c r="O400" i="8"/>
  <c r="N128" i="9"/>
  <c r="O128" i="9"/>
  <c r="O128" i="8"/>
  <c r="N237" i="9"/>
  <c r="O237" i="9"/>
  <c r="O237" i="8"/>
  <c r="N403" i="9"/>
  <c r="O403" i="9"/>
  <c r="O403" i="8"/>
  <c r="N192" i="9"/>
  <c r="O192" i="9"/>
  <c r="O192" i="8"/>
  <c r="O362" i="8"/>
  <c r="N362" i="9"/>
  <c r="O362" i="9"/>
  <c r="N155" i="9"/>
  <c r="O155" i="9"/>
  <c r="O155" i="8"/>
  <c r="N399" i="9"/>
  <c r="O399" i="9"/>
  <c r="O399" i="8"/>
  <c r="N425" i="9"/>
  <c r="O425" i="9"/>
  <c r="O425" i="8"/>
  <c r="N260" i="9"/>
  <c r="O260" i="8"/>
  <c r="N427" i="9"/>
  <c r="O427" i="9"/>
  <c r="O427" i="8"/>
  <c r="N355" i="9"/>
  <c r="O355" i="9"/>
  <c r="O355" i="8"/>
  <c r="N326" i="9"/>
  <c r="O326" i="9"/>
  <c r="O326" i="8"/>
  <c r="N88" i="9"/>
  <c r="O88" i="9"/>
  <c r="O88" i="8"/>
  <c r="N275" i="9"/>
  <c r="O275" i="8"/>
  <c r="N210" i="9"/>
  <c r="O210" i="9"/>
  <c r="O210" i="8"/>
  <c r="N380" i="9"/>
  <c r="O380" i="9"/>
  <c r="O380" i="8"/>
  <c r="N281" i="9"/>
  <c r="O281" i="8"/>
  <c r="N173" i="9"/>
  <c r="O173" i="8"/>
  <c r="N345" i="9"/>
  <c r="O345" i="9"/>
  <c r="O345" i="8"/>
  <c r="N110" i="9"/>
  <c r="O110" i="8"/>
  <c r="O231" i="8"/>
  <c r="N231" i="9"/>
  <c r="O231" i="9"/>
  <c r="N285" i="9"/>
  <c r="O285" i="9"/>
  <c r="O285" i="8"/>
  <c r="N364" i="9"/>
  <c r="O364" i="9"/>
  <c r="O364" i="8"/>
  <c r="N227" i="9"/>
  <c r="O227" i="9"/>
  <c r="O227" i="8"/>
  <c r="N98" i="9"/>
  <c r="O98" i="9"/>
  <c r="O98" i="8"/>
  <c r="N292" i="9"/>
  <c r="O292" i="9"/>
  <c r="O292" i="8"/>
  <c r="N26" i="9"/>
  <c r="O26" i="9"/>
  <c r="O26" i="8"/>
  <c r="N379" i="9"/>
  <c r="O379" i="9"/>
  <c r="O379" i="8"/>
  <c r="N75" i="9"/>
  <c r="O75" i="9"/>
  <c r="O75" i="8"/>
  <c r="N229" i="9"/>
  <c r="O229" i="9"/>
  <c r="O229" i="8"/>
  <c r="N282" i="9"/>
  <c r="O282" i="9"/>
  <c r="O282" i="8"/>
  <c r="N376" i="9"/>
  <c r="O376" i="9"/>
  <c r="O376" i="8"/>
  <c r="N224" i="9"/>
  <c r="O224" i="9"/>
  <c r="O224" i="8"/>
  <c r="N378" i="9"/>
  <c r="O378" i="9"/>
  <c r="O378" i="8"/>
  <c r="N316" i="9"/>
  <c r="O316" i="9"/>
  <c r="O316" i="8"/>
  <c r="N367" i="9"/>
  <c r="O367" i="9"/>
  <c r="O367" i="8"/>
  <c r="N412" i="9"/>
  <c r="O412" i="9"/>
  <c r="O412" i="8"/>
  <c r="N289" i="9"/>
  <c r="O289" i="9"/>
  <c r="O289" i="8"/>
  <c r="N398" i="9"/>
  <c r="O398" i="9"/>
  <c r="O398" i="8"/>
  <c r="N188" i="9"/>
  <c r="O188" i="9"/>
  <c r="O188" i="8"/>
  <c r="N358" i="9"/>
  <c r="O358" i="9"/>
  <c r="O358" i="8"/>
  <c r="O198" i="8"/>
  <c r="N198" i="9"/>
  <c r="O198" i="9"/>
  <c r="O203" i="8"/>
  <c r="N203" i="9"/>
  <c r="O203" i="9"/>
  <c r="N327" i="9"/>
  <c r="O327" i="9"/>
  <c r="O327" i="8"/>
  <c r="N310" i="9"/>
  <c r="O310" i="9"/>
  <c r="O310" i="8"/>
  <c r="N320" i="9"/>
  <c r="O320" i="9"/>
  <c r="O320" i="8"/>
  <c r="N349" i="9"/>
  <c r="O349" i="9"/>
  <c r="O349" i="8"/>
  <c r="N201" i="9"/>
  <c r="O201" i="9"/>
  <c r="O201" i="8"/>
  <c r="N309" i="9"/>
  <c r="O309" i="9"/>
  <c r="O309" i="8"/>
  <c r="N306" i="9"/>
  <c r="O306" i="9"/>
  <c r="O306" i="8"/>
  <c r="N226" i="9"/>
  <c r="O226" i="9"/>
  <c r="O226" i="8"/>
  <c r="N77" i="9"/>
  <c r="O77" i="9"/>
  <c r="O77" i="8"/>
  <c r="N150" i="9"/>
  <c r="O150" i="9"/>
  <c r="O150" i="8"/>
  <c r="N408" i="9"/>
  <c r="O408" i="9"/>
  <c r="O408" i="8"/>
  <c r="N213" i="9"/>
  <c r="O213" i="9"/>
  <c r="O213" i="8"/>
  <c r="O20" i="8"/>
  <c r="N20" i="9"/>
  <c r="O20" i="9"/>
  <c r="N104" i="9"/>
  <c r="O104" i="9"/>
  <c r="O104" i="8"/>
  <c r="N16" i="9"/>
  <c r="O16" i="9"/>
  <c r="O16" i="8"/>
  <c r="N407" i="9"/>
  <c r="O407" i="9"/>
  <c r="O407" i="8"/>
  <c r="N336" i="9"/>
  <c r="O336" i="9"/>
  <c r="O336" i="8"/>
  <c r="N273" i="9"/>
  <c r="O273" i="9"/>
  <c r="O273" i="8"/>
  <c r="N58" i="9"/>
  <c r="O58" i="9"/>
  <c r="O58" i="8"/>
  <c r="N325" i="9"/>
  <c r="O325" i="9"/>
  <c r="O325" i="8"/>
  <c r="N411" i="9"/>
  <c r="O411" i="9"/>
  <c r="O411" i="8"/>
  <c r="O135" i="8"/>
  <c r="N135" i="9"/>
  <c r="O135" i="9"/>
  <c r="O414" i="8"/>
  <c r="N414" i="9"/>
  <c r="O414" i="9"/>
  <c r="N215" i="9"/>
  <c r="O215" i="9"/>
  <c r="O215" i="8"/>
  <c r="N249" i="9"/>
  <c r="O249" i="9"/>
  <c r="O249" i="8"/>
  <c r="N81" i="9"/>
  <c r="O81" i="8"/>
  <c r="N144" i="9"/>
  <c r="O144" i="9"/>
  <c r="O144" i="8"/>
  <c r="N238" i="9"/>
  <c r="O238" i="9"/>
  <c r="O238" i="8"/>
  <c r="N102" i="9"/>
  <c r="O102" i="9"/>
  <c r="O102" i="8"/>
  <c r="N108" i="9"/>
  <c r="O108" i="8"/>
  <c r="N175" i="9"/>
  <c r="O175" i="9"/>
  <c r="O175" i="8"/>
  <c r="N164" i="9"/>
  <c r="O164" i="9"/>
  <c r="O164" i="8"/>
  <c r="N13" i="9"/>
  <c r="O13" i="9"/>
  <c r="O13" i="8"/>
  <c r="N219" i="9"/>
  <c r="O219" i="9"/>
  <c r="O219" i="8"/>
  <c r="N233" i="9"/>
  <c r="O233" i="9"/>
  <c r="O233" i="8"/>
  <c r="N55" i="9"/>
  <c r="O55" i="9"/>
  <c r="O55" i="8"/>
  <c r="N112" i="9"/>
  <c r="O112" i="9"/>
  <c r="O112" i="8"/>
  <c r="N221" i="9"/>
  <c r="O221" i="8"/>
  <c r="N161" i="9"/>
  <c r="O161" i="9"/>
  <c r="O161" i="8"/>
  <c r="N162" i="9"/>
  <c r="O162" i="9"/>
  <c r="O162" i="8"/>
  <c r="N384" i="9"/>
  <c r="O384" i="9"/>
  <c r="O384" i="8"/>
  <c r="N299" i="9"/>
  <c r="O299" i="9"/>
  <c r="O299" i="8"/>
  <c r="N107" i="9"/>
  <c r="O107" i="9"/>
  <c r="O107" i="8"/>
  <c r="N417" i="9"/>
  <c r="O417" i="9"/>
  <c r="O417" i="8"/>
  <c r="N348" i="9"/>
  <c r="O348" i="9"/>
  <c r="O348" i="8"/>
  <c r="N305" i="9"/>
  <c r="O305" i="9"/>
  <c r="O305" i="8"/>
  <c r="N220" i="9"/>
  <c r="O220" i="9"/>
  <c r="O220" i="8"/>
  <c r="N99" i="9"/>
  <c r="O99" i="9"/>
  <c r="O99" i="8"/>
  <c r="N71" i="9"/>
  <c r="O71" i="9"/>
  <c r="O71" i="8"/>
  <c r="N121" i="9"/>
  <c r="O121" i="8"/>
  <c r="N211" i="9"/>
  <c r="O211" i="9"/>
  <c r="O211" i="8"/>
  <c r="N129" i="9"/>
  <c r="O129" i="9"/>
  <c r="O129" i="8"/>
  <c r="N27" i="9"/>
  <c r="O27" i="9"/>
  <c r="O27" i="8"/>
  <c r="N52" i="9"/>
  <c r="O52" i="9"/>
  <c r="O52" i="8"/>
  <c r="N194" i="9"/>
  <c r="O194" i="9"/>
  <c r="O194" i="8"/>
  <c r="N297" i="9"/>
  <c r="O297" i="9"/>
  <c r="O297" i="8"/>
  <c r="N142" i="9"/>
  <c r="O142" i="9"/>
  <c r="O142" i="8"/>
  <c r="N48" i="9"/>
  <c r="O48" i="8"/>
  <c r="N277" i="9"/>
  <c r="O277" i="9"/>
  <c r="O277" i="8"/>
  <c r="N418" i="9"/>
  <c r="O418" i="9"/>
  <c r="O418" i="8"/>
  <c r="N156" i="9"/>
  <c r="O156" i="9"/>
  <c r="O156" i="8"/>
  <c r="N193" i="9"/>
  <c r="O193" i="9"/>
  <c r="O193" i="8"/>
  <c r="N335" i="9"/>
  <c r="O335" i="9"/>
  <c r="O335" i="8"/>
  <c r="N421" i="9"/>
  <c r="O421" i="9"/>
  <c r="O421" i="8"/>
  <c r="N338" i="9"/>
  <c r="O338" i="9"/>
  <c r="O338" i="8"/>
  <c r="N18" i="9"/>
  <c r="O18" i="9"/>
  <c r="O18" i="8"/>
  <c r="N288" i="9"/>
  <c r="O288" i="9"/>
  <c r="O288" i="8"/>
  <c r="N167" i="9"/>
  <c r="O167" i="9"/>
  <c r="O167" i="8"/>
  <c r="N252" i="9"/>
  <c r="O252" i="9"/>
  <c r="O252" i="8"/>
  <c r="N132" i="9"/>
  <c r="O132" i="9"/>
  <c r="O132" i="8"/>
  <c r="N217" i="9"/>
  <c r="O217" i="9"/>
  <c r="O217" i="8"/>
  <c r="N357" i="9"/>
  <c r="O357" i="9"/>
  <c r="O357" i="8"/>
  <c r="N366" i="9"/>
  <c r="O366" i="9"/>
  <c r="O366" i="8"/>
  <c r="N244" i="9"/>
  <c r="O244" i="9"/>
  <c r="O244" i="8"/>
  <c r="N178" i="9"/>
  <c r="O178" i="9"/>
  <c r="O178" i="8"/>
  <c r="N87" i="9"/>
  <c r="O87" i="9"/>
  <c r="O87" i="8"/>
  <c r="N134" i="9"/>
  <c r="O134" i="9"/>
  <c r="O134" i="8"/>
  <c r="N359" i="9"/>
  <c r="O359" i="9"/>
  <c r="O359" i="8"/>
  <c r="N165" i="9"/>
  <c r="O165" i="9"/>
  <c r="O165" i="8"/>
  <c r="N14" i="9"/>
  <c r="O14" i="9"/>
  <c r="O14" i="8"/>
  <c r="N243" i="9"/>
  <c r="O243" i="9"/>
  <c r="O243" i="8"/>
  <c r="N23" i="9"/>
  <c r="O23" i="8"/>
  <c r="N389" i="9"/>
  <c r="O389" i="9"/>
  <c r="O389" i="8"/>
  <c r="N261" i="9"/>
  <c r="O261" i="9"/>
  <c r="O261" i="8"/>
  <c r="N180" i="9"/>
  <c r="O180" i="9"/>
  <c r="O180" i="8"/>
  <c r="N115" i="9"/>
  <c r="O115" i="8"/>
  <c r="N245" i="9"/>
  <c r="O245" i="9"/>
  <c r="O245" i="8"/>
  <c r="N140" i="9"/>
  <c r="O140" i="9"/>
  <c r="O140" i="8"/>
  <c r="N234" i="9"/>
  <c r="O234" i="9"/>
  <c r="O234" i="8"/>
  <c r="O333" i="8"/>
  <c r="N333" i="9"/>
  <c r="O333" i="9"/>
  <c r="N130" i="9"/>
  <c r="O130" i="9"/>
  <c r="O130" i="8"/>
  <c r="N236" i="9"/>
  <c r="O236" i="9"/>
  <c r="O236" i="8"/>
  <c r="N139" i="9"/>
  <c r="O139" i="9"/>
  <c r="O139" i="8"/>
  <c r="N256" i="9"/>
  <c r="O256" i="9"/>
  <c r="O256" i="8"/>
  <c r="N322" i="9"/>
  <c r="O322" i="9"/>
  <c r="O322" i="8"/>
  <c r="N377" i="9"/>
  <c r="O377" i="9"/>
  <c r="O377" i="8"/>
  <c r="N176" i="9"/>
  <c r="O176" i="9"/>
  <c r="O176" i="8"/>
  <c r="N214" i="9"/>
  <c r="O214" i="8"/>
  <c r="N241" i="9"/>
  <c r="O241" i="9"/>
  <c r="O241" i="8"/>
  <c r="N177" i="9"/>
  <c r="O177" i="9"/>
  <c r="O177" i="8"/>
  <c r="N145" i="9"/>
  <c r="O145" i="9"/>
  <c r="O145" i="8"/>
  <c r="N276" i="9"/>
  <c r="O276" i="9"/>
  <c r="O276" i="8"/>
  <c r="N283" i="9"/>
  <c r="O283" i="9"/>
  <c r="O283" i="8"/>
  <c r="N294" i="9"/>
  <c r="O294" i="9"/>
  <c r="O294" i="8"/>
  <c r="N179" i="9"/>
  <c r="O179" i="9"/>
  <c r="O179" i="8"/>
  <c r="N25" i="9"/>
  <c r="O25" i="9"/>
  <c r="O25" i="8"/>
  <c r="N97" i="9"/>
  <c r="O97" i="9"/>
  <c r="O97" i="8"/>
  <c r="N83" i="9"/>
  <c r="O83" i="9"/>
  <c r="O83" i="8"/>
  <c r="N11" i="9"/>
  <c r="O11" i="9"/>
  <c r="O11" i="8"/>
  <c r="N137" i="9"/>
  <c r="O137" i="9"/>
  <c r="O137" i="8"/>
  <c r="N319" i="9"/>
  <c r="O319" i="9"/>
  <c r="O319" i="8"/>
  <c r="N365" i="9"/>
  <c r="O365" i="9"/>
  <c r="O365" i="8"/>
  <c r="N22" i="9"/>
  <c r="O22" i="9"/>
  <c r="O22" i="8"/>
  <c r="N147" i="9"/>
  <c r="O147" i="9"/>
  <c r="O147" i="8"/>
  <c r="N72" i="9"/>
  <c r="O72" i="9"/>
  <c r="O72" i="8"/>
  <c r="N218" i="9"/>
  <c r="O218" i="9"/>
  <c r="O218" i="8"/>
  <c r="N90" i="9"/>
  <c r="O90" i="9"/>
  <c r="O90" i="8"/>
  <c r="N293" i="9"/>
  <c r="O293" i="9"/>
  <c r="O293" i="8"/>
  <c r="N138" i="9"/>
  <c r="O138" i="9"/>
  <c r="O138" i="8"/>
  <c r="N332" i="9"/>
  <c r="O332" i="9"/>
  <c r="O332" i="8"/>
  <c r="N428" i="9"/>
  <c r="O428" i="9"/>
  <c r="O428" i="8"/>
  <c r="N397" i="9"/>
  <c r="O397" i="9"/>
  <c r="O397" i="8"/>
  <c r="N184" i="9"/>
  <c r="O184" i="9"/>
  <c r="O184" i="8"/>
  <c r="N354" i="9"/>
  <c r="O354" i="9"/>
  <c r="O354" i="8"/>
  <c r="N295" i="9"/>
  <c r="O295" i="9"/>
  <c r="O295" i="8"/>
  <c r="N392" i="9"/>
  <c r="O392" i="9"/>
  <c r="O392" i="8"/>
  <c r="N395" i="9"/>
  <c r="O395" i="9"/>
  <c r="O395" i="8"/>
  <c r="N33" i="9"/>
  <c r="O33" i="9"/>
  <c r="O33" i="8"/>
  <c r="N17" i="9"/>
  <c r="O17" i="9"/>
  <c r="O17" i="8"/>
  <c r="N197" i="9"/>
  <c r="O197" i="9"/>
  <c r="O197" i="8"/>
  <c r="N189" i="9"/>
  <c r="O189" i="9"/>
  <c r="O189" i="8"/>
  <c r="N70" i="9"/>
  <c r="O70" i="9"/>
  <c r="O70" i="8"/>
  <c r="N127" i="9"/>
  <c r="O127" i="9"/>
  <c r="O127" i="8"/>
  <c r="N31" i="9"/>
  <c r="O31" i="9"/>
  <c r="O31" i="8"/>
  <c r="N337" i="9"/>
  <c r="O337" i="9"/>
  <c r="O337" i="8"/>
  <c r="N278" i="9"/>
  <c r="O278" i="9"/>
  <c r="O278" i="8"/>
  <c r="N266" i="9"/>
  <c r="O266" i="9"/>
  <c r="O266" i="8"/>
  <c r="N235" i="9"/>
  <c r="O235" i="9"/>
  <c r="O235" i="8"/>
  <c r="N80" i="9"/>
  <c r="O80" i="9"/>
  <c r="O80" i="8"/>
  <c r="N230" i="9"/>
  <c r="O230" i="9"/>
  <c r="O230" i="8"/>
  <c r="N222" i="9"/>
  <c r="O222" i="9"/>
  <c r="O222" i="8"/>
  <c r="N57" i="9"/>
  <c r="O57" i="9"/>
  <c r="O57" i="8"/>
  <c r="N103" i="9"/>
  <c r="O103" i="9"/>
  <c r="O103" i="8"/>
  <c r="N12" i="9"/>
  <c r="O12" i="9"/>
  <c r="O12" i="8"/>
  <c r="N111" i="9"/>
  <c r="O111" i="9"/>
  <c r="O111" i="8"/>
  <c r="N101" i="9"/>
  <c r="O101" i="9"/>
  <c r="O101" i="8"/>
  <c r="N43" i="9"/>
  <c r="O43" i="9"/>
  <c r="O43" i="8"/>
  <c r="N247" i="9"/>
  <c r="O247" i="9"/>
  <c r="O247" i="8"/>
  <c r="N350" i="9"/>
  <c r="O350" i="9"/>
  <c r="O350" i="8"/>
  <c r="N153" i="9"/>
  <c r="O153" i="9"/>
  <c r="O153" i="8"/>
  <c r="N225" i="9"/>
  <c r="O225" i="9"/>
  <c r="O225" i="8"/>
  <c r="N302" i="9"/>
  <c r="O302" i="9"/>
  <c r="O302" i="8"/>
  <c r="N93" i="9"/>
  <c r="O93" i="9"/>
  <c r="O93" i="8"/>
  <c r="N39" i="9"/>
  <c r="O39" i="9"/>
  <c r="O39" i="8"/>
  <c r="N42" i="9"/>
  <c r="O42" i="9"/>
  <c r="O42" i="8"/>
  <c r="N265" i="9"/>
  <c r="O265" i="9"/>
  <c r="O265" i="8"/>
  <c r="N199" i="9"/>
  <c r="O199" i="9"/>
  <c r="O199" i="8"/>
  <c r="N298" i="9"/>
  <c r="O298" i="9"/>
  <c r="O298" i="8"/>
  <c r="N151" i="9"/>
  <c r="O151" i="9"/>
  <c r="O151" i="8"/>
  <c r="N54" i="9"/>
  <c r="O54" i="9"/>
  <c r="O54" i="8"/>
  <c r="N340" i="9"/>
  <c r="O340" i="9"/>
  <c r="O340" i="8"/>
  <c r="N59" i="9"/>
  <c r="O59" i="9"/>
  <c r="O59" i="8"/>
  <c r="N172" i="9"/>
  <c r="O172" i="9"/>
  <c r="O172" i="8"/>
  <c r="N255" i="9"/>
  <c r="O255" i="9"/>
  <c r="O255" i="8"/>
  <c r="N382" i="9"/>
  <c r="O382" i="9"/>
  <c r="O382" i="8"/>
  <c r="N122" i="9"/>
  <c r="O122" i="9"/>
  <c r="O122" i="8"/>
  <c r="N303" i="9"/>
  <c r="O303" i="9"/>
  <c r="O303" i="8"/>
  <c r="N170" i="9"/>
  <c r="O170" i="9"/>
  <c r="O170" i="8"/>
  <c r="N50" i="9"/>
  <c r="O50" i="9"/>
  <c r="O50" i="8"/>
  <c r="N200" i="9"/>
  <c r="O200" i="9"/>
  <c r="O200" i="8"/>
  <c r="N370" i="9"/>
  <c r="O370" i="9"/>
  <c r="O370" i="8"/>
  <c r="N304" i="9"/>
  <c r="O304" i="9"/>
  <c r="O304" i="8"/>
  <c r="N413" i="9"/>
  <c r="O413" i="9"/>
  <c r="O413" i="8"/>
  <c r="N216" i="9"/>
  <c r="O216" i="9"/>
  <c r="O216" i="8"/>
  <c r="N372" i="9"/>
  <c r="O372" i="9"/>
  <c r="O372" i="8"/>
  <c r="N331" i="9"/>
  <c r="O331" i="9"/>
  <c r="O331" i="8"/>
  <c r="N375" i="9"/>
  <c r="O375" i="9"/>
  <c r="O375" i="8"/>
  <c r="N424" i="9"/>
  <c r="O424" i="9"/>
  <c r="O424" i="8"/>
  <c r="N284" i="9"/>
  <c r="O284" i="9"/>
  <c r="O284" i="8"/>
  <c r="O394" i="8"/>
  <c r="N394" i="9"/>
  <c r="O394" i="9"/>
  <c r="N78" i="9"/>
  <c r="O78" i="9"/>
  <c r="O78" i="8"/>
  <c r="N296" i="9"/>
  <c r="O296" i="9"/>
  <c r="O296" i="8"/>
  <c r="N32" i="9"/>
  <c r="O32" i="8"/>
  <c r="N30" i="9"/>
  <c r="O30" i="9"/>
  <c r="O30" i="8"/>
  <c r="N240" i="9"/>
  <c r="O240" i="9"/>
  <c r="O240" i="8"/>
  <c r="N119" i="9"/>
  <c r="O119" i="9"/>
  <c r="O119" i="8"/>
  <c r="N311" i="9"/>
  <c r="O311" i="9"/>
  <c r="O311" i="8"/>
  <c r="N96" i="9"/>
  <c r="O96" i="9"/>
  <c r="O96" i="8"/>
  <c r="N212" i="9"/>
  <c r="O212" i="9"/>
  <c r="O212" i="8"/>
  <c r="N86" i="9"/>
  <c r="O86" i="9"/>
  <c r="O86" i="8"/>
  <c r="N208" i="9"/>
  <c r="O208" i="9"/>
  <c r="O208" i="8"/>
  <c r="N91" i="9"/>
  <c r="O91" i="9"/>
  <c r="O91" i="8"/>
  <c r="N258" i="9"/>
  <c r="O258" i="9"/>
  <c r="O258" i="8"/>
  <c r="N317" i="9"/>
  <c r="O317" i="9"/>
  <c r="O317" i="8"/>
  <c r="N401" i="9"/>
  <c r="O401" i="9"/>
  <c r="O401" i="8"/>
  <c r="N205" i="9"/>
  <c r="O205" i="9"/>
  <c r="O205" i="8"/>
  <c r="N342" i="9"/>
  <c r="O342" i="9"/>
  <c r="O342" i="8"/>
  <c r="N209" i="9"/>
  <c r="O209" i="9"/>
  <c r="O209" i="8"/>
  <c r="N82" i="9"/>
  <c r="O82" i="9"/>
  <c r="O82" i="8"/>
  <c r="N264" i="9"/>
  <c r="O264" i="9"/>
  <c r="O264" i="8"/>
  <c r="O163" i="8"/>
  <c r="N163" i="9"/>
  <c r="O163" i="9"/>
  <c r="N291" i="9"/>
  <c r="O291" i="9"/>
  <c r="O291" i="8"/>
  <c r="O429" i="8"/>
  <c r="N429" i="9"/>
  <c r="O429" i="9"/>
  <c r="N248" i="9"/>
  <c r="O248" i="9"/>
  <c r="O248" i="8"/>
  <c r="N390" i="9"/>
  <c r="O390" i="9"/>
  <c r="O390" i="8"/>
  <c r="N363" i="9"/>
  <c r="O363" i="8"/>
  <c r="N334" i="9"/>
  <c r="O334" i="9"/>
  <c r="O334" i="8"/>
  <c r="N360" i="9"/>
  <c r="O360" i="9"/>
  <c r="O360" i="8"/>
  <c r="N301" i="9"/>
  <c r="O301" i="9"/>
  <c r="O301" i="8"/>
  <c r="N410" i="9"/>
  <c r="O410" i="9"/>
  <c r="O410" i="8"/>
  <c r="N271" i="9"/>
  <c r="O271" i="8"/>
  <c r="N79" i="9"/>
  <c r="O79" i="9"/>
  <c r="O79" i="8"/>
  <c r="N62" i="9"/>
  <c r="O62" i="9"/>
  <c r="O62" i="8"/>
  <c r="N113" i="9"/>
  <c r="O113" i="9"/>
  <c r="O113" i="8"/>
  <c r="N262" i="9"/>
  <c r="O262" i="9"/>
  <c r="O262" i="8"/>
  <c r="N183" i="9"/>
  <c r="O183" i="9"/>
  <c r="O183" i="8"/>
  <c r="N106" i="9"/>
  <c r="O106" i="9"/>
  <c r="O106" i="8"/>
  <c r="N347" i="9"/>
  <c r="O347" i="9"/>
  <c r="O347" i="8"/>
  <c r="N318" i="9"/>
  <c r="O318" i="9"/>
  <c r="O318" i="8"/>
  <c r="N8" i="9"/>
  <c r="O8" i="9"/>
  <c r="M435" i="8"/>
  <c r="O435" i="8"/>
  <c r="O8" i="8"/>
  <c r="N64" i="9"/>
  <c r="O64" i="9"/>
  <c r="O64" i="8"/>
  <c r="N125" i="9"/>
  <c r="O125" i="9"/>
  <c r="O125" i="8"/>
  <c r="N94" i="9"/>
  <c r="O94" i="9"/>
  <c r="O94" i="8"/>
  <c r="N307" i="9"/>
  <c r="O307" i="9"/>
  <c r="O307" i="8"/>
  <c r="N223" i="9"/>
  <c r="O223" i="9"/>
  <c r="O223" i="8"/>
  <c r="N181" i="9"/>
  <c r="O181" i="9"/>
  <c r="O181" i="8"/>
  <c r="N352" i="9"/>
  <c r="O352" i="9"/>
  <c r="O352" i="8"/>
  <c r="N385" i="9"/>
  <c r="O385" i="9"/>
  <c r="O385" i="8"/>
  <c r="N324" i="9"/>
  <c r="O324" i="9"/>
  <c r="O324" i="8"/>
  <c r="O196" i="8"/>
  <c r="N196" i="9"/>
  <c r="O196" i="9"/>
  <c r="N159" i="9"/>
  <c r="O159" i="9"/>
  <c r="O159" i="8"/>
  <c r="N45" i="9"/>
  <c r="O45" i="9"/>
  <c r="O45" i="8"/>
  <c r="N388" i="9"/>
  <c r="O388" i="9"/>
  <c r="O388" i="8"/>
  <c r="N85" i="9"/>
  <c r="O85" i="9"/>
  <c r="O85" i="8"/>
  <c r="N36" i="9"/>
  <c r="O36" i="9"/>
  <c r="O36" i="8"/>
  <c r="N257" i="9"/>
  <c r="O257" i="9"/>
  <c r="O257" i="8"/>
  <c r="N169" i="9"/>
  <c r="O169" i="9"/>
  <c r="O169" i="8"/>
  <c r="N406" i="9"/>
  <c r="O406" i="9"/>
  <c r="O406" i="8"/>
  <c r="N28" i="9"/>
  <c r="O28" i="9"/>
  <c r="O28" i="8"/>
  <c r="N89" i="9"/>
  <c r="O89" i="9"/>
  <c r="O89" i="8"/>
  <c r="N405" i="9"/>
  <c r="O405" i="9"/>
  <c r="O405" i="8"/>
  <c r="N148" i="9"/>
  <c r="O148" i="9"/>
  <c r="O148" i="8"/>
  <c r="N187" i="9"/>
  <c r="O187" i="9"/>
  <c r="O187" i="8"/>
  <c r="N74" i="9"/>
  <c r="O74" i="9"/>
  <c r="O74" i="8"/>
  <c r="N158" i="9"/>
  <c r="O158" i="9"/>
  <c r="O158" i="8"/>
  <c r="N100" i="9"/>
  <c r="O100" i="9"/>
  <c r="O100" i="8"/>
  <c r="N24" i="9"/>
  <c r="O24" i="9"/>
  <c r="O24" i="8"/>
  <c r="N329" i="9"/>
  <c r="O329" i="9"/>
  <c r="O329" i="8"/>
  <c r="N146" i="9"/>
  <c r="O146" i="9"/>
  <c r="O146" i="8"/>
  <c r="N60" i="9"/>
  <c r="O60" i="9"/>
  <c r="O60" i="8"/>
  <c r="N391" i="9"/>
  <c r="O391" i="9"/>
  <c r="O391" i="8"/>
  <c r="N272" i="9"/>
  <c r="O272" i="9"/>
  <c r="O272" i="8"/>
  <c r="N171" i="9"/>
  <c r="O171" i="9"/>
  <c r="O171" i="8"/>
  <c r="N250" i="9"/>
  <c r="O250" i="8"/>
  <c r="N114" i="9"/>
  <c r="O114" i="9"/>
  <c r="O114" i="8"/>
  <c r="N374" i="9"/>
  <c r="O374" i="9"/>
  <c r="O374" i="8"/>
  <c r="N280" i="9"/>
  <c r="O280" i="9"/>
  <c r="O280" i="8"/>
  <c r="N387" i="9"/>
  <c r="O387" i="9"/>
  <c r="O387" i="8"/>
  <c r="N287" i="9"/>
  <c r="O287" i="9"/>
  <c r="O287" i="8"/>
  <c r="N423" i="9"/>
  <c r="O423" i="9"/>
  <c r="O423" i="8"/>
  <c r="N53" i="9"/>
  <c r="O53" i="9"/>
  <c r="O53" i="8"/>
  <c r="N419" i="9"/>
  <c r="O419" i="9"/>
  <c r="O419" i="8"/>
  <c r="N9" i="9"/>
  <c r="O9" i="9"/>
  <c r="O9" i="8"/>
  <c r="N328" i="9"/>
  <c r="O328" i="9"/>
  <c r="O328" i="8"/>
  <c r="N69" i="9"/>
  <c r="O69" i="9"/>
  <c r="O69" i="8"/>
  <c r="O186" i="8"/>
  <c r="N186" i="9"/>
  <c r="O186" i="9"/>
  <c r="N166" i="9"/>
  <c r="O166" i="9"/>
  <c r="O166" i="8"/>
  <c r="N207" i="9"/>
  <c r="O207" i="9"/>
  <c r="O207" i="8"/>
  <c r="N56" i="9"/>
  <c r="O56" i="9"/>
  <c r="O56" i="8"/>
  <c r="N386" i="9"/>
  <c r="O386" i="9"/>
  <c r="O386" i="8"/>
  <c r="N174" i="9"/>
  <c r="O174" i="9"/>
  <c r="O174" i="8"/>
  <c r="N117" i="9"/>
  <c r="O117" i="9"/>
  <c r="O117" i="8"/>
  <c r="N368" i="9"/>
  <c r="O368" i="9"/>
  <c r="O368" i="8"/>
  <c r="N154" i="9"/>
  <c r="O154" i="9"/>
  <c r="O154" i="8"/>
  <c r="N242" i="9"/>
  <c r="O242" i="9"/>
  <c r="O242" i="8"/>
  <c r="N313" i="9"/>
  <c r="O313" i="9"/>
  <c r="O313" i="8"/>
  <c r="N330" i="9"/>
  <c r="O330" i="9"/>
  <c r="O330" i="8"/>
  <c r="N228" i="9"/>
  <c r="O228" i="9"/>
  <c r="O228" i="8"/>
  <c r="N369" i="9"/>
  <c r="O369" i="9"/>
  <c r="O369" i="8"/>
  <c r="O271" i="9"/>
  <c r="O32" i="9"/>
  <c r="O250" i="9"/>
  <c r="O363" i="9"/>
  <c r="O214" i="9"/>
  <c r="O115" i="9"/>
  <c r="O23" i="9"/>
  <c r="O48" i="9"/>
  <c r="O121" i="9"/>
  <c r="O221" i="9"/>
  <c r="O108" i="9"/>
  <c r="O81" i="9"/>
  <c r="O281" i="9"/>
  <c r="O260" i="9"/>
  <c r="O239" i="9"/>
  <c r="O141" i="9"/>
  <c r="O279" i="9"/>
  <c r="O343" i="9"/>
  <c r="O123" i="9"/>
  <c r="O131" i="9"/>
  <c r="O110" i="9"/>
  <c r="O315" i="9"/>
  <c r="O191" i="9"/>
  <c r="O173" i="9"/>
  <c r="O275" i="9"/>
  <c r="O67" i="9"/>
  <c r="N8" i="10"/>
  <c r="O8" i="10"/>
  <c r="M435" i="9"/>
  <c r="O435" i="9"/>
</calcChain>
</file>

<file path=xl/sharedStrings.xml><?xml version="1.0" encoding="utf-8"?>
<sst xmlns="http://schemas.openxmlformats.org/spreadsheetml/2006/main" count="7608" uniqueCount="938">
  <si>
    <t>Knr.</t>
  </si>
  <si>
    <t>Kommune</t>
  </si>
  <si>
    <t xml:space="preserve">Skatt </t>
  </si>
  <si>
    <t>Innbyggere</t>
  </si>
  <si>
    <t>Inntektsutjevning i kr pr innb</t>
  </si>
  <si>
    <t>Inntektsutjevning totalt</t>
  </si>
  <si>
    <t>Netto</t>
  </si>
  <si>
    <t>Netto innt.</t>
  </si>
  <si>
    <t xml:space="preserve">jan </t>
  </si>
  <si>
    <t>Kr pr innb</t>
  </si>
  <si>
    <t>Prosent av</t>
  </si>
  <si>
    <t>Symmetrisk</t>
  </si>
  <si>
    <t>Tilleggs-</t>
  </si>
  <si>
    <t>Brutto</t>
  </si>
  <si>
    <t>Finansier-</t>
  </si>
  <si>
    <t xml:space="preserve">Netto </t>
  </si>
  <si>
    <t>innt.utj.</t>
  </si>
  <si>
    <t>utj. tilskudd</t>
  </si>
  <si>
    <t>lands-</t>
  </si>
  <si>
    <t xml:space="preserve"> utjevning</t>
  </si>
  <si>
    <t>kompen-</t>
  </si>
  <si>
    <t>ing</t>
  </si>
  <si>
    <t>innt.utj</t>
  </si>
  <si>
    <t>inntekts-</t>
  </si>
  <si>
    <t>januar</t>
  </si>
  <si>
    <t>februar</t>
  </si>
  <si>
    <t>gjennomsnitt</t>
  </si>
  <si>
    <t>(60 pst.)</t>
  </si>
  <si>
    <t>sasjon</t>
  </si>
  <si>
    <t>Till.komp.</t>
  </si>
  <si>
    <t>utjevning</t>
  </si>
  <si>
    <t>(jan)</t>
  </si>
  <si>
    <t>Hele landet</t>
  </si>
  <si>
    <t xml:space="preserve">Trekk for finansiering av inntektsutjevningen (kr pr innb): </t>
  </si>
  <si>
    <t>/</t>
  </si>
  <si>
    <t>innb. =</t>
  </si>
  <si>
    <t>kr pr innb</t>
  </si>
  <si>
    <t>(jan-mar)</t>
  </si>
  <si>
    <t>jan-feb</t>
  </si>
  <si>
    <t>mars</t>
  </si>
  <si>
    <t>april</t>
  </si>
  <si>
    <t>(jan-apr)</t>
  </si>
  <si>
    <t>jan-mar</t>
  </si>
  <si>
    <t>jan-mai</t>
  </si>
  <si>
    <t>(jan-mai)</t>
  </si>
  <si>
    <t>jan-april</t>
  </si>
  <si>
    <t>mai</t>
  </si>
  <si>
    <t>jan-juli</t>
  </si>
  <si>
    <t>(jan-juli)</t>
  </si>
  <si>
    <t>juli</t>
  </si>
  <si>
    <t>jan-august</t>
  </si>
  <si>
    <t>(jan-august)</t>
  </si>
  <si>
    <t>august</t>
  </si>
  <si>
    <t>jan-september</t>
  </si>
  <si>
    <t>(jan-september)</t>
  </si>
  <si>
    <t>september</t>
  </si>
  <si>
    <t>jan-november</t>
  </si>
  <si>
    <t>(jan-november)</t>
  </si>
  <si>
    <t>november</t>
  </si>
  <si>
    <t>jan-desember</t>
  </si>
  <si>
    <t>(jan-desember)</t>
  </si>
  <si>
    <t>desember</t>
  </si>
  <si>
    <t>(jan-feb)</t>
  </si>
  <si>
    <t>Halden</t>
  </si>
  <si>
    <t>Moss</t>
  </si>
  <si>
    <t>Sarpsborg</t>
  </si>
  <si>
    <t>Fredrikstad</t>
  </si>
  <si>
    <t>Hvaler</t>
  </si>
  <si>
    <t>Aremark</t>
  </si>
  <si>
    <t>Marker</t>
  </si>
  <si>
    <t>Rømskog</t>
  </si>
  <si>
    <t>Trøgstad</t>
  </si>
  <si>
    <t>Spydeberg</t>
  </si>
  <si>
    <t>Askim</t>
  </si>
  <si>
    <t>Eidsberg</t>
  </si>
  <si>
    <t>Skiptvet</t>
  </si>
  <si>
    <t>Rakkestad</t>
  </si>
  <si>
    <t>Råde</t>
  </si>
  <si>
    <t>Rygge</t>
  </si>
  <si>
    <t>Våler</t>
  </si>
  <si>
    <t>Hobøl</t>
  </si>
  <si>
    <t>Vestby</t>
  </si>
  <si>
    <t>Ski</t>
  </si>
  <si>
    <t>Ås</t>
  </si>
  <si>
    <t>Frogn</t>
  </si>
  <si>
    <t>Nesodden</t>
  </si>
  <si>
    <t>Oppegård</t>
  </si>
  <si>
    <t>Bærum</t>
  </si>
  <si>
    <t>Asker</t>
  </si>
  <si>
    <t>Aurskog-Høland</t>
  </si>
  <si>
    <t>Sørum</t>
  </si>
  <si>
    <t>Fet</t>
  </si>
  <si>
    <t>Rælingen</t>
  </si>
  <si>
    <t>Enebakk</t>
  </si>
  <si>
    <t>Lørenskog</t>
  </si>
  <si>
    <t>Skedsmo</t>
  </si>
  <si>
    <t>Nittedal</t>
  </si>
  <si>
    <t>Gjerdrum</t>
  </si>
  <si>
    <t>Ullensaker</t>
  </si>
  <si>
    <t>Nes</t>
  </si>
  <si>
    <t>Eidsvoll</t>
  </si>
  <si>
    <t>Nannestad</t>
  </si>
  <si>
    <t>Hurdal</t>
  </si>
  <si>
    <t>Oslo</t>
  </si>
  <si>
    <t>Kongsvinger</t>
  </si>
  <si>
    <t>Hamar</t>
  </si>
  <si>
    <t>Ringsaker</t>
  </si>
  <si>
    <t>Løten</t>
  </si>
  <si>
    <t>Stange</t>
  </si>
  <si>
    <t>Nord-Odal</t>
  </si>
  <si>
    <t>Sør-Odal</t>
  </si>
  <si>
    <t>Eidskog</t>
  </si>
  <si>
    <t>Grue</t>
  </si>
  <si>
    <t>Åsnes</t>
  </si>
  <si>
    <t>Elverum</t>
  </si>
  <si>
    <t>Trysil</t>
  </si>
  <si>
    <t>Åmot</t>
  </si>
  <si>
    <t>Stor-Elvdal</t>
  </si>
  <si>
    <t>Rendalen</t>
  </si>
  <si>
    <t>Engerdal</t>
  </si>
  <si>
    <t>Tolga</t>
  </si>
  <si>
    <t>Tynset</t>
  </si>
  <si>
    <t>Alvdal</t>
  </si>
  <si>
    <t>Folldal</t>
  </si>
  <si>
    <t>Os</t>
  </si>
  <si>
    <t>Lillehammer</t>
  </si>
  <si>
    <t>Gjøvik</t>
  </si>
  <si>
    <t>Dovre</t>
  </si>
  <si>
    <t>Lesja</t>
  </si>
  <si>
    <t>Skjåk</t>
  </si>
  <si>
    <t>Lom</t>
  </si>
  <si>
    <t>Vågå</t>
  </si>
  <si>
    <t>Nord-Fron</t>
  </si>
  <si>
    <t>Sel</t>
  </si>
  <si>
    <t>Sør-Fron</t>
  </si>
  <si>
    <t>Ringebu</t>
  </si>
  <si>
    <t>Øyer</t>
  </si>
  <si>
    <t>Gausdal</t>
  </si>
  <si>
    <t>Østre Toten</t>
  </si>
  <si>
    <t>Vestre Toten</t>
  </si>
  <si>
    <t>Jevnaker</t>
  </si>
  <si>
    <t>Lunner</t>
  </si>
  <si>
    <t>Gran</t>
  </si>
  <si>
    <t>Søndre Land</t>
  </si>
  <si>
    <t>Nordre Land</t>
  </si>
  <si>
    <t>Sør-Aurdal</t>
  </si>
  <si>
    <t>Etnedal</t>
  </si>
  <si>
    <t>Nord-Aurdal</t>
  </si>
  <si>
    <t>Vestre Slidre</t>
  </si>
  <si>
    <t>Øystre Slidre</t>
  </si>
  <si>
    <t>Vang</t>
  </si>
  <si>
    <t>Drammen</t>
  </si>
  <si>
    <t>Kongsberg</t>
  </si>
  <si>
    <t>Ringerike</t>
  </si>
  <si>
    <t>Hole</t>
  </si>
  <si>
    <t>Flå</t>
  </si>
  <si>
    <t>Gol</t>
  </si>
  <si>
    <t>Hemsedal</t>
  </si>
  <si>
    <t>Ål</t>
  </si>
  <si>
    <t>Hol</t>
  </si>
  <si>
    <t>Sigdal</t>
  </si>
  <si>
    <t>Krødsherad</t>
  </si>
  <si>
    <t>Modum</t>
  </si>
  <si>
    <t>Øvre Eiker</t>
  </si>
  <si>
    <t>Nedre Eiker</t>
  </si>
  <si>
    <t>Lier</t>
  </si>
  <si>
    <t>Røyken</t>
  </si>
  <si>
    <t>Hurum</t>
  </si>
  <si>
    <t>Flesberg</t>
  </si>
  <si>
    <t>Rollag</t>
  </si>
  <si>
    <t>Nore og Uvdal</t>
  </si>
  <si>
    <t>Horten</t>
  </si>
  <si>
    <t>Tønsberg</t>
  </si>
  <si>
    <t>Sandefjord</t>
  </si>
  <si>
    <t>Svelvik</t>
  </si>
  <si>
    <t>Larvik</t>
  </si>
  <si>
    <t>Sande</t>
  </si>
  <si>
    <t>Holmestrand</t>
  </si>
  <si>
    <t>Re</t>
  </si>
  <si>
    <t>Færder</t>
  </si>
  <si>
    <t>Porsgrunn</t>
  </si>
  <si>
    <t>Skien</t>
  </si>
  <si>
    <t>Notodden</t>
  </si>
  <si>
    <t>Siljan</t>
  </si>
  <si>
    <t>Bamble</t>
  </si>
  <si>
    <t>Kragerø</t>
  </si>
  <si>
    <t>Drangedal</t>
  </si>
  <si>
    <t>Nome</t>
  </si>
  <si>
    <t>Bø</t>
  </si>
  <si>
    <t>Sauherad</t>
  </si>
  <si>
    <t>Tinn</t>
  </si>
  <si>
    <t>Hjartdal</t>
  </si>
  <si>
    <t>Seljord</t>
  </si>
  <si>
    <t>Kviteseid</t>
  </si>
  <si>
    <t>Nissedal</t>
  </si>
  <si>
    <t>Fyresdal</t>
  </si>
  <si>
    <t>Tokke</t>
  </si>
  <si>
    <t>Vinje</t>
  </si>
  <si>
    <t>Risør</t>
  </si>
  <si>
    <t>Grimstad</t>
  </si>
  <si>
    <t>Arendal</t>
  </si>
  <si>
    <t>Gjerstad</t>
  </si>
  <si>
    <t>Vegårshei</t>
  </si>
  <si>
    <t>Tvedestrand</t>
  </si>
  <si>
    <t>Froland</t>
  </si>
  <si>
    <t>Lillesand</t>
  </si>
  <si>
    <t>Birkenes</t>
  </si>
  <si>
    <t>Åmli</t>
  </si>
  <si>
    <t>Iveland</t>
  </si>
  <si>
    <t>Evje og Hornnes</t>
  </si>
  <si>
    <t>Bygland</t>
  </si>
  <si>
    <t>Valle</t>
  </si>
  <si>
    <t>Bykle</t>
  </si>
  <si>
    <t>Kristiansand</t>
  </si>
  <si>
    <t>Mandal</t>
  </si>
  <si>
    <t>Farsund</t>
  </si>
  <si>
    <t>Flekkefjord</t>
  </si>
  <si>
    <t>Vennesla</t>
  </si>
  <si>
    <t>Songdalen</t>
  </si>
  <si>
    <t>Søgne</t>
  </si>
  <si>
    <t>Marnardal</t>
  </si>
  <si>
    <t>Åseral</t>
  </si>
  <si>
    <t>Audnedal</t>
  </si>
  <si>
    <t>Lindesnes</t>
  </si>
  <si>
    <t>Lyngdal</t>
  </si>
  <si>
    <t>Hægebostad</t>
  </si>
  <si>
    <t>Kvinesdal</t>
  </si>
  <si>
    <t>Sirdal</t>
  </si>
  <si>
    <t>Eigersund</t>
  </si>
  <si>
    <t>Sandnes</t>
  </si>
  <si>
    <t>Stavanger</t>
  </si>
  <si>
    <t>Haugesund</t>
  </si>
  <si>
    <t>Sokndal</t>
  </si>
  <si>
    <t>Lund</t>
  </si>
  <si>
    <t>Bjerkreim</t>
  </si>
  <si>
    <t>Hå</t>
  </si>
  <si>
    <t>Klepp</t>
  </si>
  <si>
    <t>Time</t>
  </si>
  <si>
    <t>Gjesdal</t>
  </si>
  <si>
    <t>Sola</t>
  </si>
  <si>
    <t>Randaberg</t>
  </si>
  <si>
    <t>Forsand</t>
  </si>
  <si>
    <t>Strand</t>
  </si>
  <si>
    <t>Hjelmeland</t>
  </si>
  <si>
    <t>Suldal</t>
  </si>
  <si>
    <t>Sauda</t>
  </si>
  <si>
    <t>Finnøy</t>
  </si>
  <si>
    <t>Rennesøy</t>
  </si>
  <si>
    <t>Kvitsøy</t>
  </si>
  <si>
    <t>Bokn</t>
  </si>
  <si>
    <t>Tysvær</t>
  </si>
  <si>
    <t>Karmøy</t>
  </si>
  <si>
    <t>Utsira</t>
  </si>
  <si>
    <t>Vindafjord</t>
  </si>
  <si>
    <t>Bergen</t>
  </si>
  <si>
    <t>Etne</t>
  </si>
  <si>
    <t>Sveio</t>
  </si>
  <si>
    <t>Bømlo</t>
  </si>
  <si>
    <t>Stord</t>
  </si>
  <si>
    <t>Fitjar</t>
  </si>
  <si>
    <t>Tysnes</t>
  </si>
  <si>
    <t>Kvinnherad</t>
  </si>
  <si>
    <t>Jondal</t>
  </si>
  <si>
    <t>Odda</t>
  </si>
  <si>
    <t>Ullensvang</t>
  </si>
  <si>
    <t>Eidfjord</t>
  </si>
  <si>
    <t>Ulvik</t>
  </si>
  <si>
    <t>Granvin</t>
  </si>
  <si>
    <t>Voss</t>
  </si>
  <si>
    <t>Kvam</t>
  </si>
  <si>
    <t>Fusa</t>
  </si>
  <si>
    <t>Samnanger</t>
  </si>
  <si>
    <t>Austevoll</t>
  </si>
  <si>
    <t>Sund</t>
  </si>
  <si>
    <t>Fjell</t>
  </si>
  <si>
    <t>Askøy</t>
  </si>
  <si>
    <t>Vaksdal</t>
  </si>
  <si>
    <t>Modalen</t>
  </si>
  <si>
    <t>Osterøy</t>
  </si>
  <si>
    <t>Meland</t>
  </si>
  <si>
    <t>Øygarden</t>
  </si>
  <si>
    <t>Radøy</t>
  </si>
  <si>
    <t>Lindås</t>
  </si>
  <si>
    <t>Austrheim</t>
  </si>
  <si>
    <t>Fedje</t>
  </si>
  <si>
    <t>Masfjorden</t>
  </si>
  <si>
    <t>Flora</t>
  </si>
  <si>
    <t>Gulen</t>
  </si>
  <si>
    <t>Solund</t>
  </si>
  <si>
    <t>Hyllestad</t>
  </si>
  <si>
    <t>Høyanger</t>
  </si>
  <si>
    <t>Vik</t>
  </si>
  <si>
    <t>Balestrand</t>
  </si>
  <si>
    <t>Leikanger</t>
  </si>
  <si>
    <t>Sogndal</t>
  </si>
  <si>
    <t>Aurland</t>
  </si>
  <si>
    <t>Lærdal</t>
  </si>
  <si>
    <t>Årdal</t>
  </si>
  <si>
    <t>Luster</t>
  </si>
  <si>
    <t>Askvoll</t>
  </si>
  <si>
    <t>Fjaler</t>
  </si>
  <si>
    <t>Gaular</t>
  </si>
  <si>
    <t>Jølster</t>
  </si>
  <si>
    <t>Førde</t>
  </si>
  <si>
    <t>Naustdal</t>
  </si>
  <si>
    <t>Bremanger</t>
  </si>
  <si>
    <t>Vågsøy</t>
  </si>
  <si>
    <t>Selje</t>
  </si>
  <si>
    <t>Eid</t>
  </si>
  <si>
    <t>Hornindal</t>
  </si>
  <si>
    <t>Gloppen</t>
  </si>
  <si>
    <t>Stryn</t>
  </si>
  <si>
    <t>Molde</t>
  </si>
  <si>
    <t>Ålesund</t>
  </si>
  <si>
    <t>Kristiansund</t>
  </si>
  <si>
    <t>Vanylven</t>
  </si>
  <si>
    <t>Herøy</t>
  </si>
  <si>
    <t>Ulstein</t>
  </si>
  <si>
    <t>Hareid</t>
  </si>
  <si>
    <t>Volda</t>
  </si>
  <si>
    <t>Ørsta</t>
  </si>
  <si>
    <t>Ørskog</t>
  </si>
  <si>
    <t>Norddal</t>
  </si>
  <si>
    <t>Stranda</t>
  </si>
  <si>
    <t>Stordal</t>
  </si>
  <si>
    <t>Sykkylven</t>
  </si>
  <si>
    <t>Skodje</t>
  </si>
  <si>
    <t>Sula</t>
  </si>
  <si>
    <t>Giske</t>
  </si>
  <si>
    <t>Haram</t>
  </si>
  <si>
    <t>Vestnes</t>
  </si>
  <si>
    <t>Rauma</t>
  </si>
  <si>
    <t>Nesset</t>
  </si>
  <si>
    <t>Midsund</t>
  </si>
  <si>
    <t>Sandøy</t>
  </si>
  <si>
    <t>Aukra</t>
  </si>
  <si>
    <t>Fræna</t>
  </si>
  <si>
    <t>Eide</t>
  </si>
  <si>
    <t>Averøy</t>
  </si>
  <si>
    <t>Gjemnes</t>
  </si>
  <si>
    <t>Tingvoll</t>
  </si>
  <si>
    <t>Sunndal</t>
  </si>
  <si>
    <t>Surnadal</t>
  </si>
  <si>
    <t>Rindal</t>
  </si>
  <si>
    <t>Halsa</t>
  </si>
  <si>
    <t>Smøla</t>
  </si>
  <si>
    <t>Aure</t>
  </si>
  <si>
    <t>Bodø</t>
  </si>
  <si>
    <t>Narvik</t>
  </si>
  <si>
    <t>Bindal</t>
  </si>
  <si>
    <t>Sømna</t>
  </si>
  <si>
    <t>Brønnøy</t>
  </si>
  <si>
    <t>Vega</t>
  </si>
  <si>
    <t>Vevelstad</t>
  </si>
  <si>
    <t>Alstahaug</t>
  </si>
  <si>
    <t>Leirfjord</t>
  </si>
  <si>
    <t>Vefsn</t>
  </si>
  <si>
    <t>Grane</t>
  </si>
  <si>
    <t>Hattfjelldal</t>
  </si>
  <si>
    <t>Dønna</t>
  </si>
  <si>
    <t>Nesna</t>
  </si>
  <si>
    <t>Hemnes</t>
  </si>
  <si>
    <t>Rana</t>
  </si>
  <si>
    <t>Lurøy</t>
  </si>
  <si>
    <t>Træna</t>
  </si>
  <si>
    <t>Rødøy</t>
  </si>
  <si>
    <t>Meløy</t>
  </si>
  <si>
    <t>Gildeskål</t>
  </si>
  <si>
    <t>Beiarn</t>
  </si>
  <si>
    <t>Saltdal</t>
  </si>
  <si>
    <t>Sørfold</t>
  </si>
  <si>
    <t>Steigen</t>
  </si>
  <si>
    <t>Lødingen</t>
  </si>
  <si>
    <t>Tjeldsund</t>
  </si>
  <si>
    <t>Evenes</t>
  </si>
  <si>
    <t>Ballangen</t>
  </si>
  <si>
    <t>Røst</t>
  </si>
  <si>
    <t>Værøy</t>
  </si>
  <si>
    <t>Flakstad</t>
  </si>
  <si>
    <t>Vestvågøy</t>
  </si>
  <si>
    <t>Vågan</t>
  </si>
  <si>
    <t>Hadsel</t>
  </si>
  <si>
    <t>Øksnes</t>
  </si>
  <si>
    <t>Andøy</t>
  </si>
  <si>
    <t>Moskenes</t>
  </si>
  <si>
    <t>Tromsø</t>
  </si>
  <si>
    <t>Kvæfjord</t>
  </si>
  <si>
    <t>Skånland</t>
  </si>
  <si>
    <t>Ibestad</t>
  </si>
  <si>
    <t>Gratangen</t>
  </si>
  <si>
    <t>Bardu</t>
  </si>
  <si>
    <t>Salangen</t>
  </si>
  <si>
    <t>Målselv</t>
  </si>
  <si>
    <t>Sørreisa</t>
  </si>
  <si>
    <t>Dyrøy</t>
  </si>
  <si>
    <t>Tranøy</t>
  </si>
  <si>
    <t>Torsken</t>
  </si>
  <si>
    <t>Berg</t>
  </si>
  <si>
    <t>Lenvik</t>
  </si>
  <si>
    <t>Balsfjord</t>
  </si>
  <si>
    <t>Karlsøy</t>
  </si>
  <si>
    <t>Lyngen</t>
  </si>
  <si>
    <t>Skjervøy</t>
  </si>
  <si>
    <t>Nordreisa</t>
  </si>
  <si>
    <t>Kvænangen</t>
  </si>
  <si>
    <t>Vardø</t>
  </si>
  <si>
    <t>Vadsø</t>
  </si>
  <si>
    <t>Hammerfest</t>
  </si>
  <si>
    <t>Alta</t>
  </si>
  <si>
    <t>Loppa</t>
  </si>
  <si>
    <t>Hasvik</t>
  </si>
  <si>
    <t>Kvalsund</t>
  </si>
  <si>
    <t>Måsøy</t>
  </si>
  <si>
    <t>Nordkapp</t>
  </si>
  <si>
    <t>Lebesby</t>
  </si>
  <si>
    <t>Gamvik</t>
  </si>
  <si>
    <t>Berlevåg</t>
  </si>
  <si>
    <t>Båtsfjord</t>
  </si>
  <si>
    <t>Sør-Varanger</t>
  </si>
  <si>
    <t>Trondheim</t>
  </si>
  <si>
    <t>Steinkjer</t>
  </si>
  <si>
    <t>Namsos</t>
  </si>
  <si>
    <t>Hemne</t>
  </si>
  <si>
    <t>Snillfjord</t>
  </si>
  <si>
    <t>Hitra</t>
  </si>
  <si>
    <t>Frøya</t>
  </si>
  <si>
    <t>Ørland</t>
  </si>
  <si>
    <t>Agdenes</t>
  </si>
  <si>
    <t>Bjugn</t>
  </si>
  <si>
    <t>Åfjord</t>
  </si>
  <si>
    <t>Roan</t>
  </si>
  <si>
    <t>Osen</t>
  </si>
  <si>
    <t>Oppdal</t>
  </si>
  <si>
    <t>Rennebu</t>
  </si>
  <si>
    <t>Meldal</t>
  </si>
  <si>
    <t>Orkdal</t>
  </si>
  <si>
    <t>Røros</t>
  </si>
  <si>
    <t>Holtålen</t>
  </si>
  <si>
    <t>Midtre Gauldal</t>
  </si>
  <si>
    <t>Melhus</t>
  </si>
  <si>
    <t>Skaun</t>
  </si>
  <si>
    <t>Klæbu</t>
  </si>
  <si>
    <t>Malvik</t>
  </si>
  <si>
    <t>Selbu</t>
  </si>
  <si>
    <t>Tydal</t>
  </si>
  <si>
    <t>Meråker</t>
  </si>
  <si>
    <t>Stjørdal</t>
  </si>
  <si>
    <t>Frosta</t>
  </si>
  <si>
    <t>Levanger</t>
  </si>
  <si>
    <t>Verdal</t>
  </si>
  <si>
    <t>Verran</t>
  </si>
  <si>
    <t>Namdalseid</t>
  </si>
  <si>
    <t>Lierne</t>
  </si>
  <si>
    <t>Namsskogan</t>
  </si>
  <si>
    <t>Grong</t>
  </si>
  <si>
    <t>Høylandet</t>
  </si>
  <si>
    <t>Overhalla</t>
  </si>
  <si>
    <t>Fosnes</t>
  </si>
  <si>
    <t>Flatanger</t>
  </si>
  <si>
    <t>Vikna</t>
  </si>
  <si>
    <t>Nærøy</t>
  </si>
  <si>
    <t>Leka</t>
  </si>
  <si>
    <t>Inderøy</t>
  </si>
  <si>
    <t>Indre Fosen</t>
  </si>
  <si>
    <t>Beregninger av skatt og netto inntektsutjevning for kommunene, desember 2019</t>
  </si>
  <si>
    <t>Skatt jan-desember 2019</t>
  </si>
  <si>
    <t>pr. 1.1.19</t>
  </si>
  <si>
    <t>0101</t>
  </si>
  <si>
    <t>0104</t>
  </si>
  <si>
    <t>0105</t>
  </si>
  <si>
    <t>0106</t>
  </si>
  <si>
    <t>0111</t>
  </si>
  <si>
    <t>0118</t>
  </si>
  <si>
    <t>0119</t>
  </si>
  <si>
    <t>0121</t>
  </si>
  <si>
    <t>0122</t>
  </si>
  <si>
    <t>0123</t>
  </si>
  <si>
    <t>0124</t>
  </si>
  <si>
    <t>0125</t>
  </si>
  <si>
    <t>0127</t>
  </si>
  <si>
    <t>0128</t>
  </si>
  <si>
    <t>0135</t>
  </si>
  <si>
    <t>0136</t>
  </si>
  <si>
    <t>0137</t>
  </si>
  <si>
    <t>0138</t>
  </si>
  <si>
    <t>0211</t>
  </si>
  <si>
    <t>0213</t>
  </si>
  <si>
    <t>0214</t>
  </si>
  <si>
    <t>0215</t>
  </si>
  <si>
    <t>0216</t>
  </si>
  <si>
    <t>0217</t>
  </si>
  <si>
    <t>0219</t>
  </si>
  <si>
    <t>0220</t>
  </si>
  <si>
    <t>0221</t>
  </si>
  <si>
    <t>0226</t>
  </si>
  <si>
    <t>0227</t>
  </si>
  <si>
    <t>0228</t>
  </si>
  <si>
    <t>0229</t>
  </si>
  <si>
    <t>0230</t>
  </si>
  <si>
    <t>0231</t>
  </si>
  <si>
    <t>0233</t>
  </si>
  <si>
    <t>0234</t>
  </si>
  <si>
    <t>0235</t>
  </si>
  <si>
    <t>0236</t>
  </si>
  <si>
    <t>0237</t>
  </si>
  <si>
    <t>0238</t>
  </si>
  <si>
    <t>0239</t>
  </si>
  <si>
    <t>0301</t>
  </si>
  <si>
    <t>0402</t>
  </si>
  <si>
    <t>0403</t>
  </si>
  <si>
    <t>0412</t>
  </si>
  <si>
    <t>0415</t>
  </si>
  <si>
    <t>0417</t>
  </si>
  <si>
    <t>0418</t>
  </si>
  <si>
    <t>0419</t>
  </si>
  <si>
    <t>0420</t>
  </si>
  <si>
    <t>0423</t>
  </si>
  <si>
    <t>0425</t>
  </si>
  <si>
    <t>0426</t>
  </si>
  <si>
    <t>0427</t>
  </si>
  <si>
    <t>0428</t>
  </si>
  <si>
    <t>0429</t>
  </si>
  <si>
    <t>0430</t>
  </si>
  <si>
    <t>0432</t>
  </si>
  <si>
    <t>0434</t>
  </si>
  <si>
    <t>0436</t>
  </si>
  <si>
    <t>0437</t>
  </si>
  <si>
    <t>0438</t>
  </si>
  <si>
    <t>0439</t>
  </si>
  <si>
    <t>0441</t>
  </si>
  <si>
    <t>0501</t>
  </si>
  <si>
    <t>0502</t>
  </si>
  <si>
    <t>0511</t>
  </si>
  <si>
    <t>0512</t>
  </si>
  <si>
    <t>0513</t>
  </si>
  <si>
    <t>0514</t>
  </si>
  <si>
    <t>0515</t>
  </si>
  <si>
    <t>0516</t>
  </si>
  <si>
    <t>0517</t>
  </si>
  <si>
    <t>0519</t>
  </si>
  <si>
    <t>0520</t>
  </si>
  <si>
    <t>0521</t>
  </si>
  <si>
    <t>0522</t>
  </si>
  <si>
    <t>0528</t>
  </si>
  <si>
    <t>0529</t>
  </si>
  <si>
    <t>0532</t>
  </si>
  <si>
    <t>0533</t>
  </si>
  <si>
    <t>0534</t>
  </si>
  <si>
    <t>0536</t>
  </si>
  <si>
    <t>0538</t>
  </si>
  <si>
    <t>0540</t>
  </si>
  <si>
    <t>0541</t>
  </si>
  <si>
    <t>0542</t>
  </si>
  <si>
    <t>0543</t>
  </si>
  <si>
    <t>0544</t>
  </si>
  <si>
    <t>0545</t>
  </si>
  <si>
    <t>0602</t>
  </si>
  <si>
    <t>0604</t>
  </si>
  <si>
    <t>0605</t>
  </si>
  <si>
    <t>0612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</si>
  <si>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</si>
  <si>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</si>
  <si>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</si>
  <si>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</si>
  <si>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</si>
  <si>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</si>
  <si>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</si>
  <si>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</si>
  <si>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</si>
  <si>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</si>
  <si>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</si>
  <si>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</si>
  <si>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</si>
  <si>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</si>
  <si>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0631</t>
  </si>
  <si>
    <t>0632</t>
  </si>
  <si>
    <t>0633</t>
  </si>
  <si>
    <t>0701</t>
  </si>
  <si>
    <t>0704</t>
  </si>
  <si>
    <t>0710</t>
  </si>
  <si>
    <t>0711</t>
  </si>
  <si>
    <t>0712</t>
  </si>
  <si>
    <t>0713</t>
  </si>
  <si>
    <t>0715</t>
  </si>
  <si>
    <t>0716</t>
  </si>
  <si>
    <t>0729</t>
  </si>
  <si>
    <t>0805</t>
  </si>
  <si>
    <t>0806</t>
  </si>
  <si>
    <t>0807</t>
  </si>
  <si>
    <t>0811</t>
  </si>
  <si>
    <t>0814</t>
  </si>
  <si>
    <t>0815</t>
  </si>
  <si>
    <t>0817</t>
  </si>
  <si>
    <t>0819</t>
  </si>
  <si>
    <t>0821</t>
  </si>
  <si>
    <t>0822</t>
  </si>
  <si>
    <t>0826</t>
  </si>
  <si>
    <t>0827</t>
  </si>
  <si>
    <t>0828</t>
  </si>
  <si>
    <t>0829</t>
  </si>
  <si>
    <t>0830</t>
  </si>
  <si>
    <t>0831</t>
  </si>
  <si>
    <t>0833</t>
  </si>
  <si>
    <t>0834</t>
  </si>
  <si>
    <t>0901</t>
  </si>
  <si>
    <t>0904</t>
  </si>
  <si>
    <t>0906</t>
  </si>
  <si>
    <t>0911</t>
  </si>
  <si>
    <t>0912</t>
  </si>
  <si>
    <t>0914</t>
  </si>
  <si>
    <t>0919</t>
  </si>
  <si>
    <t>0926</t>
  </si>
  <si>
    <t>0928</t>
  </si>
  <si>
    <t>0929</t>
  </si>
  <si>
    <t>0935</t>
  </si>
  <si>
    <t>0937</t>
  </si>
  <si>
    <t>0938</t>
  </si>
  <si>
    <t>0940</t>
  </si>
  <si>
    <t>0941</t>
  </si>
  <si>
    <t>1001</t>
  </si>
  <si>
    <t>1002</t>
  </si>
  <si>
    <t>1003</t>
  </si>
  <si>
    <t>1004</t>
  </si>
  <si>
    <t>1014</t>
  </si>
  <si>
    <t>1017</t>
  </si>
  <si>
    <t>1018</t>
  </si>
  <si>
    <t>1021</t>
  </si>
  <si>
    <t>1026</t>
  </si>
  <si>
    <t>1027</t>
  </si>
  <si>
    <t>1029</t>
  </si>
  <si>
    <t>1032</t>
  </si>
  <si>
    <t>1034</t>
  </si>
  <si>
    <t>1037</t>
  </si>
  <si>
    <t>1046</t>
  </si>
  <si>
    <t>1101</t>
  </si>
  <si>
    <t>1102</t>
  </si>
  <si>
    <t>1103</t>
  </si>
  <si>
    <t>1106</t>
  </si>
  <si>
    <t>1111</t>
  </si>
  <si>
    <t>1112</t>
  </si>
  <si>
    <t>1114</t>
  </si>
  <si>
    <t>1119</t>
  </si>
  <si>
    <t>1120</t>
  </si>
  <si>
    <t>1121</t>
  </si>
  <si>
    <t>1122</t>
  </si>
  <si>
    <t>1124</t>
  </si>
  <si>
    <t>1127</t>
  </si>
  <si>
    <t>1129</t>
  </si>
  <si>
    <t>1130</t>
  </si>
  <si>
    <t>1133</t>
  </si>
  <si>
    <t>1134</t>
  </si>
  <si>
    <t>1135</t>
  </si>
  <si>
    <t>1141</t>
  </si>
  <si>
    <t>1142</t>
  </si>
  <si>
    <t>1144</t>
  </si>
  <si>
    <t>1145</t>
  </si>
  <si>
    <t>1146</t>
  </si>
  <si>
    <t>1149</t>
  </si>
  <si>
    <t>1151</t>
  </si>
  <si>
    <t>1160</t>
  </si>
  <si>
    <t>1201</t>
  </si>
  <si>
    <t>1211</t>
  </si>
  <si>
    <t>1216</t>
  </si>
  <si>
    <t>1219</t>
  </si>
  <si>
    <t>1221</t>
  </si>
  <si>
    <t>1222</t>
  </si>
  <si>
    <t>1223</t>
  </si>
  <si>
    <t>1224</t>
  </si>
  <si>
    <t>1227</t>
  </si>
  <si>
    <t>1228</t>
  </si>
  <si>
    <t>1231</t>
  </si>
  <si>
    <t>1232</t>
  </si>
  <si>
    <t>1233</t>
  </si>
  <si>
    <t>1234</t>
  </si>
  <si>
    <t>1235</t>
  </si>
  <si>
    <t>1238</t>
  </si>
  <si>
    <t>1241</t>
  </si>
  <si>
    <t>1242</t>
  </si>
  <si>
    <t>1243</t>
  </si>
  <si>
    <t>1244</t>
  </si>
  <si>
    <t>1245</t>
  </si>
  <si>
    <t>1246</t>
  </si>
  <si>
    <t>1247</t>
  </si>
  <si>
    <t>1251</t>
  </si>
  <si>
    <t>1252</t>
  </si>
  <si>
    <t>1253</t>
  </si>
  <si>
    <t>1256</t>
  </si>
  <si>
    <t>1259</t>
  </si>
  <si>
    <t>1260</t>
  </si>
  <si>
    <t>1263</t>
  </si>
  <si>
    <t>1264</t>
  </si>
  <si>
    <t>1265</t>
  </si>
  <si>
    <t>1266</t>
  </si>
  <si>
    <t>1401</t>
  </si>
  <si>
    <t>1411</t>
  </si>
  <si>
    <t>1412</t>
  </si>
  <si>
    <t>1413</t>
  </si>
  <si>
    <t>1416</t>
  </si>
  <si>
    <t>1417</t>
  </si>
  <si>
    <t>1418</t>
  </si>
  <si>
    <t>1419</t>
  </si>
  <si>
    <t>1420</t>
  </si>
  <si>
    <t>1421</t>
  </si>
  <si>
    <t>1422</t>
  </si>
  <si>
    <t>1424</t>
  </si>
  <si>
    <t>1426</t>
  </si>
  <si>
    <t>1428</t>
  </si>
  <si>
    <t>1429</t>
  </si>
  <si>
    <t>1430</t>
  </si>
  <si>
    <t>1431</t>
  </si>
  <si>
    <t>1432</t>
  </si>
  <si>
    <t>1433</t>
  </si>
  <si>
    <t>1438</t>
  </si>
  <si>
    <t>1439</t>
  </si>
  <si>
    <t>1441</t>
  </si>
  <si>
    <t>1443</t>
  </si>
  <si>
    <t>1444</t>
  </si>
  <si>
    <t>1445</t>
  </si>
  <si>
    <t>1449</t>
  </si>
  <si>
    <t>1502</t>
  </si>
  <si>
    <t>1504</t>
  </si>
  <si>
    <t>1505</t>
  </si>
  <si>
    <t>1511</t>
  </si>
  <si>
    <t>1514</t>
  </si>
  <si>
    <t>1515</t>
  </si>
  <si>
    <t>1516</t>
  </si>
  <si>
    <t>1517</t>
  </si>
  <si>
    <t>1519</t>
  </si>
  <si>
    <t>1520</t>
  </si>
  <si>
    <t>1523</t>
  </si>
  <si>
    <t>1524</t>
  </si>
  <si>
    <t>1525</t>
  </si>
  <si>
    <t>1526</t>
  </si>
  <si>
    <t>1528</t>
  </si>
  <si>
    <t>1529</t>
  </si>
  <si>
    <t>1531</t>
  </si>
  <si>
    <t>1532</t>
  </si>
  <si>
    <t>1534</t>
  </si>
  <si>
    <t>1535</t>
  </si>
  <si>
    <t>1539</t>
  </si>
  <si>
    <t>1543</t>
  </si>
  <si>
    <t>1545</t>
  </si>
  <si>
    <t>1546</t>
  </si>
  <si>
    <t>1547</t>
  </si>
  <si>
    <t>1548</t>
  </si>
  <si>
    <t>1551</t>
  </si>
  <si>
    <t>1554</t>
  </si>
  <si>
    <t>1557</t>
  </si>
  <si>
    <t>1560</t>
  </si>
  <si>
    <t>1563</t>
  </si>
  <si>
    <t>1566</t>
  </si>
  <si>
    <t>1571</t>
  </si>
  <si>
    <t>1573</t>
  </si>
  <si>
    <t>1576</t>
  </si>
  <si>
    <t>1804</t>
  </si>
  <si>
    <t>1805</t>
  </si>
  <si>
    <t>1811</t>
  </si>
  <si>
    <t>1812</t>
  </si>
  <si>
    <t>1813</t>
  </si>
  <si>
    <t>1815</t>
  </si>
  <si>
    <t>1816</t>
  </si>
  <si>
    <t>1818</t>
  </si>
  <si>
    <t>1820</t>
  </si>
  <si>
    <t>1822</t>
  </si>
  <si>
    <t>1824</t>
  </si>
  <si>
    <t>1825</t>
  </si>
  <si>
    <t>1826</t>
  </si>
  <si>
    <t>1827</t>
  </si>
  <si>
    <t>1828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</si>
  <si>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</si>
  <si>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</si>
  <si>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</si>
  <si>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</si>
  <si>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</si>
  <si>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</si>
  <si>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</si>
  <si>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</si>
  <si>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</si>
  <si>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</si>
  <si>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Fauske</t>
  </si>
  <si>
    <t>1845</t>
  </si>
  <si>
    <t>1848</t>
  </si>
  <si>
    <t>1849</t>
  </si>
  <si>
    <t>Hamarøy</t>
  </si>
  <si>
    <t>1850</t>
  </si>
  <si>
    <t>Tysfjord</t>
  </si>
  <si>
    <t>1851</t>
  </si>
  <si>
    <t>1852</t>
  </si>
  <si>
    <t>1853</t>
  </si>
  <si>
    <t>1854</t>
  </si>
  <si>
    <t>1856</t>
  </si>
  <si>
    <t>1857</t>
  </si>
  <si>
    <t>1859</t>
  </si>
  <si>
    <t>1860</t>
  </si>
  <si>
    <t>1865</t>
  </si>
  <si>
    <t>1866</t>
  </si>
  <si>
    <t>1867</t>
  </si>
  <si>
    <t>1868</t>
  </si>
  <si>
    <t>1870</t>
  </si>
  <si>
    <t>Sortland</t>
  </si>
  <si>
    <t>1871</t>
  </si>
  <si>
    <t>1874</t>
  </si>
  <si>
    <t>1902</t>
  </si>
  <si>
    <t>1903</t>
  </si>
  <si>
    <t>Harstad</t>
  </si>
  <si>
    <t>1911</t>
  </si>
  <si>
    <t>1913</t>
  </si>
  <si>
    <t>1917</t>
  </si>
  <si>
    <t>1919</t>
  </si>
  <si>
    <t>1920</t>
  </si>
  <si>
    <t>Lavangen</t>
  </si>
  <si>
    <t>1922</t>
  </si>
  <si>
    <t>1923</t>
  </si>
  <si>
    <t>1924</t>
  </si>
  <si>
    <t>1925</t>
  </si>
  <si>
    <t>1926</t>
  </si>
  <si>
    <t>1927</t>
  </si>
  <si>
    <t>1928</t>
  </si>
  <si>
    <t>1929</t>
  </si>
  <si>
    <t>1931</t>
  </si>
  <si>
    <t>1933</t>
  </si>
  <si>
    <t>1936</t>
  </si>
  <si>
    <t>1938</t>
  </si>
  <si>
    <t>1939</t>
  </si>
  <si>
    <t>Storfjord</t>
  </si>
  <si>
    <t>1940</t>
  </si>
  <si>
    <t>Kåfjord</t>
  </si>
  <si>
    <t>1941</t>
  </si>
  <si>
    <t>1942</t>
  </si>
  <si>
    <t>1943</t>
  </si>
  <si>
    <t>2002</t>
  </si>
  <si>
    <t>2003</t>
  </si>
  <si>
    <t>2004</t>
  </si>
  <si>
    <t>2011</t>
  </si>
  <si>
    <t>Kautokeino</t>
  </si>
  <si>
    <t>2012</t>
  </si>
  <si>
    <t>2014</t>
  </si>
  <si>
    <t>2015</t>
  </si>
  <si>
    <t>2017</t>
  </si>
  <si>
    <t>2018</t>
  </si>
  <si>
    <t>2019</t>
  </si>
  <si>
    <t>2020</t>
  </si>
  <si>
    <t>Porsanger</t>
  </si>
  <si>
    <t>2021</t>
  </si>
  <si>
    <t>Karasjok</t>
  </si>
  <si>
    <t>2022</t>
  </si>
  <si>
    <t>2023</t>
  </si>
  <si>
    <t>2024</t>
  </si>
  <si>
    <t>2025</t>
  </si>
  <si>
    <t>Tana</t>
  </si>
  <si>
    <t>2027</t>
  </si>
  <si>
    <t>Nesseby</t>
  </si>
  <si>
    <t>2028</t>
  </si>
  <si>
    <t>2030</t>
  </si>
  <si>
    <t>5001</t>
  </si>
  <si>
    <t>5004</t>
  </si>
  <si>
    <t>5005</t>
  </si>
  <si>
    <t>5011</t>
  </si>
  <si>
    <t>5012</t>
  </si>
  <si>
    <t>5013</t>
  </si>
  <si>
    <t>5014</t>
  </si>
  <si>
    <t>5015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</si>
  <si>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</si>
  <si>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</si>
  <si>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</si>
  <si>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</si>
  <si>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</si>
  <si>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</si>
  <si>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</si>
  <si>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</si>
  <si>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</si>
  <si>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</si>
  <si>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</si>
  <si>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</si>
  <si>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</si>
  <si>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</si>
  <si>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</si>
  <si>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</si>
  <si>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</si>
  <si>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</si>
  <si>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</si>
  <si>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</si>
  <si>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</si>
  <si>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</si>
  <si>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</si>
  <si>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</si>
  <si>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</si>
  <si>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</si>
  <si>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Snåsa</t>
  </si>
  <si>
    <t>5042</t>
  </si>
  <si>
    <t>5043</t>
  </si>
  <si>
    <t>Røyrvik</t>
  </si>
  <si>
    <t>5044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</si>
  <si>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</si>
  <si>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</si>
  <si>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</si>
  <si>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</si>
  <si>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</si>
  <si>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</si>
  <si>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</si>
  <si>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</si>
  <si>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</si>
  <si>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</si>
  <si>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5061</t>
  </si>
  <si>
    <t>Beregninger av skatt og netto inntektsutjevning for kommunene, januar 2019</t>
  </si>
  <si>
    <t>Skatt jan 2019</t>
  </si>
  <si>
    <t>Beregninger av skatt og netto inntektsutjevning for kommunene, februar 2019</t>
  </si>
  <si>
    <t>Skatt jan-feb 2019</t>
  </si>
  <si>
    <t>Beregninger av skatt og netto inntektsutjevning for kommunene, mars 2019</t>
  </si>
  <si>
    <t>Skatt jan-mar 2019</t>
  </si>
  <si>
    <t>Beregninger av skatt og netto inntektsutjevning for kommunene, april 2019</t>
  </si>
  <si>
    <t>Skatt jan-apr 2019</t>
  </si>
  <si>
    <t>Beregninger av skatt og netto inntektsutjevning for kommunene, mai 2019</t>
  </si>
  <si>
    <t>Skatt jan-mai 2019</t>
  </si>
  <si>
    <t>Beregninger av skatt og netto inntektsutjevning for kommunene, juli 2019</t>
  </si>
  <si>
    <t>Skatt jan-juli 2019</t>
  </si>
  <si>
    <t>Beregninger av skatt og netto inntektsutjevning for kommunene, august 2019</t>
  </si>
  <si>
    <t>Skatt jan-august 2019</t>
  </si>
  <si>
    <t>Beregninger av skatt og netto inntektsutjevning for kommunene, september 2019</t>
  </si>
  <si>
    <t>Skatt jan-september 2019</t>
  </si>
  <si>
    <t>Beregninger av skatt og netto inntektsutjevning for kommunene, november 2019</t>
  </si>
  <si>
    <t>Skatt jan-november 2019</t>
  </si>
  <si>
    <t>Fauske - Fuosko</t>
  </si>
  <si>
    <t>Hamarøy - Hábmer</t>
  </si>
  <si>
    <t>Divtasvuodna - Tysfjo</t>
  </si>
  <si>
    <t>Sortland - Suortá</t>
  </si>
  <si>
    <t>Harstad - Hárstták</t>
  </si>
  <si>
    <t>Loabák - Lavangen</t>
  </si>
  <si>
    <t>Storfjord - Omasvuotn</t>
  </si>
  <si>
    <t>Gáivuotna - Kåfjord -</t>
  </si>
  <si>
    <t>Nordreisa - Ráisa - R</t>
  </si>
  <si>
    <t>Guovdageaidnu - Kauto</t>
  </si>
  <si>
    <t>Porsanger - Porsángu</t>
  </si>
  <si>
    <t>Kárá?johka - Karasjok</t>
  </si>
  <si>
    <t>Deatnu - Tana</t>
  </si>
  <si>
    <t>Unjárga - Nesseby</t>
  </si>
  <si>
    <t>Snåase - Snåsa</t>
  </si>
  <si>
    <t>Raarvihke - Røyrvik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</si>
</sst>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#,##0.0"/>
    <numFmt numFmtId="165" formatCode="0000"/>
    <numFmt numFmtId="166" formatCode="0.0\ %"/>
    <numFmt numFmtId="167" formatCode="_(* #,##0.00_);_(* \(#,##0.00\);_(* &quot;-&quot;??_);_(@_)"/>
    <numFmt numFmtId="168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0"/>
      <name val="Tms Rmn"/>
    </font>
    <font>
      <sz val="10"/>
      <name val="MS Sans Serif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22"/>
      </patternFill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" fontId="2" fillId="0" borderId="0" applyFont="0" applyFill="0" applyBorder="0" applyAlignment="0" applyProtection="0"/>
  </cellStyleXfs>
  <cellXfs count="86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5" fillId="0" borderId="0" xfId="0" applyFont="1"/>
    <xf numFmtId="0" fontId="5" fillId="3" borderId="0" xfId="0" applyFont="1" applyFill="1"/>
    <xf numFmtId="0" fontId="7" fillId="0" borderId="0" xfId="0" applyFont="1"/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</xf>
    <xf numFmtId="3" fontId="5" fillId="2" borderId="7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1" fontId="5" fillId="2" borderId="7" xfId="0" applyNumberFormat="1" applyFont="1" applyFill="1" applyBorder="1" applyAlignment="1"/>
    <xf numFmtId="2" fontId="5" fillId="2" borderId="12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" fontId="5" fillId="2" borderId="3" xfId="0" applyNumberFormat="1" applyFont="1" applyFill="1" applyBorder="1" applyAlignment="1"/>
    <xf numFmtId="2" fontId="5" fillId="2" borderId="13" xfId="0" applyNumberFormat="1" applyFont="1" applyFill="1" applyBorder="1" applyAlignment="1">
      <alignment horizontal="center"/>
    </xf>
    <xf numFmtId="3" fontId="5" fillId="2" borderId="3" xfId="4" applyNumberFormat="1" applyFont="1" applyFill="1" applyBorder="1" applyAlignment="1">
      <alignment horizontal="center"/>
    </xf>
    <xf numFmtId="0" fontId="5" fillId="2" borderId="4" xfId="4" applyFont="1" applyFill="1" applyBorder="1" applyAlignment="1">
      <alignment horizontal="right"/>
    </xf>
    <xf numFmtId="0" fontId="5" fillId="2" borderId="4" xfId="4" applyFont="1" applyFill="1" applyBorder="1" applyAlignment="1">
      <alignment horizontal="center"/>
    </xf>
    <xf numFmtId="1" fontId="5" fillId="2" borderId="4" xfId="0" quotePrefix="1" applyNumberFormat="1" applyFont="1" applyFill="1" applyBorder="1" applyAlignment="1">
      <alignment horizontal="center"/>
    </xf>
    <xf numFmtId="1" fontId="5" fillId="2" borderId="1" xfId="4" applyNumberFormat="1" applyFont="1" applyFill="1" applyBorder="1" applyAlignment="1">
      <alignment horizontal="center"/>
    </xf>
    <xf numFmtId="2" fontId="5" fillId="2" borderId="4" xfId="4" applyNumberFormat="1" applyFont="1" applyFill="1" applyBorder="1" applyAlignment="1">
      <alignment horizontal="center"/>
    </xf>
    <xf numFmtId="3" fontId="5" fillId="2" borderId="4" xfId="4" applyNumberFormat="1" applyFont="1" applyFill="1" applyBorder="1" applyAlignment="1">
      <alignment horizontal="center"/>
    </xf>
    <xf numFmtId="0" fontId="5" fillId="0" borderId="0" xfId="4" applyFont="1" applyBorder="1" applyAlignment="1"/>
    <xf numFmtId="0" fontId="8" fillId="0" borderId="0" xfId="4" applyFont="1" applyBorder="1" applyAlignment="1">
      <alignment horizontal="right"/>
    </xf>
    <xf numFmtId="1" fontId="8" fillId="0" borderId="0" xfId="4" applyNumberFormat="1" applyFont="1" applyBorder="1" applyAlignment="1">
      <alignment horizontal="right"/>
    </xf>
    <xf numFmtId="2" fontId="8" fillId="0" borderId="0" xfId="4" applyNumberFormat="1" applyFont="1" applyBorder="1" applyAlignment="1">
      <alignment horizontal="right"/>
    </xf>
    <xf numFmtId="0" fontId="5" fillId="0" borderId="0" xfId="4" applyFont="1"/>
    <xf numFmtId="165" fontId="5" fillId="0" borderId="0" xfId="4" applyNumberFormat="1" applyFont="1" applyBorder="1" applyAlignment="1">
      <alignment horizontal="left"/>
    </xf>
    <xf numFmtId="0" fontId="5" fillId="0" borderId="0" xfId="4" applyFont="1" applyBorder="1"/>
    <xf numFmtId="0" fontId="5" fillId="0" borderId="0" xfId="0" applyFont="1" applyBorder="1"/>
    <xf numFmtId="3" fontId="5" fillId="0" borderId="0" xfId="0" applyNumberFormat="1" applyFont="1" applyBorder="1"/>
    <xf numFmtId="3" fontId="5" fillId="0" borderId="0" xfId="9" applyNumberFormat="1" applyFont="1"/>
    <xf numFmtId="166" fontId="5" fillId="0" borderId="0" xfId="5" applyNumberFormat="1" applyFont="1" applyBorder="1"/>
    <xf numFmtId="1" fontId="5" fillId="0" borderId="0" xfId="5" applyNumberFormat="1" applyFont="1" applyBorder="1"/>
    <xf numFmtId="2" fontId="5" fillId="0" borderId="0" xfId="4" quotePrefix="1" applyNumberFormat="1" applyFont="1" applyBorder="1"/>
    <xf numFmtId="3" fontId="5" fillId="0" borderId="0" xfId="9" applyNumberFormat="1" applyFont="1" applyBorder="1"/>
    <xf numFmtId="165" fontId="5" fillId="0" borderId="0" xfId="4" applyNumberFormat="1" applyFont="1" applyBorder="1"/>
    <xf numFmtId="3" fontId="5" fillId="0" borderId="0" xfId="4" applyNumberFormat="1" applyFont="1"/>
    <xf numFmtId="0" fontId="9" fillId="0" borderId="15" xfId="4" applyFont="1" applyBorder="1"/>
    <xf numFmtId="3" fontId="8" fillId="0" borderId="15" xfId="0" applyNumberFormat="1" applyFont="1" applyBorder="1"/>
    <xf numFmtId="3" fontId="8" fillId="0" borderId="15" xfId="9" applyNumberFormat="1" applyFont="1" applyBorder="1"/>
    <xf numFmtId="166" fontId="8" fillId="0" borderId="15" xfId="5" applyNumberFormat="1" applyFont="1" applyBorder="1"/>
    <xf numFmtId="1" fontId="8" fillId="0" borderId="15" xfId="5" applyNumberFormat="1" applyFont="1" applyBorder="1"/>
    <xf numFmtId="2" fontId="8" fillId="0" borderId="15" xfId="4" quotePrefix="1" applyNumberFormat="1" applyFont="1" applyBorder="1"/>
    <xf numFmtId="0" fontId="6" fillId="0" borderId="0" xfId="4" applyFont="1" applyBorder="1"/>
    <xf numFmtId="164" fontId="5" fillId="0" borderId="0" xfId="9" applyNumberFormat="1" applyFont="1" applyBorder="1"/>
    <xf numFmtId="0" fontId="5" fillId="2" borderId="0" xfId="4" applyFont="1" applyFill="1" applyBorder="1"/>
    <xf numFmtId="3" fontId="5" fillId="2" borderId="0" xfId="9" applyNumberFormat="1" applyFont="1" applyFill="1" applyAlignment="1"/>
    <xf numFmtId="1" fontId="5" fillId="2" borderId="0" xfId="9" applyNumberFormat="1" applyFont="1" applyFill="1"/>
    <xf numFmtId="3" fontId="5" fillId="2" borderId="0" xfId="9" applyNumberFormat="1" applyFont="1" applyFill="1"/>
    <xf numFmtId="4" fontId="5" fillId="2" borderId="0" xfId="7" applyNumberFormat="1" applyFont="1" applyFill="1"/>
    <xf numFmtId="2" fontId="5" fillId="2" borderId="0" xfId="9" applyNumberFormat="1" applyFont="1" applyFill="1"/>
    <xf numFmtId="3" fontId="5" fillId="0" borderId="0" xfId="9" applyNumberFormat="1" applyFont="1" applyAlignment="1"/>
    <xf numFmtId="0" fontId="5" fillId="0" borderId="0" xfId="4" applyFont="1" applyFill="1" applyBorder="1"/>
    <xf numFmtId="0" fontId="8" fillId="0" borderId="0" xfId="4" applyFont="1" applyBorder="1"/>
    <xf numFmtId="1" fontId="5" fillId="0" borderId="0" xfId="0" applyNumberFormat="1" applyFont="1"/>
    <xf numFmtId="2" fontId="5" fillId="0" borderId="0" xfId="0" applyNumberFormat="1" applyFont="1"/>
    <xf numFmtId="168" fontId="6" fillId="0" borderId="0" xfId="1" applyNumberFormat="1" applyFont="1"/>
    <xf numFmtId="43" fontId="5" fillId="0" borderId="0" xfId="7" applyFont="1" applyBorder="1"/>
    <xf numFmtId="3" fontId="7" fillId="0" borderId="0" xfId="0" applyNumberFormat="1" applyFont="1"/>
    <xf numFmtId="3" fontId="5" fillId="0" borderId="0" xfId="4" applyNumberFormat="1" applyFont="1" applyBorder="1"/>
    <xf numFmtId="3" fontId="8" fillId="0" borderId="0" xfId="4" applyNumberFormat="1" applyFont="1" applyBorder="1" applyAlignment="1">
      <alignment horizontal="right"/>
    </xf>
    <xf numFmtId="1" fontId="5" fillId="0" borderId="0" xfId="9" applyNumberFormat="1" applyFont="1"/>
    <xf numFmtId="43" fontId="5" fillId="0" borderId="0" xfId="4" applyNumberFormat="1" applyFont="1" applyBorder="1"/>
    <xf numFmtId="0" fontId="5" fillId="2" borderId="1" xfId="4" applyFont="1" applyFill="1" applyBorder="1" applyAlignment="1">
      <alignment horizontal="right"/>
    </xf>
    <xf numFmtId="1" fontId="5" fillId="2" borderId="7" xfId="0" applyNumberFormat="1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center"/>
    </xf>
    <xf numFmtId="1" fontId="5" fillId="2" borderId="4" xfId="4" applyNumberFormat="1" applyFont="1" applyFill="1" applyBorder="1" applyAlignment="1">
      <alignment horizontal="center"/>
    </xf>
    <xf numFmtId="0" fontId="5" fillId="0" borderId="0" xfId="4" applyNumberFormat="1" applyFont="1" applyBorder="1"/>
    <xf numFmtId="0" fontId="8" fillId="4" borderId="14" xfId="4" applyFont="1" applyFill="1" applyBorder="1" applyAlignment="1">
      <alignment horizontal="center"/>
    </xf>
    <xf numFmtId="0" fontId="8" fillId="5" borderId="14" xfId="4" applyFont="1" applyFill="1" applyBorder="1" applyAlignment="1">
      <alignment horizontal="center"/>
    </xf>
    <xf numFmtId="3" fontId="5" fillId="0" borderId="0" xfId="0" applyNumberFormat="1" applyFont="1" applyFill="1" applyBorder="1"/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</cellXfs>
  <cellStyles count="10">
    <cellStyle name="Komma" xfId="7" builtinId="3"/>
    <cellStyle name="Komma 2" xfId="1"/>
    <cellStyle name="Normal" xfId="0" builtinId="0"/>
    <cellStyle name="Normal 2" xfId="2"/>
    <cellStyle name="Normal 3" xfId="3"/>
    <cellStyle name="Normal_innutj" xfId="4"/>
    <cellStyle name="Prosent" xfId="5" builtinId="5"/>
    <cellStyle name="Prosent 2" xfId="6"/>
    <cellStyle name="Tusenskille 2" xfId="8"/>
    <cellStyle name="Tusenskille_innutj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7"/>
  <sheetViews>
    <sheetView tabSelected="1" workbookViewId="0">
      <pane xSplit="2" ySplit="7" topLeftCell="D159" activePane="bottomRight" state="frozen"/>
      <selection pane="topRight" activeCell="C1" sqref="C1"/>
      <selection pane="bottomLeft" activeCell="A8" sqref="A8"/>
      <selection pane="bottomRight" activeCell="M163" sqref="M163"/>
    </sheetView>
  </sheetViews>
  <sheetFormatPr baseColWidth="10" defaultColWidth="11.453125" defaultRowHeight="13" x14ac:dyDescent="0.3"/>
  <cols>
    <col min="1" max="1" width="6.453125" style="4" customWidth="1"/>
    <col min="2" max="2" width="14" style="4" bestFit="1" customWidth="1"/>
    <col min="3" max="3" width="15.26953125" style="4" customWidth="1"/>
    <col min="4" max="4" width="12.26953125" style="4" bestFit="1" customWidth="1"/>
    <col min="5" max="11" width="11.453125" style="4" customWidth="1"/>
    <col min="12" max="12" width="13" style="4" bestFit="1" customWidth="1"/>
    <col min="13" max="14" width="12.81640625" style="4" bestFit="1" customWidth="1"/>
    <col min="15" max="15" width="11.453125" style="4" customWidth="1"/>
    <col min="16" max="16384" width="11.453125" style="4"/>
  </cols>
  <sheetData>
    <row r="1" spans="1:15" ht="22.5" customHeight="1" x14ac:dyDescent="0.3">
      <c r="A1" s="78" t="s">
        <v>464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9"/>
      <c r="N1" s="3"/>
      <c r="O1" s="3"/>
    </row>
    <row r="2" spans="1:15" x14ac:dyDescent="0.3">
      <c r="A2" s="80" t="s">
        <v>0</v>
      </c>
      <c r="B2" s="80" t="s">
        <v>1</v>
      </c>
      <c r="C2" s="5" t="s">
        <v>2</v>
      </c>
      <c r="D2" s="6" t="s">
        <v>3</v>
      </c>
      <c r="E2" s="83" t="s">
        <v>465</v>
      </c>
      <c r="F2" s="84"/>
      <c r="G2" s="83" t="s">
        <v>4</v>
      </c>
      <c r="H2" s="85"/>
      <c r="I2" s="85"/>
      <c r="J2" s="85"/>
      <c r="K2" s="84"/>
      <c r="L2" s="83" t="s">
        <v>5</v>
      </c>
      <c r="M2" s="84"/>
      <c r="N2" s="7" t="s">
        <v>6</v>
      </c>
      <c r="O2" s="7" t="s">
        <v>7</v>
      </c>
    </row>
    <row r="3" spans="1:15" x14ac:dyDescent="0.3">
      <c r="A3" s="81"/>
      <c r="B3" s="81"/>
      <c r="C3" s="8" t="s">
        <v>59</v>
      </c>
      <c r="D3" s="9" t="s">
        <v>466</v>
      </c>
      <c r="E3" s="10" t="s">
        <v>9</v>
      </c>
      <c r="F3" s="11" t="s">
        <v>10</v>
      </c>
      <c r="G3" s="12" t="s">
        <v>11</v>
      </c>
      <c r="H3" s="71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15" x14ac:dyDescent="0.3">
      <c r="A4" s="81"/>
      <c r="B4" s="81"/>
      <c r="C4" s="9"/>
      <c r="D4" s="9"/>
      <c r="E4" s="18"/>
      <c r="F4" s="16" t="s">
        <v>18</v>
      </c>
      <c r="G4" s="19" t="s">
        <v>19</v>
      </c>
      <c r="H4" s="72" t="s">
        <v>20</v>
      </c>
      <c r="I4" s="18" t="s">
        <v>16</v>
      </c>
      <c r="J4" s="20" t="s">
        <v>21</v>
      </c>
      <c r="K4" s="15" t="s">
        <v>22</v>
      </c>
      <c r="L4" s="15" t="s">
        <v>23</v>
      </c>
      <c r="M4" s="16" t="s">
        <v>16</v>
      </c>
      <c r="N4" s="21" t="s">
        <v>56</v>
      </c>
      <c r="O4" s="17" t="s">
        <v>61</v>
      </c>
    </row>
    <row r="5" spans="1:15" x14ac:dyDescent="0.3">
      <c r="A5" s="82"/>
      <c r="B5" s="82"/>
      <c r="C5" s="1"/>
      <c r="D5" s="22"/>
      <c r="E5" s="22"/>
      <c r="F5" s="23" t="s">
        <v>26</v>
      </c>
      <c r="G5" s="24" t="s">
        <v>27</v>
      </c>
      <c r="H5" s="25" t="s">
        <v>28</v>
      </c>
      <c r="I5" s="22"/>
      <c r="J5" s="26" t="s">
        <v>29</v>
      </c>
      <c r="K5" s="22"/>
      <c r="L5" s="23" t="s">
        <v>30</v>
      </c>
      <c r="M5" s="23" t="s">
        <v>60</v>
      </c>
      <c r="N5" s="27"/>
      <c r="O5" s="27"/>
    </row>
    <row r="6" spans="1:15" x14ac:dyDescent="0.3">
      <c r="A6" s="75"/>
      <c r="B6" s="75"/>
      <c r="C6" s="75">
        <v>1</v>
      </c>
      <c r="D6" s="76">
        <v>2</v>
      </c>
      <c r="E6" s="75">
        <v>3</v>
      </c>
      <c r="F6" s="75">
        <v>4</v>
      </c>
      <c r="G6" s="75">
        <v>5</v>
      </c>
      <c r="H6" s="75">
        <f t="shared" ref="H6:M6" si="0">G6+1</f>
        <v>6</v>
      </c>
      <c r="I6" s="75">
        <f t="shared" si="0"/>
        <v>7</v>
      </c>
      <c r="J6" s="75">
        <f t="shared" si="0"/>
        <v>8</v>
      </c>
      <c r="K6" s="75">
        <f t="shared" si="0"/>
        <v>9</v>
      </c>
      <c r="L6" s="75">
        <f t="shared" si="0"/>
        <v>10</v>
      </c>
      <c r="M6" s="75">
        <f t="shared" si="0"/>
        <v>11</v>
      </c>
      <c r="N6" s="75">
        <v>12</v>
      </c>
      <c r="O6" s="75">
        <v>13</v>
      </c>
    </row>
    <row r="7" spans="1:15" x14ac:dyDescent="0.3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</row>
    <row r="8" spans="1:15" x14ac:dyDescent="0.3">
      <c r="A8" s="33" t="s">
        <v>467</v>
      </c>
      <c r="B8" s="34" t="s">
        <v>63</v>
      </c>
      <c r="C8" s="36">
        <v>767877064</v>
      </c>
      <c r="D8" s="36">
        <v>31177</v>
      </c>
      <c r="E8" s="37">
        <f>(C8)/D8</f>
        <v>24629.600795458191</v>
      </c>
      <c r="F8" s="38">
        <f>IF(ISNUMBER(C8),E8/E$435,"")</f>
        <v>0.77139958294020061</v>
      </c>
      <c r="G8" s="39">
        <f>(E$435-E8)*0.6</f>
        <v>4379.3155752545263</v>
      </c>
      <c r="H8" s="39">
        <f>IF(E8&gt;=E$435*0.9,0,IF(E8&lt;0.9*E$435,(E$435*0.9-E8)*0.35))</f>
        <v>1437.1046491675897</v>
      </c>
      <c r="I8" s="37">
        <f t="shared" ref="I8" si="1">G8+H8</f>
        <v>5816.420224422116</v>
      </c>
      <c r="J8" s="40">
        <f>I$437</f>
        <v>-391.54366657428477</v>
      </c>
      <c r="K8" s="37">
        <f t="shared" ref="K8" si="2">I8+J8</f>
        <v>5424.8765578478315</v>
      </c>
      <c r="L8" s="37">
        <f t="shared" ref="L8" si="3">(I8*D8)</f>
        <v>181338533.33680832</v>
      </c>
      <c r="M8" s="37">
        <f t="shared" ref="M8" si="4">(K8*D8)</f>
        <v>169131376.44402185</v>
      </c>
      <c r="N8" s="41">
        <f>'jan-nov'!M8</f>
        <v>165005618.15764952</v>
      </c>
      <c r="O8" s="41">
        <f>M8-N8</f>
        <v>4125758.2863723338</v>
      </c>
    </row>
    <row r="9" spans="1:15" x14ac:dyDescent="0.3">
      <c r="A9" s="33" t="s">
        <v>468</v>
      </c>
      <c r="B9" s="34" t="s">
        <v>64</v>
      </c>
      <c r="C9" s="36">
        <v>900954226</v>
      </c>
      <c r="D9" s="36">
        <v>32726</v>
      </c>
      <c r="E9" s="37">
        <f t="shared" ref="E9:E72" si="5">(C9)/D9</f>
        <v>27530.227525514882</v>
      </c>
      <c r="F9" s="38">
        <f t="shared" ref="F9:F72" si="6">IF(ISNUMBER(C9),E9/E$435,"")</f>
        <v>0.86224726936488438</v>
      </c>
      <c r="G9" s="39">
        <f t="shared" ref="G9:G72" si="7">(E$435-E9)*0.6</f>
        <v>2638.9395372205122</v>
      </c>
      <c r="H9" s="39">
        <f t="shared" ref="H9:H72" si="8">IF(E9&gt;=E$435*0.9,0,IF(E9&lt;0.9*E$435,(E$435*0.9-E9)*0.35))</f>
        <v>421.8852936477482</v>
      </c>
      <c r="I9" s="37">
        <f t="shared" ref="I9:I72" si="9">G9+H9</f>
        <v>3060.8248308682605</v>
      </c>
      <c r="J9" s="40">
        <f t="shared" ref="J9:J72" si="10">I$437</f>
        <v>-391.54366657428477</v>
      </c>
      <c r="K9" s="37">
        <f t="shared" ref="K9:K72" si="11">I9+J9</f>
        <v>2669.281164293976</v>
      </c>
      <c r="L9" s="37">
        <f t="shared" ref="L9:L72" si="12">(I9*D9)</f>
        <v>100168553.41499469</v>
      </c>
      <c r="M9" s="37">
        <f t="shared" ref="M9:M72" si="13">(K9*D9)</f>
        <v>87354895.382684663</v>
      </c>
      <c r="N9" s="41">
        <f>'jan-nov'!M9</f>
        <v>85060261.962467164</v>
      </c>
      <c r="O9" s="41">
        <f t="shared" ref="O9:O72" si="14">M9-N9</f>
        <v>2294633.4202174991</v>
      </c>
    </row>
    <row r="10" spans="1:15" x14ac:dyDescent="0.3">
      <c r="A10" s="33" t="s">
        <v>469</v>
      </c>
      <c r="B10" s="34" t="s">
        <v>65</v>
      </c>
      <c r="C10" s="36">
        <v>1416351560</v>
      </c>
      <c r="D10" s="36">
        <v>55997</v>
      </c>
      <c r="E10" s="37">
        <f t="shared" si="5"/>
        <v>25293.347143596977</v>
      </c>
      <c r="F10" s="38">
        <f t="shared" si="6"/>
        <v>0.79218813166189794</v>
      </c>
      <c r="G10" s="39">
        <f t="shared" si="7"/>
        <v>3981.0677663712549</v>
      </c>
      <c r="H10" s="39">
        <f t="shared" si="8"/>
        <v>1204.7934273190149</v>
      </c>
      <c r="I10" s="37">
        <f t="shared" si="9"/>
        <v>5185.8611936902698</v>
      </c>
      <c r="J10" s="40">
        <f t="shared" si="10"/>
        <v>-391.54366657428477</v>
      </c>
      <c r="K10" s="37">
        <f t="shared" si="11"/>
        <v>4794.3175271159853</v>
      </c>
      <c r="L10" s="37">
        <f t="shared" si="12"/>
        <v>290392669.26307404</v>
      </c>
      <c r="M10" s="37">
        <f t="shared" si="13"/>
        <v>268467398.56591386</v>
      </c>
      <c r="N10" s="41">
        <f>'jan-nov'!M10</f>
        <v>265748717.66547629</v>
      </c>
      <c r="O10" s="41">
        <f t="shared" si="14"/>
        <v>2718680.9004375637</v>
      </c>
    </row>
    <row r="11" spans="1:15" x14ac:dyDescent="0.3">
      <c r="A11" s="33" t="s">
        <v>470</v>
      </c>
      <c r="B11" s="34" t="s">
        <v>66</v>
      </c>
      <c r="C11" s="36">
        <v>2241351731</v>
      </c>
      <c r="D11" s="36">
        <v>81772</v>
      </c>
      <c r="E11" s="37">
        <f t="shared" si="5"/>
        <v>27409.77022697256</v>
      </c>
      <c r="F11" s="38">
        <f t="shared" si="6"/>
        <v>0.85847454439750348</v>
      </c>
      <c r="G11" s="39">
        <f t="shared" si="7"/>
        <v>2711.2139163459055</v>
      </c>
      <c r="H11" s="39">
        <f t="shared" si="8"/>
        <v>464.04534813756089</v>
      </c>
      <c r="I11" s="37">
        <f t="shared" si="9"/>
        <v>3175.2592644834663</v>
      </c>
      <c r="J11" s="40">
        <f t="shared" si="10"/>
        <v>-391.54366657428477</v>
      </c>
      <c r="K11" s="37">
        <f t="shared" si="11"/>
        <v>2783.7155979091813</v>
      </c>
      <c r="L11" s="37">
        <f t="shared" si="12"/>
        <v>259647300.575342</v>
      </c>
      <c r="M11" s="37">
        <f t="shared" si="13"/>
        <v>227629991.87222958</v>
      </c>
      <c r="N11" s="41">
        <f>'jan-nov'!M11</f>
        <v>225473615.74583411</v>
      </c>
      <c r="O11" s="41">
        <f t="shared" si="14"/>
        <v>2156376.1263954639</v>
      </c>
    </row>
    <row r="12" spans="1:15" x14ac:dyDescent="0.3">
      <c r="A12" s="33" t="s">
        <v>471</v>
      </c>
      <c r="B12" s="34" t="s">
        <v>67</v>
      </c>
      <c r="C12" s="36">
        <v>157812862</v>
      </c>
      <c r="D12" s="36">
        <v>4599</v>
      </c>
      <c r="E12" s="37">
        <f t="shared" si="5"/>
        <v>34314.60360948032</v>
      </c>
      <c r="F12" s="38">
        <f t="shared" si="6"/>
        <v>1.0747340621936778</v>
      </c>
      <c r="G12" s="39">
        <f t="shared" si="7"/>
        <v>-1431.6861131587509</v>
      </c>
      <c r="H12" s="39">
        <f t="shared" si="8"/>
        <v>0</v>
      </c>
      <c r="I12" s="37">
        <f t="shared" si="9"/>
        <v>-1431.6861131587509</v>
      </c>
      <c r="J12" s="40">
        <f t="shared" si="10"/>
        <v>-391.54366657428477</v>
      </c>
      <c r="K12" s="37">
        <f t="shared" si="11"/>
        <v>-1823.2297797330357</v>
      </c>
      <c r="L12" s="37">
        <f t="shared" si="12"/>
        <v>-6584324.434417095</v>
      </c>
      <c r="M12" s="37">
        <f t="shared" si="13"/>
        <v>-8385033.7569922311</v>
      </c>
      <c r="N12" s="41">
        <f>'jan-nov'!M12</f>
        <v>-8479787.2058529016</v>
      </c>
      <c r="O12" s="41">
        <f t="shared" si="14"/>
        <v>94753.44886067044</v>
      </c>
    </row>
    <row r="13" spans="1:15" x14ac:dyDescent="0.3">
      <c r="A13" s="33" t="s">
        <v>472</v>
      </c>
      <c r="B13" s="34" t="s">
        <v>68</v>
      </c>
      <c r="C13" s="36">
        <v>36601288</v>
      </c>
      <c r="D13" s="36">
        <v>1357</v>
      </c>
      <c r="E13" s="37">
        <f t="shared" si="5"/>
        <v>26972.209285187913</v>
      </c>
      <c r="F13" s="38">
        <f t="shared" si="6"/>
        <v>0.844770127066231</v>
      </c>
      <c r="G13" s="39">
        <f t="shared" si="7"/>
        <v>2973.7504814166932</v>
      </c>
      <c r="H13" s="39">
        <f t="shared" si="8"/>
        <v>617.19167776218706</v>
      </c>
      <c r="I13" s="37">
        <f t="shared" si="9"/>
        <v>3590.9421591788805</v>
      </c>
      <c r="J13" s="40">
        <f t="shared" si="10"/>
        <v>-391.54366657428477</v>
      </c>
      <c r="K13" s="37">
        <f t="shared" si="11"/>
        <v>3199.398492604596</v>
      </c>
      <c r="L13" s="37">
        <f t="shared" si="12"/>
        <v>4872908.5100057404</v>
      </c>
      <c r="M13" s="37">
        <f t="shared" si="13"/>
        <v>4341583.7544644363</v>
      </c>
      <c r="N13" s="41">
        <f>'jan-nov'!M13</f>
        <v>5432355.4075129256</v>
      </c>
      <c r="O13" s="41">
        <f t="shared" si="14"/>
        <v>-1090771.6530484892</v>
      </c>
    </row>
    <row r="14" spans="1:15" x14ac:dyDescent="0.3">
      <c r="A14" s="33" t="s">
        <v>473</v>
      </c>
      <c r="B14" s="34" t="s">
        <v>69</v>
      </c>
      <c r="C14" s="36">
        <v>92254344</v>
      </c>
      <c r="D14" s="36">
        <v>3592</v>
      </c>
      <c r="E14" s="37">
        <f t="shared" si="5"/>
        <v>25683.280623608018</v>
      </c>
      <c r="F14" s="38">
        <f t="shared" si="6"/>
        <v>0.80440085595056798</v>
      </c>
      <c r="G14" s="39">
        <f t="shared" si="7"/>
        <v>3747.1076783646304</v>
      </c>
      <c r="H14" s="39">
        <f t="shared" si="8"/>
        <v>1068.3167093151505</v>
      </c>
      <c r="I14" s="37">
        <f t="shared" si="9"/>
        <v>4815.4243876797809</v>
      </c>
      <c r="J14" s="40">
        <f t="shared" si="10"/>
        <v>-391.54366657428477</v>
      </c>
      <c r="K14" s="37">
        <f t="shared" si="11"/>
        <v>4423.8807211054964</v>
      </c>
      <c r="L14" s="37">
        <f t="shared" si="12"/>
        <v>17297004.400545772</v>
      </c>
      <c r="M14" s="37">
        <f t="shared" si="13"/>
        <v>15890579.550210943</v>
      </c>
      <c r="N14" s="41">
        <f>'jan-nov'!M14</f>
        <v>15756042.612075476</v>
      </c>
      <c r="O14" s="41">
        <f t="shared" si="14"/>
        <v>134536.93813546747</v>
      </c>
    </row>
    <row r="15" spans="1:15" x14ac:dyDescent="0.3">
      <c r="A15" s="33" t="s">
        <v>474</v>
      </c>
      <c r="B15" s="34" t="s">
        <v>70</v>
      </c>
      <c r="C15" s="36">
        <v>20151122</v>
      </c>
      <c r="D15" s="36">
        <v>673</v>
      </c>
      <c r="E15" s="37">
        <f t="shared" si="5"/>
        <v>29942.231797919761</v>
      </c>
      <c r="F15" s="38">
        <f t="shared" si="6"/>
        <v>0.93779129077371748</v>
      </c>
      <c r="G15" s="39">
        <f t="shared" si="7"/>
        <v>1191.7369737775844</v>
      </c>
      <c r="H15" s="39">
        <f t="shared" si="8"/>
        <v>0</v>
      </c>
      <c r="I15" s="37">
        <f t="shared" si="9"/>
        <v>1191.7369737775844</v>
      </c>
      <c r="J15" s="40">
        <f t="shared" si="10"/>
        <v>-391.54366657428477</v>
      </c>
      <c r="K15" s="37">
        <f t="shared" si="11"/>
        <v>800.19330720329958</v>
      </c>
      <c r="L15" s="37">
        <f t="shared" si="12"/>
        <v>802038.98335231422</v>
      </c>
      <c r="M15" s="37">
        <f t="shared" si="13"/>
        <v>538530.09574782057</v>
      </c>
      <c r="N15" s="41">
        <f>'jan-nov'!M15</f>
        <v>550177.250850401</v>
      </c>
      <c r="O15" s="41">
        <f t="shared" si="14"/>
        <v>-11647.155102580437</v>
      </c>
    </row>
    <row r="16" spans="1:15" x14ac:dyDescent="0.3">
      <c r="A16" s="33" t="s">
        <v>475</v>
      </c>
      <c r="B16" s="34" t="s">
        <v>71</v>
      </c>
      <c r="C16" s="36">
        <v>136422499</v>
      </c>
      <c r="D16" s="36">
        <v>5347</v>
      </c>
      <c r="E16" s="37">
        <f t="shared" si="5"/>
        <v>25513.839349167756</v>
      </c>
      <c r="F16" s="38">
        <f t="shared" si="6"/>
        <v>0.79909395189144183</v>
      </c>
      <c r="G16" s="39">
        <f t="shared" si="7"/>
        <v>3848.7724430287872</v>
      </c>
      <c r="H16" s="39">
        <f t="shared" si="8"/>
        <v>1127.6211553692419</v>
      </c>
      <c r="I16" s="37">
        <f t="shared" si="9"/>
        <v>4976.3935983980291</v>
      </c>
      <c r="J16" s="40">
        <f t="shared" si="10"/>
        <v>-391.54366657428477</v>
      </c>
      <c r="K16" s="37">
        <f t="shared" si="11"/>
        <v>4584.8499318237446</v>
      </c>
      <c r="L16" s="37">
        <f t="shared" si="12"/>
        <v>26608776.570634261</v>
      </c>
      <c r="M16" s="37">
        <f t="shared" si="13"/>
        <v>24515192.585461561</v>
      </c>
      <c r="N16" s="41">
        <f>'jan-nov'!M16</f>
        <v>24202889.323376283</v>
      </c>
      <c r="O16" s="41">
        <f t="shared" si="14"/>
        <v>312303.26208527759</v>
      </c>
    </row>
    <row r="17" spans="1:15" x14ac:dyDescent="0.3">
      <c r="A17" s="33" t="s">
        <v>476</v>
      </c>
      <c r="B17" s="34" t="s">
        <v>72</v>
      </c>
      <c r="C17" s="36">
        <v>175084660</v>
      </c>
      <c r="D17" s="36">
        <v>6042</v>
      </c>
      <c r="E17" s="37">
        <f t="shared" si="5"/>
        <v>28977.931148626281</v>
      </c>
      <c r="F17" s="38">
        <f t="shared" si="6"/>
        <v>0.9075893754088884</v>
      </c>
      <c r="G17" s="39">
        <f t="shared" si="7"/>
        <v>1770.3173633536724</v>
      </c>
      <c r="H17" s="39">
        <f t="shared" si="8"/>
        <v>0</v>
      </c>
      <c r="I17" s="37">
        <f t="shared" si="9"/>
        <v>1770.3173633536724</v>
      </c>
      <c r="J17" s="40">
        <f t="shared" si="10"/>
        <v>-391.54366657428477</v>
      </c>
      <c r="K17" s="37">
        <f t="shared" si="11"/>
        <v>1378.7736967793876</v>
      </c>
      <c r="L17" s="37">
        <f t="shared" si="12"/>
        <v>10696257.509382889</v>
      </c>
      <c r="M17" s="37">
        <f t="shared" si="13"/>
        <v>8330550.6759410594</v>
      </c>
      <c r="N17" s="41">
        <f>'jan-nov'!M17</f>
        <v>8058581.8574117776</v>
      </c>
      <c r="O17" s="41">
        <f t="shared" si="14"/>
        <v>271968.81852928177</v>
      </c>
    </row>
    <row r="18" spans="1:15" x14ac:dyDescent="0.3">
      <c r="A18" s="33" t="s">
        <v>477</v>
      </c>
      <c r="B18" s="34" t="s">
        <v>73</v>
      </c>
      <c r="C18" s="36">
        <v>439426397</v>
      </c>
      <c r="D18" s="36">
        <v>15865</v>
      </c>
      <c r="E18" s="37">
        <f t="shared" si="5"/>
        <v>27697.850425464861</v>
      </c>
      <c r="F18" s="38">
        <f t="shared" si="6"/>
        <v>0.86749722189909217</v>
      </c>
      <c r="G18" s="39">
        <f t="shared" si="7"/>
        <v>2538.3657972505243</v>
      </c>
      <c r="H18" s="39">
        <f t="shared" si="8"/>
        <v>363.21727866525521</v>
      </c>
      <c r="I18" s="37">
        <f t="shared" si="9"/>
        <v>2901.5830759157798</v>
      </c>
      <c r="J18" s="40">
        <f t="shared" si="10"/>
        <v>-391.54366657428477</v>
      </c>
      <c r="K18" s="37">
        <f t="shared" si="11"/>
        <v>2510.0394093414952</v>
      </c>
      <c r="L18" s="37">
        <f t="shared" si="12"/>
        <v>46033615.499403849</v>
      </c>
      <c r="M18" s="37">
        <f t="shared" si="13"/>
        <v>39821775.229202822</v>
      </c>
      <c r="N18" s="41">
        <f>'jan-nov'!M18</f>
        <v>38109154.747599512</v>
      </c>
      <c r="O18" s="41">
        <f t="shared" si="14"/>
        <v>1712620.4816033095</v>
      </c>
    </row>
    <row r="19" spans="1:15" x14ac:dyDescent="0.3">
      <c r="A19" s="33" t="s">
        <v>478</v>
      </c>
      <c r="B19" s="34" t="s">
        <v>74</v>
      </c>
      <c r="C19" s="36">
        <v>296903885</v>
      </c>
      <c r="D19" s="36">
        <v>11424</v>
      </c>
      <c r="E19" s="37">
        <f t="shared" si="5"/>
        <v>25989.485731792716</v>
      </c>
      <c r="F19" s="38">
        <f t="shared" si="6"/>
        <v>0.81399120598138919</v>
      </c>
      <c r="G19" s="39">
        <f t="shared" si="7"/>
        <v>3563.3846134538112</v>
      </c>
      <c r="H19" s="39">
        <f t="shared" si="8"/>
        <v>961.14492145050599</v>
      </c>
      <c r="I19" s="37">
        <f t="shared" si="9"/>
        <v>4524.5295349043172</v>
      </c>
      <c r="J19" s="40">
        <f t="shared" si="10"/>
        <v>-391.54366657428477</v>
      </c>
      <c r="K19" s="37">
        <f t="shared" si="11"/>
        <v>4132.9858683300326</v>
      </c>
      <c r="L19" s="37">
        <f t="shared" si="12"/>
        <v>51688225.406746916</v>
      </c>
      <c r="M19" s="37">
        <f t="shared" si="13"/>
        <v>47215230.559802294</v>
      </c>
      <c r="N19" s="41">
        <f>'jan-nov'!M19</f>
        <v>45738688.989629798</v>
      </c>
      <c r="O19" s="41">
        <f t="shared" si="14"/>
        <v>1476541.5701724961</v>
      </c>
    </row>
    <row r="20" spans="1:15" x14ac:dyDescent="0.3">
      <c r="A20" s="33" t="s">
        <v>479</v>
      </c>
      <c r="B20" s="34" t="s">
        <v>75</v>
      </c>
      <c r="C20" s="36">
        <v>97503902</v>
      </c>
      <c r="D20" s="36">
        <v>3797</v>
      </c>
      <c r="E20" s="37">
        <f t="shared" si="5"/>
        <v>25679.194627337372</v>
      </c>
      <c r="F20" s="38">
        <f t="shared" si="6"/>
        <v>0.80427288246674067</v>
      </c>
      <c r="G20" s="39">
        <f t="shared" si="7"/>
        <v>3749.5592761270177</v>
      </c>
      <c r="H20" s="39">
        <f t="shared" si="8"/>
        <v>1069.7468080098763</v>
      </c>
      <c r="I20" s="37">
        <f t="shared" si="9"/>
        <v>4819.3060841368942</v>
      </c>
      <c r="J20" s="40">
        <f t="shared" si="10"/>
        <v>-391.54366657428477</v>
      </c>
      <c r="K20" s="37">
        <f t="shared" si="11"/>
        <v>4427.7624175626097</v>
      </c>
      <c r="L20" s="37">
        <f t="shared" si="12"/>
        <v>18298905.201467786</v>
      </c>
      <c r="M20" s="37">
        <f t="shared" si="13"/>
        <v>16812213.89948523</v>
      </c>
      <c r="N20" s="41">
        <f>'jan-nov'!M20</f>
        <v>16534536.335760189</v>
      </c>
      <c r="O20" s="41">
        <f t="shared" si="14"/>
        <v>277677.56372504123</v>
      </c>
    </row>
    <row r="21" spans="1:15" x14ac:dyDescent="0.3">
      <c r="A21" s="33" t="s">
        <v>480</v>
      </c>
      <c r="B21" s="34" t="s">
        <v>76</v>
      </c>
      <c r="C21" s="36">
        <v>215541502</v>
      </c>
      <c r="D21" s="36">
        <v>8230</v>
      </c>
      <c r="E21" s="37">
        <f t="shared" si="5"/>
        <v>26189.732928311056</v>
      </c>
      <c r="F21" s="38">
        <f t="shared" si="6"/>
        <v>0.82026295212790712</v>
      </c>
      <c r="G21" s="39">
        <f t="shared" si="7"/>
        <v>3443.2362955428075</v>
      </c>
      <c r="H21" s="39">
        <f t="shared" si="8"/>
        <v>891.05840266908717</v>
      </c>
      <c r="I21" s="37">
        <f t="shared" si="9"/>
        <v>4334.2946982118947</v>
      </c>
      <c r="J21" s="40">
        <f t="shared" si="10"/>
        <v>-391.54366657428477</v>
      </c>
      <c r="K21" s="37">
        <f t="shared" si="11"/>
        <v>3942.7510316376101</v>
      </c>
      <c r="L21" s="37">
        <f t="shared" si="12"/>
        <v>35671245.366283894</v>
      </c>
      <c r="M21" s="37">
        <f t="shared" si="13"/>
        <v>32448840.99037753</v>
      </c>
      <c r="N21" s="41">
        <f>'jan-nov'!M21</f>
        <v>31978902.031342193</v>
      </c>
      <c r="O21" s="41">
        <f t="shared" si="14"/>
        <v>469938.95903533697</v>
      </c>
    </row>
    <row r="22" spans="1:15" x14ac:dyDescent="0.3">
      <c r="A22" s="33" t="s">
        <v>481</v>
      </c>
      <c r="B22" s="34" t="s">
        <v>77</v>
      </c>
      <c r="C22" s="36">
        <v>209112026</v>
      </c>
      <c r="D22" s="36">
        <v>7542</v>
      </c>
      <c r="E22" s="37">
        <f t="shared" si="5"/>
        <v>27726.335985149828</v>
      </c>
      <c r="F22" s="38">
        <f t="shared" si="6"/>
        <v>0.86838939019054306</v>
      </c>
      <c r="G22" s="39">
        <f t="shared" si="7"/>
        <v>2521.2744614395442</v>
      </c>
      <c r="H22" s="39">
        <f t="shared" si="8"/>
        <v>353.24733277551695</v>
      </c>
      <c r="I22" s="37">
        <f t="shared" si="9"/>
        <v>2874.5217942150612</v>
      </c>
      <c r="J22" s="40">
        <f t="shared" si="10"/>
        <v>-391.54366657428477</v>
      </c>
      <c r="K22" s="37">
        <f t="shared" si="11"/>
        <v>2482.9781276407766</v>
      </c>
      <c r="L22" s="37">
        <f t="shared" si="12"/>
        <v>21679643.37196999</v>
      </c>
      <c r="M22" s="37">
        <f t="shared" si="13"/>
        <v>18726621.038666736</v>
      </c>
      <c r="N22" s="41">
        <f>'jan-nov'!M22</f>
        <v>18645121.216000348</v>
      </c>
      <c r="O22" s="41">
        <f t="shared" si="14"/>
        <v>81499.822666388005</v>
      </c>
    </row>
    <row r="23" spans="1:15" x14ac:dyDescent="0.3">
      <c r="A23" s="33" t="s">
        <v>482</v>
      </c>
      <c r="B23" s="34" t="s">
        <v>78</v>
      </c>
      <c r="C23" s="36">
        <v>476606604</v>
      </c>
      <c r="D23" s="36">
        <v>16145</v>
      </c>
      <c r="E23" s="37">
        <f t="shared" si="5"/>
        <v>29520.3842675751</v>
      </c>
      <c r="F23" s="38">
        <f t="shared" si="6"/>
        <v>0.9245790177988249</v>
      </c>
      <c r="G23" s="39">
        <f t="shared" si="7"/>
        <v>1444.8454919843809</v>
      </c>
      <c r="H23" s="39">
        <f t="shared" si="8"/>
        <v>0</v>
      </c>
      <c r="I23" s="37">
        <f t="shared" si="9"/>
        <v>1444.8454919843809</v>
      </c>
      <c r="J23" s="40">
        <f t="shared" si="10"/>
        <v>-391.54366657428477</v>
      </c>
      <c r="K23" s="37">
        <f t="shared" si="11"/>
        <v>1053.3018254100962</v>
      </c>
      <c r="L23" s="37">
        <f t="shared" si="12"/>
        <v>23327030.46808783</v>
      </c>
      <c r="M23" s="37">
        <f t="shared" si="13"/>
        <v>17005557.971246004</v>
      </c>
      <c r="N23" s="41">
        <f>'jan-nov'!M23</f>
        <v>16699578.460296765</v>
      </c>
      <c r="O23" s="41">
        <f t="shared" si="14"/>
        <v>305979.51094923913</v>
      </c>
    </row>
    <row r="24" spans="1:15" x14ac:dyDescent="0.3">
      <c r="A24" s="33" t="s">
        <v>483</v>
      </c>
      <c r="B24" s="34" t="s">
        <v>79</v>
      </c>
      <c r="C24" s="36">
        <v>145443117</v>
      </c>
      <c r="D24" s="36">
        <v>5593</v>
      </c>
      <c r="E24" s="37">
        <f t="shared" si="5"/>
        <v>26004.490792061504</v>
      </c>
      <c r="F24" s="38">
        <f t="shared" si="6"/>
        <v>0.81446116476510888</v>
      </c>
      <c r="G24" s="39">
        <f t="shared" si="7"/>
        <v>3554.3815772925386</v>
      </c>
      <c r="H24" s="39">
        <f t="shared" si="8"/>
        <v>955.89315035643028</v>
      </c>
      <c r="I24" s="37">
        <f t="shared" si="9"/>
        <v>4510.274727648969</v>
      </c>
      <c r="J24" s="40">
        <f t="shared" si="10"/>
        <v>-391.54366657428477</v>
      </c>
      <c r="K24" s="37">
        <f t="shared" si="11"/>
        <v>4118.7310610746845</v>
      </c>
      <c r="L24" s="37">
        <f t="shared" si="12"/>
        <v>25225966.551740684</v>
      </c>
      <c r="M24" s="37">
        <f t="shared" si="13"/>
        <v>23036062.824590709</v>
      </c>
      <c r="N24" s="41">
        <f>'jan-nov'!M24</f>
        <v>22519712.091797929</v>
      </c>
      <c r="O24" s="41">
        <f t="shared" si="14"/>
        <v>516350.7327927798</v>
      </c>
    </row>
    <row r="25" spans="1:15" x14ac:dyDescent="0.3">
      <c r="A25" s="33" t="s">
        <v>484</v>
      </c>
      <c r="B25" s="34" t="s">
        <v>80</v>
      </c>
      <c r="C25" s="36">
        <v>156525091</v>
      </c>
      <c r="D25" s="36">
        <v>5642</v>
      </c>
      <c r="E25" s="37">
        <f t="shared" si="5"/>
        <v>27742.837823466856</v>
      </c>
      <c r="F25" s="38">
        <f t="shared" si="6"/>
        <v>0.86890622809227014</v>
      </c>
      <c r="G25" s="39">
        <f t="shared" si="7"/>
        <v>2511.3733584493275</v>
      </c>
      <c r="H25" s="39">
        <f t="shared" si="8"/>
        <v>347.47168936455705</v>
      </c>
      <c r="I25" s="37">
        <f t="shared" si="9"/>
        <v>2858.8450478138848</v>
      </c>
      <c r="J25" s="40">
        <f t="shared" si="10"/>
        <v>-391.54366657428477</v>
      </c>
      <c r="K25" s="37">
        <f t="shared" si="11"/>
        <v>2467.3013812396002</v>
      </c>
      <c r="L25" s="37">
        <f t="shared" si="12"/>
        <v>16129603.759765938</v>
      </c>
      <c r="M25" s="37">
        <f t="shared" si="13"/>
        <v>13920514.392953824</v>
      </c>
      <c r="N25" s="41">
        <f>'jan-nov'!M25</f>
        <v>13273729.448922561</v>
      </c>
      <c r="O25" s="41">
        <f t="shared" si="14"/>
        <v>646784.94403126277</v>
      </c>
    </row>
    <row r="26" spans="1:15" x14ac:dyDescent="0.3">
      <c r="A26" s="33" t="s">
        <v>485</v>
      </c>
      <c r="B26" s="34" t="s">
        <v>81</v>
      </c>
      <c r="C26" s="36">
        <v>560651238</v>
      </c>
      <c r="D26" s="36">
        <v>17824</v>
      </c>
      <c r="E26" s="37">
        <f t="shared" si="5"/>
        <v>31454.849528725314</v>
      </c>
      <c r="F26" s="38">
        <f t="shared" si="6"/>
        <v>0.98516650795168015</v>
      </c>
      <c r="G26" s="39">
        <f t="shared" si="7"/>
        <v>284.16633529425309</v>
      </c>
      <c r="H26" s="39">
        <f t="shared" si="8"/>
        <v>0</v>
      </c>
      <c r="I26" s="37">
        <f t="shared" si="9"/>
        <v>284.16633529425309</v>
      </c>
      <c r="J26" s="40">
        <f t="shared" si="10"/>
        <v>-391.54366657428477</v>
      </c>
      <c r="K26" s="37">
        <f t="shared" si="11"/>
        <v>-107.37733128003168</v>
      </c>
      <c r="L26" s="37">
        <f t="shared" si="12"/>
        <v>5064980.7602847675</v>
      </c>
      <c r="M26" s="37">
        <f t="shared" si="13"/>
        <v>-1913893.5527352847</v>
      </c>
      <c r="N26" s="41">
        <f>'jan-nov'!M26</f>
        <v>-1478058.3926336518</v>
      </c>
      <c r="O26" s="41">
        <f t="shared" si="14"/>
        <v>-435835.16010163282</v>
      </c>
    </row>
    <row r="27" spans="1:15" x14ac:dyDescent="0.3">
      <c r="A27" s="33" t="s">
        <v>486</v>
      </c>
      <c r="B27" s="34" t="s">
        <v>82</v>
      </c>
      <c r="C27" s="36">
        <v>1039584539</v>
      </c>
      <c r="D27" s="36">
        <v>30843</v>
      </c>
      <c r="E27" s="37">
        <f t="shared" si="5"/>
        <v>33705.688130207825</v>
      </c>
      <c r="F27" s="38">
        <f t="shared" si="6"/>
        <v>1.0556628173668736</v>
      </c>
      <c r="G27" s="39">
        <f t="shared" si="7"/>
        <v>-1066.3368255952539</v>
      </c>
      <c r="H27" s="39">
        <f t="shared" si="8"/>
        <v>0</v>
      </c>
      <c r="I27" s="37">
        <f t="shared" si="9"/>
        <v>-1066.3368255952539</v>
      </c>
      <c r="J27" s="40">
        <f t="shared" si="10"/>
        <v>-391.54366657428477</v>
      </c>
      <c r="K27" s="37">
        <f t="shared" si="11"/>
        <v>-1457.8804921695387</v>
      </c>
      <c r="L27" s="37">
        <f t="shared" si="12"/>
        <v>-32889026.711834416</v>
      </c>
      <c r="M27" s="37">
        <f t="shared" si="13"/>
        <v>-44965408.01998508</v>
      </c>
      <c r="N27" s="41">
        <f>'jan-nov'!M27</f>
        <v>-45520714.662735611</v>
      </c>
      <c r="O27" s="41">
        <f t="shared" si="14"/>
        <v>555306.64275053144</v>
      </c>
    </row>
    <row r="28" spans="1:15" x14ac:dyDescent="0.3">
      <c r="A28" s="33" t="s">
        <v>487</v>
      </c>
      <c r="B28" s="34" t="s">
        <v>83</v>
      </c>
      <c r="C28" s="36">
        <v>611724697</v>
      </c>
      <c r="D28" s="36">
        <v>20335</v>
      </c>
      <c r="E28" s="37">
        <f t="shared" si="5"/>
        <v>30082.355397098599</v>
      </c>
      <c r="F28" s="38">
        <f t="shared" si="6"/>
        <v>0.94217996466511766</v>
      </c>
      <c r="G28" s="39">
        <f t="shared" si="7"/>
        <v>1107.6628142702814</v>
      </c>
      <c r="H28" s="39">
        <f t="shared" si="8"/>
        <v>0</v>
      </c>
      <c r="I28" s="37">
        <f t="shared" si="9"/>
        <v>1107.6628142702814</v>
      </c>
      <c r="J28" s="40">
        <f t="shared" si="10"/>
        <v>-391.54366657428477</v>
      </c>
      <c r="K28" s="37">
        <f t="shared" si="11"/>
        <v>716.11914769599662</v>
      </c>
      <c r="L28" s="37">
        <f t="shared" si="12"/>
        <v>22524323.328186173</v>
      </c>
      <c r="M28" s="37">
        <f t="shared" si="13"/>
        <v>14562282.868398091</v>
      </c>
      <c r="N28" s="41">
        <f>'jan-nov'!M28</f>
        <v>13851024.127849804</v>
      </c>
      <c r="O28" s="41">
        <f t="shared" si="14"/>
        <v>711258.74054828659</v>
      </c>
    </row>
    <row r="29" spans="1:15" x14ac:dyDescent="0.3">
      <c r="A29" s="33" t="s">
        <v>488</v>
      </c>
      <c r="B29" s="34" t="s">
        <v>84</v>
      </c>
      <c r="C29" s="36">
        <v>611625375</v>
      </c>
      <c r="D29" s="36">
        <v>15761</v>
      </c>
      <c r="E29" s="37">
        <f t="shared" si="5"/>
        <v>38806.254362032865</v>
      </c>
      <c r="F29" s="38">
        <f t="shared" si="6"/>
        <v>1.2154126523992894</v>
      </c>
      <c r="G29" s="39">
        <f t="shared" si="7"/>
        <v>-4126.6765646902777</v>
      </c>
      <c r="H29" s="39">
        <f t="shared" si="8"/>
        <v>0</v>
      </c>
      <c r="I29" s="37">
        <f t="shared" si="9"/>
        <v>-4126.6765646902777</v>
      </c>
      <c r="J29" s="40">
        <f t="shared" si="10"/>
        <v>-391.54366657428477</v>
      </c>
      <c r="K29" s="37">
        <f t="shared" si="11"/>
        <v>-4518.2202312645622</v>
      </c>
      <c r="L29" s="37">
        <f t="shared" si="12"/>
        <v>-65040549.336083464</v>
      </c>
      <c r="M29" s="37">
        <f t="shared" si="13"/>
        <v>-71211669.064960763</v>
      </c>
      <c r="N29" s="41">
        <f>'jan-nov'!M29</f>
        <v>-71074308.265894264</v>
      </c>
      <c r="O29" s="41">
        <f t="shared" si="14"/>
        <v>-137360.79906649888</v>
      </c>
    </row>
    <row r="30" spans="1:15" x14ac:dyDescent="0.3">
      <c r="A30" s="33" t="s">
        <v>489</v>
      </c>
      <c r="B30" s="34" t="s">
        <v>85</v>
      </c>
      <c r="C30" s="36">
        <v>642750618</v>
      </c>
      <c r="D30" s="36">
        <v>19488</v>
      </c>
      <c r="E30" s="37">
        <f t="shared" si="5"/>
        <v>32981.866687192116</v>
      </c>
      <c r="F30" s="38">
        <f t="shared" si="6"/>
        <v>1.0329927154881433</v>
      </c>
      <c r="G30" s="39">
        <f t="shared" si="7"/>
        <v>-632.04395978582829</v>
      </c>
      <c r="H30" s="39">
        <f t="shared" si="8"/>
        <v>0</v>
      </c>
      <c r="I30" s="37">
        <f t="shared" si="9"/>
        <v>-632.04395978582829</v>
      </c>
      <c r="J30" s="40">
        <f t="shared" si="10"/>
        <v>-391.54366657428477</v>
      </c>
      <c r="K30" s="37">
        <f t="shared" si="11"/>
        <v>-1023.5876263601131</v>
      </c>
      <c r="L30" s="37">
        <f t="shared" si="12"/>
        <v>-12317272.688306222</v>
      </c>
      <c r="M30" s="37">
        <f t="shared" si="13"/>
        <v>-19947675.662505884</v>
      </c>
      <c r="N30" s="41">
        <f>'jan-nov'!M30</f>
        <v>-20389205.445805911</v>
      </c>
      <c r="O30" s="41">
        <f t="shared" si="14"/>
        <v>441529.78330002725</v>
      </c>
    </row>
    <row r="31" spans="1:15" x14ac:dyDescent="0.3">
      <c r="A31" s="33" t="s">
        <v>490</v>
      </c>
      <c r="B31" s="34" t="s">
        <v>86</v>
      </c>
      <c r="C31" s="36">
        <v>1058845319</v>
      </c>
      <c r="D31" s="36">
        <v>27394</v>
      </c>
      <c r="E31" s="37">
        <f t="shared" si="5"/>
        <v>38652.453785500475</v>
      </c>
      <c r="F31" s="38">
        <f t="shared" si="6"/>
        <v>1.2105956153072825</v>
      </c>
      <c r="G31" s="39">
        <f t="shared" si="7"/>
        <v>-4034.3962187708435</v>
      </c>
      <c r="H31" s="39">
        <f t="shared" si="8"/>
        <v>0</v>
      </c>
      <c r="I31" s="37">
        <f t="shared" si="9"/>
        <v>-4034.3962187708435</v>
      </c>
      <c r="J31" s="40">
        <f t="shared" si="10"/>
        <v>-391.54366657428477</v>
      </c>
      <c r="K31" s="37">
        <f t="shared" si="11"/>
        <v>-4425.9398853451285</v>
      </c>
      <c r="L31" s="37">
        <f t="shared" si="12"/>
        <v>-110518250.01700848</v>
      </c>
      <c r="M31" s="37">
        <f t="shared" si="13"/>
        <v>-121244197.21914445</v>
      </c>
      <c r="N31" s="41">
        <f>'jan-nov'!M31</f>
        <v>-118485155.03834186</v>
      </c>
      <c r="O31" s="41">
        <f t="shared" si="14"/>
        <v>-2759042.1808025837</v>
      </c>
    </row>
    <row r="32" spans="1:15" x14ac:dyDescent="0.3">
      <c r="A32" s="33" t="s">
        <v>491</v>
      </c>
      <c r="B32" s="34" t="s">
        <v>87</v>
      </c>
      <c r="C32" s="36">
        <v>6827068215</v>
      </c>
      <c r="D32" s="36">
        <v>126841</v>
      </c>
      <c r="E32" s="37">
        <f t="shared" si="5"/>
        <v>53823.828375682941</v>
      </c>
      <c r="F32" s="38">
        <f t="shared" si="6"/>
        <v>1.6857633668550229</v>
      </c>
      <c r="G32" s="39">
        <f t="shared" si="7"/>
        <v>-13137.220972880323</v>
      </c>
      <c r="H32" s="39">
        <f t="shared" si="8"/>
        <v>0</v>
      </c>
      <c r="I32" s="37">
        <f t="shared" si="9"/>
        <v>-13137.220972880323</v>
      </c>
      <c r="J32" s="40">
        <f t="shared" si="10"/>
        <v>-391.54366657428477</v>
      </c>
      <c r="K32" s="37">
        <f t="shared" si="11"/>
        <v>-13528.764639454608</v>
      </c>
      <c r="L32" s="37">
        <f t="shared" si="12"/>
        <v>-1666338245.421113</v>
      </c>
      <c r="M32" s="37">
        <f t="shared" si="13"/>
        <v>-1716002035.6330619</v>
      </c>
      <c r="N32" s="41">
        <f>'jan-nov'!M32</f>
        <v>-1685136196.2750137</v>
      </c>
      <c r="O32" s="41">
        <f t="shared" si="14"/>
        <v>-30865839.358048201</v>
      </c>
    </row>
    <row r="33" spans="1:15" x14ac:dyDescent="0.3">
      <c r="A33" s="33" t="s">
        <v>492</v>
      </c>
      <c r="B33" s="34" t="s">
        <v>88</v>
      </c>
      <c r="C33" s="36">
        <v>3113350347</v>
      </c>
      <c r="D33" s="36">
        <v>61523</v>
      </c>
      <c r="E33" s="37">
        <f t="shared" si="5"/>
        <v>50604.657558961691</v>
      </c>
      <c r="F33" s="38">
        <f t="shared" si="6"/>
        <v>1.5849388733500385</v>
      </c>
      <c r="G33" s="39">
        <f t="shared" si="7"/>
        <v>-11205.718482847573</v>
      </c>
      <c r="H33" s="39">
        <f t="shared" si="8"/>
        <v>0</v>
      </c>
      <c r="I33" s="37">
        <f t="shared" si="9"/>
        <v>-11205.718482847573</v>
      </c>
      <c r="J33" s="40">
        <f t="shared" si="10"/>
        <v>-391.54366657428477</v>
      </c>
      <c r="K33" s="37">
        <f t="shared" si="11"/>
        <v>-11597.262149421858</v>
      </c>
      <c r="L33" s="37">
        <f t="shared" si="12"/>
        <v>-689409418.22023118</v>
      </c>
      <c r="M33" s="37">
        <f t="shared" si="13"/>
        <v>-713498359.21888101</v>
      </c>
      <c r="N33" s="41">
        <f>'jan-nov'!M33</f>
        <v>-693990915.36809921</v>
      </c>
      <c r="O33" s="41">
        <f t="shared" si="14"/>
        <v>-19507443.850781798</v>
      </c>
    </row>
    <row r="34" spans="1:15" x14ac:dyDescent="0.3">
      <c r="A34" s="33" t="s">
        <v>493</v>
      </c>
      <c r="B34" s="34" t="s">
        <v>89</v>
      </c>
      <c r="C34" s="36">
        <v>410304830</v>
      </c>
      <c r="D34" s="36">
        <v>16500</v>
      </c>
      <c r="E34" s="37">
        <f t="shared" si="5"/>
        <v>24866.959393939393</v>
      </c>
      <c r="F34" s="38">
        <f t="shared" si="6"/>
        <v>0.77883365892853051</v>
      </c>
      <c r="G34" s="39">
        <f t="shared" si="7"/>
        <v>4236.9004161658058</v>
      </c>
      <c r="H34" s="39">
        <f t="shared" si="8"/>
        <v>1354.0291396991693</v>
      </c>
      <c r="I34" s="37">
        <f t="shared" si="9"/>
        <v>5590.9295558649756</v>
      </c>
      <c r="J34" s="40">
        <f t="shared" si="10"/>
        <v>-391.54366657428477</v>
      </c>
      <c r="K34" s="37">
        <f t="shared" si="11"/>
        <v>5199.385889290691</v>
      </c>
      <c r="L34" s="37">
        <f t="shared" si="12"/>
        <v>92250337.671772093</v>
      </c>
      <c r="M34" s="37">
        <f t="shared" si="13"/>
        <v>85789867.173296407</v>
      </c>
      <c r="N34" s="41">
        <f>'jan-nov'!M34</f>
        <v>84723868.674622908</v>
      </c>
      <c r="O34" s="41">
        <f t="shared" si="14"/>
        <v>1065998.4986734986</v>
      </c>
    </row>
    <row r="35" spans="1:15" x14ac:dyDescent="0.3">
      <c r="A35" s="33" t="s">
        <v>494</v>
      </c>
      <c r="B35" s="34" t="s">
        <v>90</v>
      </c>
      <c r="C35" s="36">
        <v>561660246</v>
      </c>
      <c r="D35" s="36">
        <v>18263</v>
      </c>
      <c r="E35" s="37">
        <f t="shared" si="5"/>
        <v>30753.996933691069</v>
      </c>
      <c r="F35" s="38">
        <f t="shared" si="6"/>
        <v>0.96321579084498354</v>
      </c>
      <c r="G35" s="39">
        <f t="shared" si="7"/>
        <v>704.67789231479981</v>
      </c>
      <c r="H35" s="39">
        <f t="shared" si="8"/>
        <v>0</v>
      </c>
      <c r="I35" s="37">
        <f t="shared" si="9"/>
        <v>704.67789231479981</v>
      </c>
      <c r="J35" s="40">
        <f t="shared" si="10"/>
        <v>-391.54366657428477</v>
      </c>
      <c r="K35" s="37">
        <f t="shared" si="11"/>
        <v>313.13422574051503</v>
      </c>
      <c r="L35" s="37">
        <f t="shared" si="12"/>
        <v>12869532.347345188</v>
      </c>
      <c r="M35" s="37">
        <f t="shared" si="13"/>
        <v>5718770.3646990256</v>
      </c>
      <c r="N35" s="41">
        <f>'jan-nov'!M35</f>
        <v>5974564.9344441118</v>
      </c>
      <c r="O35" s="41">
        <f t="shared" si="14"/>
        <v>-255794.56974508613</v>
      </c>
    </row>
    <row r="36" spans="1:15" x14ac:dyDescent="0.3">
      <c r="A36" s="33" t="s">
        <v>495</v>
      </c>
      <c r="B36" s="34" t="s">
        <v>91</v>
      </c>
      <c r="C36" s="36">
        <v>388462754</v>
      </c>
      <c r="D36" s="36">
        <v>11842</v>
      </c>
      <c r="E36" s="37">
        <f t="shared" si="5"/>
        <v>32803.813038338121</v>
      </c>
      <c r="F36" s="38">
        <f t="shared" si="6"/>
        <v>1.0274160716924274</v>
      </c>
      <c r="G36" s="39">
        <f t="shared" si="7"/>
        <v>-525.21177047343156</v>
      </c>
      <c r="H36" s="39">
        <f t="shared" si="8"/>
        <v>0</v>
      </c>
      <c r="I36" s="37">
        <f t="shared" si="9"/>
        <v>-525.21177047343156</v>
      </c>
      <c r="J36" s="40">
        <f t="shared" si="10"/>
        <v>-391.54366657428477</v>
      </c>
      <c r="K36" s="37">
        <f t="shared" si="11"/>
        <v>-916.75543704771633</v>
      </c>
      <c r="L36" s="37">
        <f t="shared" si="12"/>
        <v>-6219557.7859463766</v>
      </c>
      <c r="M36" s="37">
        <f t="shared" si="13"/>
        <v>-10856217.885519058</v>
      </c>
      <c r="N36" s="41">
        <f>'jan-nov'!M36</f>
        <v>-11305955.049078077</v>
      </c>
      <c r="O36" s="41">
        <f t="shared" si="14"/>
        <v>449737.16355901957</v>
      </c>
    </row>
    <row r="37" spans="1:15" x14ac:dyDescent="0.3">
      <c r="A37" s="33" t="s">
        <v>496</v>
      </c>
      <c r="B37" s="34" t="s">
        <v>92</v>
      </c>
      <c r="C37" s="36">
        <v>579990995</v>
      </c>
      <c r="D37" s="36">
        <v>18161</v>
      </c>
      <c r="E37" s="37">
        <f t="shared" si="5"/>
        <v>31936.0715268983</v>
      </c>
      <c r="F37" s="38">
        <f t="shared" si="6"/>
        <v>1.0002383904306178</v>
      </c>
      <c r="G37" s="39">
        <f t="shared" si="7"/>
        <v>-4.5668636095389958</v>
      </c>
      <c r="H37" s="39">
        <f t="shared" si="8"/>
        <v>0</v>
      </c>
      <c r="I37" s="37">
        <f t="shared" si="9"/>
        <v>-4.5668636095389958</v>
      </c>
      <c r="J37" s="40">
        <f t="shared" si="10"/>
        <v>-391.54366657428477</v>
      </c>
      <c r="K37" s="37">
        <f t="shared" si="11"/>
        <v>-396.11053018382376</v>
      </c>
      <c r="L37" s="37">
        <f t="shared" si="12"/>
        <v>-82938.810012837697</v>
      </c>
      <c r="M37" s="37">
        <f t="shared" si="13"/>
        <v>-7193763.3386684228</v>
      </c>
      <c r="N37" s="41">
        <f>'jan-nov'!M37</f>
        <v>-7509870.227200388</v>
      </c>
      <c r="O37" s="41">
        <f t="shared" si="14"/>
        <v>316106.8885319652</v>
      </c>
    </row>
    <row r="38" spans="1:15" x14ac:dyDescent="0.3">
      <c r="A38" s="33" t="s">
        <v>497</v>
      </c>
      <c r="B38" s="34" t="s">
        <v>93</v>
      </c>
      <c r="C38" s="36">
        <v>299077752</v>
      </c>
      <c r="D38" s="36">
        <v>11026</v>
      </c>
      <c r="E38" s="37">
        <f t="shared" si="5"/>
        <v>27124.773444585524</v>
      </c>
      <c r="F38" s="38">
        <f t="shared" si="6"/>
        <v>0.84954843954917802</v>
      </c>
      <c r="G38" s="39">
        <f t="shared" si="7"/>
        <v>2882.2119857781267</v>
      </c>
      <c r="H38" s="39">
        <f t="shared" si="8"/>
        <v>563.79422197302335</v>
      </c>
      <c r="I38" s="37">
        <f t="shared" si="9"/>
        <v>3446.0062077511502</v>
      </c>
      <c r="J38" s="40">
        <f t="shared" si="10"/>
        <v>-391.54366657428477</v>
      </c>
      <c r="K38" s="37">
        <f t="shared" si="11"/>
        <v>3054.4625411768657</v>
      </c>
      <c r="L38" s="37">
        <f t="shared" si="12"/>
        <v>37995664.446664184</v>
      </c>
      <c r="M38" s="37">
        <f t="shared" si="13"/>
        <v>33678503.979016118</v>
      </c>
      <c r="N38" s="41">
        <f>'jan-nov'!M38</f>
        <v>33176041.235841941</v>
      </c>
      <c r="O38" s="41">
        <f t="shared" si="14"/>
        <v>502462.74317417666</v>
      </c>
    </row>
    <row r="39" spans="1:15" x14ac:dyDescent="0.3">
      <c r="A39" s="33" t="s">
        <v>498</v>
      </c>
      <c r="B39" s="34" t="s">
        <v>94</v>
      </c>
      <c r="C39" s="36">
        <v>1334159981</v>
      </c>
      <c r="D39" s="36">
        <v>40106</v>
      </c>
      <c r="E39" s="37">
        <f t="shared" si="5"/>
        <v>33265.845035655511</v>
      </c>
      <c r="F39" s="38">
        <f t="shared" si="6"/>
        <v>1.0418869229658831</v>
      </c>
      <c r="G39" s="39">
        <f t="shared" si="7"/>
        <v>-802.43096886386559</v>
      </c>
      <c r="H39" s="39">
        <f t="shared" si="8"/>
        <v>0</v>
      </c>
      <c r="I39" s="37">
        <f t="shared" si="9"/>
        <v>-802.43096886386559</v>
      </c>
      <c r="J39" s="40">
        <f t="shared" si="10"/>
        <v>-391.54366657428477</v>
      </c>
      <c r="K39" s="37">
        <f t="shared" si="11"/>
        <v>-1193.9746354381505</v>
      </c>
      <c r="L39" s="37">
        <f t="shared" si="12"/>
        <v>-32182296.437254194</v>
      </c>
      <c r="M39" s="37">
        <f t="shared" si="13"/>
        <v>-47885546.728882462</v>
      </c>
      <c r="N39" s="41">
        <f>'jan-nov'!M39</f>
        <v>-49776682.673393421</v>
      </c>
      <c r="O39" s="41">
        <f t="shared" si="14"/>
        <v>1891135.9445109591</v>
      </c>
    </row>
    <row r="40" spans="1:15" x14ac:dyDescent="0.3">
      <c r="A40" s="33" t="s">
        <v>499</v>
      </c>
      <c r="B40" s="34" t="s">
        <v>95</v>
      </c>
      <c r="C40" s="36">
        <v>1799911356</v>
      </c>
      <c r="D40" s="36">
        <v>55652</v>
      </c>
      <c r="E40" s="37">
        <f t="shared" si="5"/>
        <v>32342.258247682024</v>
      </c>
      <c r="F40" s="38">
        <f t="shared" si="6"/>
        <v>1.0129601665410204</v>
      </c>
      <c r="G40" s="39">
        <f t="shared" si="7"/>
        <v>-248.2788960797734</v>
      </c>
      <c r="H40" s="39">
        <f t="shared" si="8"/>
        <v>0</v>
      </c>
      <c r="I40" s="37">
        <f t="shared" si="9"/>
        <v>-248.2788960797734</v>
      </c>
      <c r="J40" s="40">
        <f t="shared" si="10"/>
        <v>-391.54366657428477</v>
      </c>
      <c r="K40" s="37">
        <f t="shared" si="11"/>
        <v>-639.82256265405817</v>
      </c>
      <c r="L40" s="37">
        <f t="shared" si="12"/>
        <v>-13817217.12463155</v>
      </c>
      <c r="M40" s="37">
        <f t="shared" si="13"/>
        <v>-35607405.256823644</v>
      </c>
      <c r="N40" s="41">
        <f>'jan-nov'!M40</f>
        <v>-38143772.142754048</v>
      </c>
      <c r="O40" s="41">
        <f t="shared" si="14"/>
        <v>2536366.8859304041</v>
      </c>
    </row>
    <row r="41" spans="1:15" x14ac:dyDescent="0.3">
      <c r="A41" s="33" t="s">
        <v>500</v>
      </c>
      <c r="B41" s="34" t="s">
        <v>96</v>
      </c>
      <c r="C41" s="36">
        <v>808965385</v>
      </c>
      <c r="D41" s="36">
        <v>24089</v>
      </c>
      <c r="E41" s="37">
        <f t="shared" si="5"/>
        <v>33582.356469757979</v>
      </c>
      <c r="F41" s="38">
        <f t="shared" si="6"/>
        <v>1.051800067327828</v>
      </c>
      <c r="G41" s="39">
        <f t="shared" si="7"/>
        <v>-992.33782932534587</v>
      </c>
      <c r="H41" s="39">
        <f t="shared" si="8"/>
        <v>0</v>
      </c>
      <c r="I41" s="37">
        <f t="shared" si="9"/>
        <v>-992.33782932534587</v>
      </c>
      <c r="J41" s="40">
        <f t="shared" si="10"/>
        <v>-391.54366657428477</v>
      </c>
      <c r="K41" s="37">
        <f t="shared" si="11"/>
        <v>-1383.8814958996306</v>
      </c>
      <c r="L41" s="37">
        <f t="shared" si="12"/>
        <v>-23904425.970618255</v>
      </c>
      <c r="M41" s="37">
        <f t="shared" si="13"/>
        <v>-33336321.354726203</v>
      </c>
      <c r="N41" s="41">
        <f>'jan-nov'!M41</f>
        <v>-34042490.291626528</v>
      </c>
      <c r="O41" s="41">
        <f t="shared" si="14"/>
        <v>706168.93690032512</v>
      </c>
    </row>
    <row r="42" spans="1:15" x14ac:dyDescent="0.3">
      <c r="A42" s="33" t="s">
        <v>501</v>
      </c>
      <c r="B42" s="34" t="s">
        <v>97</v>
      </c>
      <c r="C42" s="36">
        <v>249562009</v>
      </c>
      <c r="D42" s="36">
        <v>6823</v>
      </c>
      <c r="E42" s="37">
        <f t="shared" si="5"/>
        <v>36576.58053642093</v>
      </c>
      <c r="F42" s="38">
        <f t="shared" si="6"/>
        <v>1.1455792241820162</v>
      </c>
      <c r="G42" s="39">
        <f t="shared" si="7"/>
        <v>-2788.8722693231166</v>
      </c>
      <c r="H42" s="39">
        <f t="shared" si="8"/>
        <v>0</v>
      </c>
      <c r="I42" s="37">
        <f t="shared" si="9"/>
        <v>-2788.8722693231166</v>
      </c>
      <c r="J42" s="40">
        <f t="shared" si="10"/>
        <v>-391.54366657428477</v>
      </c>
      <c r="K42" s="37">
        <f t="shared" si="11"/>
        <v>-3180.4159358974011</v>
      </c>
      <c r="L42" s="37">
        <f t="shared" si="12"/>
        <v>-19028475.493591625</v>
      </c>
      <c r="M42" s="37">
        <f t="shared" si="13"/>
        <v>-21699977.930627968</v>
      </c>
      <c r="N42" s="41">
        <f>'jan-nov'!M42</f>
        <v>-21499199.849996585</v>
      </c>
      <c r="O42" s="41">
        <f t="shared" si="14"/>
        <v>-200778.08063138276</v>
      </c>
    </row>
    <row r="43" spans="1:15" x14ac:dyDescent="0.3">
      <c r="A43" s="33" t="s">
        <v>502</v>
      </c>
      <c r="B43" s="34" t="s">
        <v>98</v>
      </c>
      <c r="C43" s="36">
        <v>1141275265</v>
      </c>
      <c r="D43" s="36">
        <v>38234</v>
      </c>
      <c r="E43" s="37">
        <f t="shared" si="5"/>
        <v>29849.74799916305</v>
      </c>
      <c r="F43" s="38">
        <f t="shared" si="6"/>
        <v>0.93489469637163491</v>
      </c>
      <c r="G43" s="39">
        <f t="shared" si="7"/>
        <v>1247.2272530316113</v>
      </c>
      <c r="H43" s="39">
        <f t="shared" si="8"/>
        <v>0</v>
      </c>
      <c r="I43" s="37">
        <f t="shared" si="9"/>
        <v>1247.2272530316113</v>
      </c>
      <c r="J43" s="40">
        <f t="shared" si="10"/>
        <v>-391.54366657428477</v>
      </c>
      <c r="K43" s="37">
        <f t="shared" si="11"/>
        <v>855.68358645732656</v>
      </c>
      <c r="L43" s="37">
        <f t="shared" si="12"/>
        <v>47686486.792410627</v>
      </c>
      <c r="M43" s="37">
        <f t="shared" si="13"/>
        <v>32716206.244609423</v>
      </c>
      <c r="N43" s="41">
        <f>'jan-nov'!M43</f>
        <v>31990175.13642535</v>
      </c>
      <c r="O43" s="41">
        <f t="shared" si="14"/>
        <v>726031.10818407312</v>
      </c>
    </row>
    <row r="44" spans="1:15" x14ac:dyDescent="0.3">
      <c r="A44" s="33" t="s">
        <v>503</v>
      </c>
      <c r="B44" s="34" t="s">
        <v>99</v>
      </c>
      <c r="C44" s="36">
        <v>589742648</v>
      </c>
      <c r="D44" s="36">
        <v>21885</v>
      </c>
      <c r="E44" s="37">
        <f t="shared" si="5"/>
        <v>26947.345122229839</v>
      </c>
      <c r="F44" s="38">
        <f t="shared" si="6"/>
        <v>0.84399138099172899</v>
      </c>
      <c r="G44" s="39">
        <f t="shared" si="7"/>
        <v>2988.6689791915378</v>
      </c>
      <c r="H44" s="39">
        <f t="shared" si="8"/>
        <v>625.89413479751306</v>
      </c>
      <c r="I44" s="37">
        <f t="shared" si="9"/>
        <v>3614.5631139890511</v>
      </c>
      <c r="J44" s="40">
        <f t="shared" si="10"/>
        <v>-391.54366657428477</v>
      </c>
      <c r="K44" s="37">
        <f t="shared" si="11"/>
        <v>3223.0194474147665</v>
      </c>
      <c r="L44" s="37">
        <f t="shared" si="12"/>
        <v>79104713.749650389</v>
      </c>
      <c r="M44" s="37">
        <f t="shared" si="13"/>
        <v>70535780.606672168</v>
      </c>
      <c r="N44" s="41">
        <f>'jan-nov'!M44</f>
        <v>69096104.494340733</v>
      </c>
      <c r="O44" s="41">
        <f t="shared" si="14"/>
        <v>1439676.1123314351</v>
      </c>
    </row>
    <row r="45" spans="1:15" x14ac:dyDescent="0.3">
      <c r="A45" s="33" t="s">
        <v>504</v>
      </c>
      <c r="B45" s="34" t="s">
        <v>100</v>
      </c>
      <c r="C45" s="36">
        <v>645345630</v>
      </c>
      <c r="D45" s="36">
        <v>24919</v>
      </c>
      <c r="E45" s="37">
        <f t="shared" si="5"/>
        <v>25897.733857698946</v>
      </c>
      <c r="F45" s="38">
        <f t="shared" si="6"/>
        <v>0.8111175354741933</v>
      </c>
      <c r="G45" s="39">
        <f t="shared" si="7"/>
        <v>3618.4357379100734</v>
      </c>
      <c r="H45" s="39">
        <f t="shared" si="8"/>
        <v>993.2580773833256</v>
      </c>
      <c r="I45" s="37">
        <f t="shared" si="9"/>
        <v>4611.693815293399</v>
      </c>
      <c r="J45" s="40">
        <f t="shared" si="10"/>
        <v>-391.54366657428477</v>
      </c>
      <c r="K45" s="37">
        <f t="shared" si="11"/>
        <v>4220.1501487191144</v>
      </c>
      <c r="L45" s="37">
        <f t="shared" si="12"/>
        <v>114918798.1832962</v>
      </c>
      <c r="M45" s="37">
        <f t="shared" si="13"/>
        <v>105161921.55593161</v>
      </c>
      <c r="N45" s="41">
        <f>'jan-nov'!M45</f>
        <v>102813304.75487436</v>
      </c>
      <c r="O45" s="41">
        <f t="shared" si="14"/>
        <v>2348616.8010572493</v>
      </c>
    </row>
    <row r="46" spans="1:15" x14ac:dyDescent="0.3">
      <c r="A46" s="33" t="s">
        <v>505</v>
      </c>
      <c r="B46" s="34" t="s">
        <v>101</v>
      </c>
      <c r="C46" s="36">
        <v>376725000</v>
      </c>
      <c r="D46" s="36">
        <v>13682</v>
      </c>
      <c r="E46" s="37">
        <f t="shared" si="5"/>
        <v>27534.351702967404</v>
      </c>
      <c r="F46" s="38">
        <f t="shared" si="6"/>
        <v>0.86237643868408154</v>
      </c>
      <c r="G46" s="39">
        <f t="shared" si="7"/>
        <v>2636.4650307489987</v>
      </c>
      <c r="H46" s="39">
        <f t="shared" si="8"/>
        <v>420.44183153936535</v>
      </c>
      <c r="I46" s="37">
        <f t="shared" si="9"/>
        <v>3056.9068622883642</v>
      </c>
      <c r="J46" s="40">
        <f t="shared" si="10"/>
        <v>-391.54366657428477</v>
      </c>
      <c r="K46" s="37">
        <f t="shared" si="11"/>
        <v>2665.3631957140797</v>
      </c>
      <c r="L46" s="37">
        <f t="shared" si="12"/>
        <v>41824599.689829402</v>
      </c>
      <c r="M46" s="37">
        <f t="shared" si="13"/>
        <v>36467499.243760034</v>
      </c>
      <c r="N46" s="41">
        <f>'jan-nov'!M46</f>
        <v>36442460.148556978</v>
      </c>
      <c r="O46" s="41">
        <f t="shared" si="14"/>
        <v>25039.095203056931</v>
      </c>
    </row>
    <row r="47" spans="1:15" x14ac:dyDescent="0.3">
      <c r="A47" s="33" t="s">
        <v>506</v>
      </c>
      <c r="B47" s="34" t="s">
        <v>102</v>
      </c>
      <c r="C47" s="36">
        <v>69523133</v>
      </c>
      <c r="D47" s="36">
        <v>2864</v>
      </c>
      <c r="E47" s="37">
        <f t="shared" si="5"/>
        <v>24274.836941340782</v>
      </c>
      <c r="F47" s="38">
        <f t="shared" si="6"/>
        <v>0.76028837202853639</v>
      </c>
      <c r="G47" s="39">
        <f t="shared" si="7"/>
        <v>4592.1738877249718</v>
      </c>
      <c r="H47" s="39">
        <f t="shared" si="8"/>
        <v>1561.271998108683</v>
      </c>
      <c r="I47" s="37">
        <f t="shared" si="9"/>
        <v>6153.4458858336548</v>
      </c>
      <c r="J47" s="40">
        <f t="shared" si="10"/>
        <v>-391.54366657428477</v>
      </c>
      <c r="K47" s="37">
        <f t="shared" si="11"/>
        <v>5761.9022192593702</v>
      </c>
      <c r="L47" s="37">
        <f t="shared" si="12"/>
        <v>17623469.017027587</v>
      </c>
      <c r="M47" s="37">
        <f t="shared" si="13"/>
        <v>16502087.955958836</v>
      </c>
      <c r="N47" s="41">
        <f>'jan-nov'!M47</f>
        <v>16197632.884795146</v>
      </c>
      <c r="O47" s="41">
        <f t="shared" si="14"/>
        <v>304455.07116368972</v>
      </c>
    </row>
    <row r="48" spans="1:15" x14ac:dyDescent="0.3">
      <c r="A48" s="33" t="s">
        <v>507</v>
      </c>
      <c r="B48" s="34" t="s">
        <v>103</v>
      </c>
      <c r="C48" s="36">
        <v>29417305718</v>
      </c>
      <c r="D48" s="36">
        <v>681071</v>
      </c>
      <c r="E48" s="37">
        <f t="shared" si="5"/>
        <v>43192.715176538128</v>
      </c>
      <c r="F48" s="38">
        <f t="shared" si="6"/>
        <v>1.3527966916695022</v>
      </c>
      <c r="G48" s="39">
        <f t="shared" si="7"/>
        <v>-6758.5530533934352</v>
      </c>
      <c r="H48" s="39">
        <f t="shared" si="8"/>
        <v>0</v>
      </c>
      <c r="I48" s="37">
        <f t="shared" si="9"/>
        <v>-6758.5530533934352</v>
      </c>
      <c r="J48" s="40">
        <f t="shared" si="10"/>
        <v>-391.54366657428477</v>
      </c>
      <c r="K48" s="37">
        <f t="shared" si="11"/>
        <v>-7150.0967199677198</v>
      </c>
      <c r="L48" s="37">
        <f t="shared" si="12"/>
        <v>-4603054486.6277199</v>
      </c>
      <c r="M48" s="37">
        <f t="shared" si="13"/>
        <v>-4869723523.1651344</v>
      </c>
      <c r="N48" s="41">
        <f>'jan-nov'!M48</f>
        <v>-4723546962.3394728</v>
      </c>
      <c r="O48" s="41">
        <f t="shared" si="14"/>
        <v>-146176560.82566166</v>
      </c>
    </row>
    <row r="49" spans="1:15" x14ac:dyDescent="0.3">
      <c r="A49" s="33" t="s">
        <v>508</v>
      </c>
      <c r="B49" s="34" t="s">
        <v>104</v>
      </c>
      <c r="C49" s="36">
        <v>472994943</v>
      </c>
      <c r="D49" s="36">
        <v>17823</v>
      </c>
      <c r="E49" s="37">
        <f t="shared" si="5"/>
        <v>26538.458340346744</v>
      </c>
      <c r="F49" s="38">
        <f t="shared" si="6"/>
        <v>0.83118503891441264</v>
      </c>
      <c r="G49" s="39">
        <f t="shared" si="7"/>
        <v>3234.0010483213946</v>
      </c>
      <c r="H49" s="39">
        <f t="shared" si="8"/>
        <v>769.00450845659634</v>
      </c>
      <c r="I49" s="37">
        <f t="shared" si="9"/>
        <v>4003.0055567779909</v>
      </c>
      <c r="J49" s="40">
        <f t="shared" si="10"/>
        <v>-391.54366657428477</v>
      </c>
      <c r="K49" s="37">
        <f t="shared" si="11"/>
        <v>3611.4618902037064</v>
      </c>
      <c r="L49" s="37">
        <f t="shared" si="12"/>
        <v>71345568.03845413</v>
      </c>
      <c r="M49" s="37">
        <f t="shared" si="13"/>
        <v>64367085.269100659</v>
      </c>
      <c r="N49" s="41">
        <f>'jan-nov'!M49</f>
        <v>62637779.11698807</v>
      </c>
      <c r="O49" s="41">
        <f t="shared" si="14"/>
        <v>1729306.1521125883</v>
      </c>
    </row>
    <row r="50" spans="1:15" x14ac:dyDescent="0.3">
      <c r="A50" s="33" t="s">
        <v>509</v>
      </c>
      <c r="B50" s="34" t="s">
        <v>105</v>
      </c>
      <c r="C50" s="36">
        <v>907827501</v>
      </c>
      <c r="D50" s="36">
        <v>31144</v>
      </c>
      <c r="E50" s="37">
        <f t="shared" si="5"/>
        <v>29149.354642948882</v>
      </c>
      <c r="F50" s="38">
        <f t="shared" si="6"/>
        <v>0.91295836263384533</v>
      </c>
      <c r="G50" s="39">
        <f t="shared" si="7"/>
        <v>1667.4632667601122</v>
      </c>
      <c r="H50" s="39">
        <f t="shared" si="8"/>
        <v>0</v>
      </c>
      <c r="I50" s="37">
        <f t="shared" si="9"/>
        <v>1667.4632667601122</v>
      </c>
      <c r="J50" s="40">
        <f t="shared" si="10"/>
        <v>-391.54366657428477</v>
      </c>
      <c r="K50" s="37">
        <f t="shared" si="11"/>
        <v>1275.9196001858274</v>
      </c>
      <c r="L50" s="37">
        <f t="shared" si="12"/>
        <v>51931475.979976937</v>
      </c>
      <c r="M50" s="37">
        <f t="shared" si="13"/>
        <v>39737240.028187409</v>
      </c>
      <c r="N50" s="41">
        <f>'jan-nov'!M50</f>
        <v>39030731.822117276</v>
      </c>
      <c r="O50" s="41">
        <f t="shared" si="14"/>
        <v>706508.20607013255</v>
      </c>
    </row>
    <row r="51" spans="1:15" x14ac:dyDescent="0.3">
      <c r="A51" s="33" t="s">
        <v>510</v>
      </c>
      <c r="B51" s="34" t="s">
        <v>106</v>
      </c>
      <c r="C51" s="36">
        <v>888971149</v>
      </c>
      <c r="D51" s="36">
        <v>34488</v>
      </c>
      <c r="E51" s="37">
        <f t="shared" si="5"/>
        <v>25776.245331709579</v>
      </c>
      <c r="F51" s="38">
        <f t="shared" si="6"/>
        <v>0.80731251244282121</v>
      </c>
      <c r="G51" s="39">
        <f t="shared" si="7"/>
        <v>3691.3288535036936</v>
      </c>
      <c r="H51" s="39">
        <f t="shared" si="8"/>
        <v>1035.7790614796043</v>
      </c>
      <c r="I51" s="37">
        <f t="shared" si="9"/>
        <v>4727.1079149832976</v>
      </c>
      <c r="J51" s="40">
        <f t="shared" si="10"/>
        <v>-391.54366657428477</v>
      </c>
      <c r="K51" s="37">
        <f t="shared" si="11"/>
        <v>4335.5642484090131</v>
      </c>
      <c r="L51" s="37">
        <f t="shared" si="12"/>
        <v>163028497.77194396</v>
      </c>
      <c r="M51" s="37">
        <f t="shared" si="13"/>
        <v>149524939.79913005</v>
      </c>
      <c r="N51" s="41">
        <f>'jan-nov'!M51</f>
        <v>149311248.90335727</v>
      </c>
      <c r="O51" s="41">
        <f t="shared" si="14"/>
        <v>213690.89577278495</v>
      </c>
    </row>
    <row r="52" spans="1:15" x14ac:dyDescent="0.3">
      <c r="A52" s="33" t="s">
        <v>511</v>
      </c>
      <c r="B52" s="34" t="s">
        <v>107</v>
      </c>
      <c r="C52" s="36">
        <v>172571311</v>
      </c>
      <c r="D52" s="36">
        <v>7663</v>
      </c>
      <c r="E52" s="37">
        <f t="shared" si="5"/>
        <v>22520.071903954064</v>
      </c>
      <c r="F52" s="38">
        <f t="shared" si="6"/>
        <v>0.70532909643005515</v>
      </c>
      <c r="G52" s="39">
        <f t="shared" si="7"/>
        <v>5645.0329101570032</v>
      </c>
      <c r="H52" s="39">
        <f t="shared" si="8"/>
        <v>2175.4397611940344</v>
      </c>
      <c r="I52" s="37">
        <f t="shared" si="9"/>
        <v>7820.4726713510372</v>
      </c>
      <c r="J52" s="40">
        <f t="shared" si="10"/>
        <v>-391.54366657428477</v>
      </c>
      <c r="K52" s="37">
        <f t="shared" si="11"/>
        <v>7428.9290047767527</v>
      </c>
      <c r="L52" s="37">
        <f t="shared" si="12"/>
        <v>59928282.080563001</v>
      </c>
      <c r="M52" s="37">
        <f t="shared" si="13"/>
        <v>56927882.963604257</v>
      </c>
      <c r="N52" s="41">
        <f>'jan-nov'!M52</f>
        <v>55709417.934614256</v>
      </c>
      <c r="O52" s="41">
        <f t="shared" si="14"/>
        <v>1218465.0289900005</v>
      </c>
    </row>
    <row r="53" spans="1:15" x14ac:dyDescent="0.3">
      <c r="A53" s="33" t="s">
        <v>512</v>
      </c>
      <c r="B53" s="34" t="s">
        <v>108</v>
      </c>
      <c r="C53" s="36">
        <v>519984805</v>
      </c>
      <c r="D53" s="36">
        <v>20916</v>
      </c>
      <c r="E53" s="37">
        <f t="shared" si="5"/>
        <v>24860.623685217059</v>
      </c>
      <c r="F53" s="38">
        <f t="shared" si="6"/>
        <v>0.77863522440632182</v>
      </c>
      <c r="G53" s="39">
        <f t="shared" si="7"/>
        <v>4240.7018413992055</v>
      </c>
      <c r="H53" s="39">
        <f t="shared" si="8"/>
        <v>1356.2466377519861</v>
      </c>
      <c r="I53" s="37">
        <f t="shared" si="9"/>
        <v>5596.9484791511913</v>
      </c>
      <c r="J53" s="40">
        <f t="shared" si="10"/>
        <v>-391.54366657428477</v>
      </c>
      <c r="K53" s="37">
        <f t="shared" si="11"/>
        <v>5205.4048125769068</v>
      </c>
      <c r="L53" s="37">
        <f t="shared" si="12"/>
        <v>117065774.38992631</v>
      </c>
      <c r="M53" s="37">
        <f t="shared" si="13"/>
        <v>108876247.05985858</v>
      </c>
      <c r="N53" s="41">
        <f>'jan-nov'!M53</f>
        <v>107181650.61263101</v>
      </c>
      <c r="O53" s="41">
        <f t="shared" si="14"/>
        <v>1694596.4472275674</v>
      </c>
    </row>
    <row r="54" spans="1:15" x14ac:dyDescent="0.3">
      <c r="A54" s="33" t="s">
        <v>513</v>
      </c>
      <c r="B54" s="34" t="s">
        <v>109</v>
      </c>
      <c r="C54" s="36">
        <v>112329504</v>
      </c>
      <c r="D54" s="36">
        <v>5024</v>
      </c>
      <c r="E54" s="37">
        <f t="shared" si="5"/>
        <v>22358.579617834395</v>
      </c>
      <c r="F54" s="38">
        <f t="shared" si="6"/>
        <v>0.70027115484199076</v>
      </c>
      <c r="G54" s="39">
        <f t="shared" si="7"/>
        <v>5741.9282818288038</v>
      </c>
      <c r="H54" s="39">
        <f t="shared" si="8"/>
        <v>2231.9620613359184</v>
      </c>
      <c r="I54" s="37">
        <f t="shared" si="9"/>
        <v>7973.8903431647223</v>
      </c>
      <c r="J54" s="40">
        <f t="shared" si="10"/>
        <v>-391.54366657428477</v>
      </c>
      <c r="K54" s="37">
        <f t="shared" si="11"/>
        <v>7582.3466765904377</v>
      </c>
      <c r="L54" s="37">
        <f t="shared" si="12"/>
        <v>40060825.084059566</v>
      </c>
      <c r="M54" s="37">
        <f t="shared" si="13"/>
        <v>38093709.703190356</v>
      </c>
      <c r="N54" s="41">
        <f>'jan-nov'!M54</f>
        <v>37482415.729473047</v>
      </c>
      <c r="O54" s="41">
        <f t="shared" si="14"/>
        <v>611293.97371730953</v>
      </c>
    </row>
    <row r="55" spans="1:15" x14ac:dyDescent="0.3">
      <c r="A55" s="33" t="s">
        <v>514</v>
      </c>
      <c r="B55" s="34" t="s">
        <v>110</v>
      </c>
      <c r="C55" s="36">
        <v>200711103</v>
      </c>
      <c r="D55" s="36">
        <v>7879</v>
      </c>
      <c r="E55" s="37">
        <f t="shared" si="5"/>
        <v>25474.184921944408</v>
      </c>
      <c r="F55" s="38">
        <f t="shared" si="6"/>
        <v>0.79785197444828881</v>
      </c>
      <c r="G55" s="39">
        <f t="shared" si="7"/>
        <v>3872.565099362796</v>
      </c>
      <c r="H55" s="39">
        <f t="shared" si="8"/>
        <v>1141.5002048974138</v>
      </c>
      <c r="I55" s="37">
        <f t="shared" si="9"/>
        <v>5014.0653042602098</v>
      </c>
      <c r="J55" s="40">
        <f t="shared" si="10"/>
        <v>-391.54366657428477</v>
      </c>
      <c r="K55" s="37">
        <f t="shared" si="11"/>
        <v>4622.5216376859253</v>
      </c>
      <c r="L55" s="37">
        <f t="shared" si="12"/>
        <v>39505820.532266192</v>
      </c>
      <c r="M55" s="37">
        <f t="shared" si="13"/>
        <v>36420847.983327404</v>
      </c>
      <c r="N55" s="41">
        <f>'jan-nov'!M55</f>
        <v>35868067.019082032</v>
      </c>
      <c r="O55" s="41">
        <f t="shared" si="14"/>
        <v>552780.96424537152</v>
      </c>
    </row>
    <row r="56" spans="1:15" x14ac:dyDescent="0.3">
      <c r="A56" s="33" t="s">
        <v>515</v>
      </c>
      <c r="B56" s="34" t="s">
        <v>111</v>
      </c>
      <c r="C56" s="36">
        <v>133452914</v>
      </c>
      <c r="D56" s="36">
        <v>6114</v>
      </c>
      <c r="E56" s="37">
        <f t="shared" si="5"/>
        <v>21827.431141642133</v>
      </c>
      <c r="F56" s="38">
        <f t="shared" si="6"/>
        <v>0.68363557408626896</v>
      </c>
      <c r="G56" s="39">
        <f t="shared" si="7"/>
        <v>6060.6173675441614</v>
      </c>
      <c r="H56" s="39">
        <f t="shared" si="8"/>
        <v>2417.86402800321</v>
      </c>
      <c r="I56" s="37">
        <f t="shared" si="9"/>
        <v>8478.481395547371</v>
      </c>
      <c r="J56" s="40">
        <f t="shared" si="10"/>
        <v>-391.54366657428477</v>
      </c>
      <c r="K56" s="37">
        <f t="shared" si="11"/>
        <v>8086.9377289730865</v>
      </c>
      <c r="L56" s="37">
        <f t="shared" si="12"/>
        <v>51837435.252376623</v>
      </c>
      <c r="M56" s="37">
        <f t="shared" si="13"/>
        <v>49443537.274941452</v>
      </c>
      <c r="N56" s="41">
        <f>'jan-nov'!M56</f>
        <v>47569204.729796626</v>
      </c>
      <c r="O56" s="41">
        <f t="shared" si="14"/>
        <v>1874332.5451448262</v>
      </c>
    </row>
    <row r="57" spans="1:15" x14ac:dyDescent="0.3">
      <c r="A57" s="33" t="s">
        <v>516</v>
      </c>
      <c r="B57" s="34" t="s">
        <v>112</v>
      </c>
      <c r="C57" s="36">
        <v>108099479</v>
      </c>
      <c r="D57" s="36">
        <v>4646</v>
      </c>
      <c r="E57" s="37">
        <f t="shared" si="5"/>
        <v>23267.214593198449</v>
      </c>
      <c r="F57" s="38">
        <f t="shared" si="6"/>
        <v>0.72872962020087562</v>
      </c>
      <c r="G57" s="39">
        <f t="shared" si="7"/>
        <v>5196.7472966103714</v>
      </c>
      <c r="H57" s="39">
        <f t="shared" si="8"/>
        <v>1913.9398199584996</v>
      </c>
      <c r="I57" s="37">
        <f t="shared" si="9"/>
        <v>7110.6871165688708</v>
      </c>
      <c r="J57" s="40">
        <f t="shared" si="10"/>
        <v>-391.54366657428477</v>
      </c>
      <c r="K57" s="37">
        <f t="shared" si="11"/>
        <v>6719.1434499945863</v>
      </c>
      <c r="L57" s="37">
        <f t="shared" si="12"/>
        <v>33036252.343578972</v>
      </c>
      <c r="M57" s="37">
        <f t="shared" si="13"/>
        <v>31217140.468674846</v>
      </c>
      <c r="N57" s="41">
        <f>'jan-nov'!M57</f>
        <v>30786499.331654418</v>
      </c>
      <c r="O57" s="41">
        <f t="shared" si="14"/>
        <v>430641.13702042773</v>
      </c>
    </row>
    <row r="58" spans="1:15" x14ac:dyDescent="0.3">
      <c r="A58" s="33" t="s">
        <v>517</v>
      </c>
      <c r="B58" s="34" t="s">
        <v>113</v>
      </c>
      <c r="C58" s="36">
        <v>163873226</v>
      </c>
      <c r="D58" s="36">
        <v>7214</v>
      </c>
      <c r="E58" s="37">
        <f t="shared" si="5"/>
        <v>22716.000277238702</v>
      </c>
      <c r="F58" s="38">
        <f t="shared" si="6"/>
        <v>0.71146557694766843</v>
      </c>
      <c r="G58" s="39">
        <f t="shared" si="7"/>
        <v>5527.4758861862201</v>
      </c>
      <c r="H58" s="39">
        <f t="shared" si="8"/>
        <v>2106.8648305444112</v>
      </c>
      <c r="I58" s="37">
        <f t="shared" si="9"/>
        <v>7634.3407167306314</v>
      </c>
      <c r="J58" s="40">
        <f t="shared" si="10"/>
        <v>-391.54366657428477</v>
      </c>
      <c r="K58" s="37">
        <f t="shared" si="11"/>
        <v>7242.7970501563468</v>
      </c>
      <c r="L58" s="37">
        <f t="shared" si="12"/>
        <v>55074133.930494778</v>
      </c>
      <c r="M58" s="37">
        <f t="shared" si="13"/>
        <v>52249537.919827886</v>
      </c>
      <c r="N58" s="41">
        <f>'jan-nov'!M58</f>
        <v>51435182.208104819</v>
      </c>
      <c r="O58" s="41">
        <f t="shared" si="14"/>
        <v>814355.71172306687</v>
      </c>
    </row>
    <row r="59" spans="1:15" x14ac:dyDescent="0.3">
      <c r="A59" s="33" t="s">
        <v>518</v>
      </c>
      <c r="B59" s="34" t="s">
        <v>79</v>
      </c>
      <c r="C59" s="36">
        <v>84330296</v>
      </c>
      <c r="D59" s="36">
        <v>3705</v>
      </c>
      <c r="E59" s="37">
        <f t="shared" si="5"/>
        <v>22761.213495276654</v>
      </c>
      <c r="F59" s="38">
        <f t="shared" si="6"/>
        <v>0.7128816558288289</v>
      </c>
      <c r="G59" s="39">
        <f t="shared" si="7"/>
        <v>5500.3479553634488</v>
      </c>
      <c r="H59" s="39">
        <f t="shared" si="8"/>
        <v>2091.040204231128</v>
      </c>
      <c r="I59" s="37">
        <f t="shared" si="9"/>
        <v>7591.3881595945768</v>
      </c>
      <c r="J59" s="40">
        <f t="shared" si="10"/>
        <v>-391.54366657428477</v>
      </c>
      <c r="K59" s="37">
        <f t="shared" si="11"/>
        <v>7199.8444930202922</v>
      </c>
      <c r="L59" s="37">
        <f t="shared" si="12"/>
        <v>28126093.131297909</v>
      </c>
      <c r="M59" s="37">
        <f t="shared" si="13"/>
        <v>26675423.846640185</v>
      </c>
      <c r="N59" s="41">
        <f>'jan-nov'!M59</f>
        <v>26336527.868301686</v>
      </c>
      <c r="O59" s="41">
        <f t="shared" si="14"/>
        <v>338895.97833849862</v>
      </c>
    </row>
    <row r="60" spans="1:15" x14ac:dyDescent="0.3">
      <c r="A60" s="33" t="s">
        <v>519</v>
      </c>
      <c r="B60" s="34" t="s">
        <v>114</v>
      </c>
      <c r="C60" s="36">
        <v>535565158</v>
      </c>
      <c r="D60" s="36">
        <v>21191</v>
      </c>
      <c r="E60" s="37">
        <f t="shared" si="5"/>
        <v>25273.236657071397</v>
      </c>
      <c r="F60" s="38">
        <f t="shared" si="6"/>
        <v>0.79155827082706798</v>
      </c>
      <c r="G60" s="39">
        <f t="shared" si="7"/>
        <v>3993.1340582866032</v>
      </c>
      <c r="H60" s="39">
        <f t="shared" si="8"/>
        <v>1211.8320976029679</v>
      </c>
      <c r="I60" s="37">
        <f t="shared" si="9"/>
        <v>5204.9661558895714</v>
      </c>
      <c r="J60" s="40">
        <f t="shared" si="10"/>
        <v>-391.54366657428477</v>
      </c>
      <c r="K60" s="37">
        <f t="shared" si="11"/>
        <v>4813.4224893152868</v>
      </c>
      <c r="L60" s="37">
        <f t="shared" si="12"/>
        <v>110298437.8094559</v>
      </c>
      <c r="M60" s="37">
        <f t="shared" si="13"/>
        <v>102001235.97108024</v>
      </c>
      <c r="N60" s="41">
        <f>'jan-nov'!M60</f>
        <v>99490851.032208085</v>
      </c>
      <c r="O60" s="41">
        <f t="shared" si="14"/>
        <v>2510384.9388721585</v>
      </c>
    </row>
    <row r="61" spans="1:15" x14ac:dyDescent="0.3">
      <c r="A61" s="33" t="s">
        <v>520</v>
      </c>
      <c r="B61" s="34" t="s">
        <v>115</v>
      </c>
      <c r="C61" s="36">
        <v>174031023</v>
      </c>
      <c r="D61" s="36">
        <v>6607</v>
      </c>
      <c r="E61" s="37">
        <f t="shared" si="5"/>
        <v>26340.400030270925</v>
      </c>
      <c r="F61" s="38">
        <f t="shared" si="6"/>
        <v>0.82498184873446867</v>
      </c>
      <c r="G61" s="39">
        <f t="shared" si="7"/>
        <v>3352.8360343668865</v>
      </c>
      <c r="H61" s="39">
        <f t="shared" si="8"/>
        <v>838.32491698313311</v>
      </c>
      <c r="I61" s="37">
        <f t="shared" si="9"/>
        <v>4191.1609513500198</v>
      </c>
      <c r="J61" s="40">
        <f t="shared" si="10"/>
        <v>-391.54366657428477</v>
      </c>
      <c r="K61" s="37">
        <f t="shared" si="11"/>
        <v>3799.6172847757352</v>
      </c>
      <c r="L61" s="37">
        <f t="shared" si="12"/>
        <v>27691000.405569579</v>
      </c>
      <c r="M61" s="37">
        <f t="shared" si="13"/>
        <v>25104071.400513284</v>
      </c>
      <c r="N61" s="41">
        <f>'jan-nov'!M61</f>
        <v>25240695.449438389</v>
      </c>
      <c r="O61" s="41">
        <f t="shared" si="14"/>
        <v>-136624.04892510548</v>
      </c>
    </row>
    <row r="62" spans="1:15" x14ac:dyDescent="0.3">
      <c r="A62" s="33" t="s">
        <v>521</v>
      </c>
      <c r="B62" s="34" t="s">
        <v>116</v>
      </c>
      <c r="C62" s="36">
        <v>107896682</v>
      </c>
      <c r="D62" s="36">
        <v>4407</v>
      </c>
      <c r="E62" s="37">
        <f t="shared" si="5"/>
        <v>24483.022918084866</v>
      </c>
      <c r="F62" s="38">
        <f t="shared" si="6"/>
        <v>0.76680876092838401</v>
      </c>
      <c r="G62" s="39">
        <f t="shared" si="7"/>
        <v>4467.2623016785219</v>
      </c>
      <c r="H62" s="39">
        <f t="shared" si="8"/>
        <v>1488.4069062482538</v>
      </c>
      <c r="I62" s="37">
        <f t="shared" si="9"/>
        <v>5955.6692079267759</v>
      </c>
      <c r="J62" s="40">
        <f t="shared" si="10"/>
        <v>-391.54366657428477</v>
      </c>
      <c r="K62" s="37">
        <f t="shared" si="11"/>
        <v>5564.1255413524914</v>
      </c>
      <c r="L62" s="37">
        <f t="shared" si="12"/>
        <v>26246634.199333303</v>
      </c>
      <c r="M62" s="37">
        <f t="shared" si="13"/>
        <v>24521101.260740429</v>
      </c>
      <c r="N62" s="41">
        <f>'jan-nov'!M62</f>
        <v>23927681.492821999</v>
      </c>
      <c r="O62" s="41">
        <f t="shared" si="14"/>
        <v>593419.76791843027</v>
      </c>
    </row>
    <row r="63" spans="1:15" x14ac:dyDescent="0.3">
      <c r="A63" s="33" t="s">
        <v>522</v>
      </c>
      <c r="B63" s="34" t="s">
        <v>117</v>
      </c>
      <c r="C63" s="36">
        <v>53441908</v>
      </c>
      <c r="D63" s="36">
        <v>2459</v>
      </c>
      <c r="E63" s="37">
        <f t="shared" si="5"/>
        <v>21733.187474583163</v>
      </c>
      <c r="F63" s="38">
        <f t="shared" si="6"/>
        <v>0.68068386057423147</v>
      </c>
      <c r="G63" s="39">
        <f t="shared" si="7"/>
        <v>6117.163567779543</v>
      </c>
      <c r="H63" s="39">
        <f t="shared" si="8"/>
        <v>2450.8493114738494</v>
      </c>
      <c r="I63" s="37">
        <f t="shared" si="9"/>
        <v>8568.0128792533924</v>
      </c>
      <c r="J63" s="40">
        <f t="shared" si="10"/>
        <v>-391.54366657428477</v>
      </c>
      <c r="K63" s="37">
        <f t="shared" si="11"/>
        <v>8176.4692126791078</v>
      </c>
      <c r="L63" s="37">
        <f t="shared" si="12"/>
        <v>21068743.670084093</v>
      </c>
      <c r="M63" s="37">
        <f t="shared" si="13"/>
        <v>20105937.793977927</v>
      </c>
      <c r="N63" s="41">
        <f>'jan-nov'!M63</f>
        <v>19940472.351418041</v>
      </c>
      <c r="O63" s="41">
        <f t="shared" si="14"/>
        <v>165465.44255988672</v>
      </c>
    </row>
    <row r="64" spans="1:15" x14ac:dyDescent="0.3">
      <c r="A64" s="33" t="s">
        <v>523</v>
      </c>
      <c r="B64" s="34" t="s">
        <v>118</v>
      </c>
      <c r="C64" s="36">
        <v>42520928</v>
      </c>
      <c r="D64" s="36">
        <v>1791</v>
      </c>
      <c r="E64" s="37">
        <f t="shared" si="5"/>
        <v>23741.445002791737</v>
      </c>
      <c r="F64" s="38">
        <f t="shared" si="6"/>
        <v>0.74358252598752894</v>
      </c>
      <c r="G64" s="39">
        <f t="shared" si="7"/>
        <v>4912.2090508543988</v>
      </c>
      <c r="H64" s="39">
        <f t="shared" si="8"/>
        <v>1747.9591766008487</v>
      </c>
      <c r="I64" s="37">
        <f t="shared" si="9"/>
        <v>6660.1682274552477</v>
      </c>
      <c r="J64" s="40">
        <f t="shared" si="10"/>
        <v>-391.54366657428477</v>
      </c>
      <c r="K64" s="37">
        <f t="shared" si="11"/>
        <v>6268.6245608809631</v>
      </c>
      <c r="L64" s="37">
        <f t="shared" si="12"/>
        <v>11928361.295372348</v>
      </c>
      <c r="M64" s="37">
        <f t="shared" si="13"/>
        <v>11227106.588537805</v>
      </c>
      <c r="N64" s="41">
        <f>'jan-nov'!M64</f>
        <v>10955017.942045428</v>
      </c>
      <c r="O64" s="41">
        <f t="shared" si="14"/>
        <v>272088.64649237692</v>
      </c>
    </row>
    <row r="65" spans="1:15" x14ac:dyDescent="0.3">
      <c r="A65" s="33" t="s">
        <v>524</v>
      </c>
      <c r="B65" s="34" t="s">
        <v>119</v>
      </c>
      <c r="C65" s="36">
        <v>29586379</v>
      </c>
      <c r="D65" s="36">
        <v>1286</v>
      </c>
      <c r="E65" s="37">
        <f t="shared" si="5"/>
        <v>23006.515552099532</v>
      </c>
      <c r="F65" s="38">
        <f t="shared" si="6"/>
        <v>0.72056452108917179</v>
      </c>
      <c r="G65" s="39">
        <f t="shared" si="7"/>
        <v>5353.1667212697221</v>
      </c>
      <c r="H65" s="39">
        <f t="shared" si="8"/>
        <v>2005.1844843431204</v>
      </c>
      <c r="I65" s="37">
        <f t="shared" si="9"/>
        <v>7358.351205612842</v>
      </c>
      <c r="J65" s="40">
        <f t="shared" si="10"/>
        <v>-391.54366657428477</v>
      </c>
      <c r="K65" s="37">
        <f t="shared" si="11"/>
        <v>6966.8075390385575</v>
      </c>
      <c r="L65" s="37">
        <f t="shared" si="12"/>
        <v>9462839.6504181139</v>
      </c>
      <c r="M65" s="37">
        <f t="shared" si="13"/>
        <v>8959314.4952035844</v>
      </c>
      <c r="N65" s="41">
        <f>'jan-nov'!M65</f>
        <v>8979587.5288221221</v>
      </c>
      <c r="O65" s="41">
        <f t="shared" si="14"/>
        <v>-20273.033618537709</v>
      </c>
    </row>
    <row r="66" spans="1:15" x14ac:dyDescent="0.3">
      <c r="A66" s="33" t="s">
        <v>525</v>
      </c>
      <c r="B66" s="34" t="s">
        <v>120</v>
      </c>
      <c r="C66" s="36">
        <v>31980942</v>
      </c>
      <c r="D66" s="36">
        <v>1551</v>
      </c>
      <c r="E66" s="37">
        <f t="shared" si="5"/>
        <v>20619.562862669245</v>
      </c>
      <c r="F66" s="38">
        <f t="shared" si="6"/>
        <v>0.64580511575345656</v>
      </c>
      <c r="G66" s="39">
        <f t="shared" si="7"/>
        <v>6785.3383349278938</v>
      </c>
      <c r="H66" s="39">
        <f t="shared" si="8"/>
        <v>2840.6179256437208</v>
      </c>
      <c r="I66" s="37">
        <f t="shared" si="9"/>
        <v>9625.9562605716146</v>
      </c>
      <c r="J66" s="40">
        <f t="shared" si="10"/>
        <v>-391.54366657428477</v>
      </c>
      <c r="K66" s="37">
        <f t="shared" si="11"/>
        <v>9234.4125939973292</v>
      </c>
      <c r="L66" s="37">
        <f t="shared" si="12"/>
        <v>14929858.160146574</v>
      </c>
      <c r="M66" s="37">
        <f t="shared" si="13"/>
        <v>14322573.933289858</v>
      </c>
      <c r="N66" s="41">
        <f>'jan-nov'!M66</f>
        <v>14065093.470414549</v>
      </c>
      <c r="O66" s="41">
        <f t="shared" si="14"/>
        <v>257480.46287530847</v>
      </c>
    </row>
    <row r="67" spans="1:15" x14ac:dyDescent="0.3">
      <c r="A67" s="33" t="s">
        <v>526</v>
      </c>
      <c r="B67" s="34" t="s">
        <v>121</v>
      </c>
      <c r="C67" s="36">
        <v>138236939</v>
      </c>
      <c r="D67" s="36">
        <v>5591</v>
      </c>
      <c r="E67" s="37">
        <f t="shared" si="5"/>
        <v>24724.904131640134</v>
      </c>
      <c r="F67" s="38">
        <f t="shared" si="6"/>
        <v>0.77438448531008053</v>
      </c>
      <c r="G67" s="39">
        <f t="shared" si="7"/>
        <v>4322.1335735453604</v>
      </c>
      <c r="H67" s="39">
        <f t="shared" si="8"/>
        <v>1403.7484815039097</v>
      </c>
      <c r="I67" s="37">
        <f t="shared" si="9"/>
        <v>5725.8820550492701</v>
      </c>
      <c r="J67" s="40">
        <f t="shared" si="10"/>
        <v>-391.54366657428477</v>
      </c>
      <c r="K67" s="37">
        <f t="shared" si="11"/>
        <v>5334.3383884749855</v>
      </c>
      <c r="L67" s="37">
        <f t="shared" si="12"/>
        <v>32013406.569780469</v>
      </c>
      <c r="M67" s="37">
        <f t="shared" si="13"/>
        <v>29824285.929963645</v>
      </c>
      <c r="N67" s="41">
        <f>'jan-nov'!M67</f>
        <v>29152245.326200996</v>
      </c>
      <c r="O67" s="41">
        <f t="shared" si="14"/>
        <v>672040.603762649</v>
      </c>
    </row>
    <row r="68" spans="1:15" x14ac:dyDescent="0.3">
      <c r="A68" s="33" t="s">
        <v>527</v>
      </c>
      <c r="B68" s="34" t="s">
        <v>122</v>
      </c>
      <c r="C68" s="36">
        <v>59219217</v>
      </c>
      <c r="D68" s="36">
        <v>2418</v>
      </c>
      <c r="E68" s="37">
        <f t="shared" si="5"/>
        <v>24490.991315136478</v>
      </c>
      <c r="F68" s="38">
        <f t="shared" si="6"/>
        <v>0.76705833128128431</v>
      </c>
      <c r="G68" s="39">
        <f t="shared" si="7"/>
        <v>4462.4812634475538</v>
      </c>
      <c r="H68" s="39">
        <f t="shared" si="8"/>
        <v>1485.6179672801893</v>
      </c>
      <c r="I68" s="37">
        <f t="shared" si="9"/>
        <v>5948.0992307277429</v>
      </c>
      <c r="J68" s="40">
        <f t="shared" si="10"/>
        <v>-391.54366657428477</v>
      </c>
      <c r="K68" s="37">
        <f t="shared" si="11"/>
        <v>5556.5555641534584</v>
      </c>
      <c r="L68" s="37">
        <f t="shared" si="12"/>
        <v>14382503.939899683</v>
      </c>
      <c r="M68" s="37">
        <f t="shared" si="13"/>
        <v>13435751.354123062</v>
      </c>
      <c r="N68" s="41">
        <f>'jan-nov'!M68</f>
        <v>13255319.106681101</v>
      </c>
      <c r="O68" s="41">
        <f t="shared" si="14"/>
        <v>180432.2474419605</v>
      </c>
    </row>
    <row r="69" spans="1:15" x14ac:dyDescent="0.3">
      <c r="A69" s="33" t="s">
        <v>528</v>
      </c>
      <c r="B69" s="34" t="s">
        <v>123</v>
      </c>
      <c r="C69" s="36">
        <v>35614406</v>
      </c>
      <c r="D69" s="36">
        <v>1577</v>
      </c>
      <c r="E69" s="37">
        <f t="shared" si="5"/>
        <v>22583.64362714014</v>
      </c>
      <c r="F69" s="38">
        <f t="shared" si="6"/>
        <v>0.70732016405473108</v>
      </c>
      <c r="G69" s="39">
        <f t="shared" si="7"/>
        <v>5606.8898762453573</v>
      </c>
      <c r="H69" s="39">
        <f t="shared" si="8"/>
        <v>2153.1896580789075</v>
      </c>
      <c r="I69" s="37">
        <f t="shared" si="9"/>
        <v>7760.0795343242644</v>
      </c>
      <c r="J69" s="40">
        <f t="shared" si="10"/>
        <v>-391.54366657428477</v>
      </c>
      <c r="K69" s="37">
        <f t="shared" si="11"/>
        <v>7368.5358677499798</v>
      </c>
      <c r="L69" s="37">
        <f t="shared" si="12"/>
        <v>12237645.425629364</v>
      </c>
      <c r="M69" s="37">
        <f t="shared" si="13"/>
        <v>11620181.063441718</v>
      </c>
      <c r="N69" s="41">
        <f>'jan-nov'!M69</f>
        <v>11495439.323174562</v>
      </c>
      <c r="O69" s="41">
        <f t="shared" si="14"/>
        <v>124741.74026715569</v>
      </c>
    </row>
    <row r="70" spans="1:15" x14ac:dyDescent="0.3">
      <c r="A70" s="33" t="s">
        <v>529</v>
      </c>
      <c r="B70" s="34" t="s">
        <v>124</v>
      </c>
      <c r="C70" s="36">
        <v>46734342</v>
      </c>
      <c r="D70" s="36">
        <v>1912</v>
      </c>
      <c r="E70" s="37">
        <f t="shared" si="5"/>
        <v>24442.647489539748</v>
      </c>
      <c r="F70" s="38">
        <f t="shared" si="6"/>
        <v>0.76554420170960535</v>
      </c>
      <c r="G70" s="39">
        <f t="shared" si="7"/>
        <v>4491.487558805592</v>
      </c>
      <c r="H70" s="39">
        <f t="shared" si="8"/>
        <v>1502.5383062390449</v>
      </c>
      <c r="I70" s="37">
        <f t="shared" si="9"/>
        <v>5994.0258650446367</v>
      </c>
      <c r="J70" s="40">
        <f t="shared" si="10"/>
        <v>-391.54366657428477</v>
      </c>
      <c r="K70" s="37">
        <f t="shared" si="11"/>
        <v>5602.4821984703522</v>
      </c>
      <c r="L70" s="37">
        <f t="shared" si="12"/>
        <v>11460577.453965345</v>
      </c>
      <c r="M70" s="37">
        <f t="shared" si="13"/>
        <v>10711945.963475313</v>
      </c>
      <c r="N70" s="41">
        <f>'jan-nov'!M70</f>
        <v>10571059.460659331</v>
      </c>
      <c r="O70" s="41">
        <f t="shared" si="14"/>
        <v>140886.50281598233</v>
      </c>
    </row>
    <row r="71" spans="1:15" x14ac:dyDescent="0.3">
      <c r="A71" s="33" t="s">
        <v>530</v>
      </c>
      <c r="B71" s="34" t="s">
        <v>125</v>
      </c>
      <c r="C71" s="36">
        <v>836532032</v>
      </c>
      <c r="D71" s="36">
        <v>28023</v>
      </c>
      <c r="E71" s="37">
        <f t="shared" si="5"/>
        <v>29851.623023944616</v>
      </c>
      <c r="F71" s="38">
        <f t="shared" si="6"/>
        <v>0.93495342218479416</v>
      </c>
      <c r="G71" s="39">
        <f t="shared" si="7"/>
        <v>1246.1022381626717</v>
      </c>
      <c r="H71" s="39">
        <f t="shared" si="8"/>
        <v>0</v>
      </c>
      <c r="I71" s="37">
        <f t="shared" si="9"/>
        <v>1246.1022381626717</v>
      </c>
      <c r="J71" s="40">
        <f t="shared" si="10"/>
        <v>-391.54366657428477</v>
      </c>
      <c r="K71" s="37">
        <f t="shared" si="11"/>
        <v>854.55857158838694</v>
      </c>
      <c r="L71" s="37">
        <f t="shared" si="12"/>
        <v>34919523.020032547</v>
      </c>
      <c r="M71" s="37">
        <f t="shared" si="13"/>
        <v>23947294.851621367</v>
      </c>
      <c r="N71" s="41">
        <f>'jan-nov'!M71</f>
        <v>22846942.891799118</v>
      </c>
      <c r="O71" s="41">
        <f t="shared" si="14"/>
        <v>1100351.9598222487</v>
      </c>
    </row>
    <row r="72" spans="1:15" x14ac:dyDescent="0.3">
      <c r="A72" s="33" t="s">
        <v>531</v>
      </c>
      <c r="B72" s="34" t="s">
        <v>126</v>
      </c>
      <c r="C72" s="36">
        <v>835680146</v>
      </c>
      <c r="D72" s="36">
        <v>30676</v>
      </c>
      <c r="E72" s="37">
        <f t="shared" si="5"/>
        <v>27242.1484548181</v>
      </c>
      <c r="F72" s="38">
        <f t="shared" si="6"/>
        <v>0.85322462718587366</v>
      </c>
      <c r="G72" s="39">
        <f t="shared" si="7"/>
        <v>2811.7869796385812</v>
      </c>
      <c r="H72" s="39">
        <f t="shared" si="8"/>
        <v>522.71296839162187</v>
      </c>
      <c r="I72" s="37">
        <f t="shared" si="9"/>
        <v>3334.4999480302031</v>
      </c>
      <c r="J72" s="40">
        <f t="shared" si="10"/>
        <v>-391.54366657428477</v>
      </c>
      <c r="K72" s="37">
        <f t="shared" si="11"/>
        <v>2942.9562814559185</v>
      </c>
      <c r="L72" s="37">
        <f t="shared" si="12"/>
        <v>102289120.4057745</v>
      </c>
      <c r="M72" s="37">
        <f t="shared" si="13"/>
        <v>90278126.889941752</v>
      </c>
      <c r="N72" s="41">
        <f>'jan-nov'!M72</f>
        <v>87120471.125620127</v>
      </c>
      <c r="O72" s="41">
        <f t="shared" si="14"/>
        <v>3157655.7643216252</v>
      </c>
    </row>
    <row r="73" spans="1:15" x14ac:dyDescent="0.3">
      <c r="A73" s="33" t="s">
        <v>532</v>
      </c>
      <c r="B73" s="34" t="s">
        <v>127</v>
      </c>
      <c r="C73" s="36">
        <v>62335582</v>
      </c>
      <c r="D73" s="36">
        <v>2615</v>
      </c>
      <c r="E73" s="37">
        <f t="shared" ref="E73:E136" si="15">(C73)/D73</f>
        <v>23837.698661567876</v>
      </c>
      <c r="F73" s="38">
        <f t="shared" ref="F73:F136" si="16">IF(ISNUMBER(C73),E73/E$435,"")</f>
        <v>0.74659719247981227</v>
      </c>
      <c r="G73" s="39">
        <f t="shared" ref="G73:G136" si="17">(E$435-E73)*0.6</f>
        <v>4854.4568555887154</v>
      </c>
      <c r="H73" s="39">
        <f t="shared" ref="H73:H136" si="18">IF(E73&gt;=E$435*0.9,0,IF(E73&lt;0.9*E$435,(E$435*0.9-E73)*0.35))</f>
        <v>1714.2703960292001</v>
      </c>
      <c r="I73" s="37">
        <f t="shared" ref="I73:I136" si="19">G73+H73</f>
        <v>6568.7272516179155</v>
      </c>
      <c r="J73" s="40">
        <f t="shared" ref="J73:J136" si="20">I$437</f>
        <v>-391.54366657428477</v>
      </c>
      <c r="K73" s="37">
        <f t="shared" ref="K73:K136" si="21">I73+J73</f>
        <v>6177.183585043631</v>
      </c>
      <c r="L73" s="37">
        <f t="shared" ref="L73:L136" si="22">(I73*D73)</f>
        <v>17177221.762980849</v>
      </c>
      <c r="M73" s="37">
        <f t="shared" ref="M73:M136" si="23">(K73*D73)</f>
        <v>16153335.074889096</v>
      </c>
      <c r="N73" s="41">
        <f>'jan-nov'!M73</f>
        <v>15786627.167978112</v>
      </c>
      <c r="O73" s="41">
        <f t="shared" ref="O73:O136" si="24">M73-N73</f>
        <v>366707.90691098385</v>
      </c>
    </row>
    <row r="74" spans="1:15" x14ac:dyDescent="0.3">
      <c r="A74" s="33" t="s">
        <v>533</v>
      </c>
      <c r="B74" s="34" t="s">
        <v>128</v>
      </c>
      <c r="C74" s="36">
        <v>49890538</v>
      </c>
      <c r="D74" s="36">
        <v>2009</v>
      </c>
      <c r="E74" s="37">
        <f t="shared" si="15"/>
        <v>24833.518168242907</v>
      </c>
      <c r="F74" s="38">
        <f t="shared" si="16"/>
        <v>0.77778627907980658</v>
      </c>
      <c r="G74" s="39">
        <f t="shared" si="17"/>
        <v>4256.9651515836968</v>
      </c>
      <c r="H74" s="39">
        <f t="shared" si="18"/>
        <v>1365.7335686929393</v>
      </c>
      <c r="I74" s="37">
        <f t="shared" si="19"/>
        <v>5622.6987202766359</v>
      </c>
      <c r="J74" s="40">
        <f t="shared" si="20"/>
        <v>-391.54366657428477</v>
      </c>
      <c r="K74" s="37">
        <f t="shared" si="21"/>
        <v>5231.1550537023513</v>
      </c>
      <c r="L74" s="37">
        <f t="shared" si="22"/>
        <v>11296001.729035761</v>
      </c>
      <c r="M74" s="37">
        <f t="shared" si="23"/>
        <v>10509390.502888024</v>
      </c>
      <c r="N74" s="41">
        <f>'jan-nov'!M74</f>
        <v>10617657.292110143</v>
      </c>
      <c r="O74" s="41">
        <f t="shared" si="24"/>
        <v>-108266.78922211938</v>
      </c>
    </row>
    <row r="75" spans="1:15" x14ac:dyDescent="0.3">
      <c r="A75" s="33" t="s">
        <v>534</v>
      </c>
      <c r="B75" s="34" t="s">
        <v>129</v>
      </c>
      <c r="C75" s="36">
        <v>61022321</v>
      </c>
      <c r="D75" s="36">
        <v>2204</v>
      </c>
      <c r="E75" s="37">
        <f t="shared" si="15"/>
        <v>27687.078493647914</v>
      </c>
      <c r="F75" s="38">
        <f t="shared" si="16"/>
        <v>0.86715984478201824</v>
      </c>
      <c r="G75" s="39">
        <f t="shared" si="17"/>
        <v>2544.8289563406929</v>
      </c>
      <c r="H75" s="39">
        <f t="shared" si="18"/>
        <v>366.98745480118686</v>
      </c>
      <c r="I75" s="37">
        <f t="shared" si="19"/>
        <v>2911.8164111418796</v>
      </c>
      <c r="J75" s="40">
        <f t="shared" si="20"/>
        <v>-391.54366657428477</v>
      </c>
      <c r="K75" s="37">
        <f t="shared" si="21"/>
        <v>2520.2727445675946</v>
      </c>
      <c r="L75" s="37">
        <f t="shared" si="22"/>
        <v>6417643.3701567026</v>
      </c>
      <c r="M75" s="37">
        <f t="shared" si="23"/>
        <v>5554681.1290269783</v>
      </c>
      <c r="N75" s="41">
        <f>'jan-nov'!M75</f>
        <v>5253208.4378102357</v>
      </c>
      <c r="O75" s="41">
        <f t="shared" si="24"/>
        <v>301472.69121674262</v>
      </c>
    </row>
    <row r="76" spans="1:15" x14ac:dyDescent="0.3">
      <c r="A76" s="33" t="s">
        <v>535</v>
      </c>
      <c r="B76" s="34" t="s">
        <v>130</v>
      </c>
      <c r="C76" s="36">
        <v>55281884</v>
      </c>
      <c r="D76" s="36">
        <v>2293</v>
      </c>
      <c r="E76" s="37">
        <f t="shared" si="15"/>
        <v>24108.976886175315</v>
      </c>
      <c r="F76" s="38">
        <f t="shared" si="16"/>
        <v>0.75509363182776656</v>
      </c>
      <c r="G76" s="39">
        <f t="shared" si="17"/>
        <v>4691.6899208242521</v>
      </c>
      <c r="H76" s="39">
        <f t="shared" si="18"/>
        <v>1619.3230174165965</v>
      </c>
      <c r="I76" s="37">
        <f t="shared" si="19"/>
        <v>6311.0129382408486</v>
      </c>
      <c r="J76" s="40">
        <f t="shared" si="20"/>
        <v>-391.54366657428477</v>
      </c>
      <c r="K76" s="37">
        <f t="shared" si="21"/>
        <v>5919.4692716665641</v>
      </c>
      <c r="L76" s="37">
        <f t="shared" si="22"/>
        <v>14471152.667386265</v>
      </c>
      <c r="M76" s="37">
        <f t="shared" si="23"/>
        <v>13573343.039931431</v>
      </c>
      <c r="N76" s="41">
        <f>'jan-nov'!M76</f>
        <v>13308420.95687335</v>
      </c>
      <c r="O76" s="41">
        <f t="shared" si="24"/>
        <v>264922.08305808157</v>
      </c>
    </row>
    <row r="77" spans="1:15" x14ac:dyDescent="0.3">
      <c r="A77" s="33" t="s">
        <v>536</v>
      </c>
      <c r="B77" s="34" t="s">
        <v>131</v>
      </c>
      <c r="C77" s="36">
        <v>89926963</v>
      </c>
      <c r="D77" s="36">
        <v>3589</v>
      </c>
      <c r="E77" s="37">
        <f t="shared" si="15"/>
        <v>25056.272777932572</v>
      </c>
      <c r="F77" s="38">
        <f t="shared" si="16"/>
        <v>0.78476295785099892</v>
      </c>
      <c r="G77" s="39">
        <f t="shared" si="17"/>
        <v>4123.3123857698974</v>
      </c>
      <c r="H77" s="39">
        <f t="shared" si="18"/>
        <v>1287.7694553015563</v>
      </c>
      <c r="I77" s="37">
        <f t="shared" si="19"/>
        <v>5411.0818410714537</v>
      </c>
      <c r="J77" s="40">
        <f t="shared" si="20"/>
        <v>-391.54366657428477</v>
      </c>
      <c r="K77" s="37">
        <f t="shared" si="21"/>
        <v>5019.5381744971692</v>
      </c>
      <c r="L77" s="37">
        <f t="shared" si="22"/>
        <v>19420372.727605447</v>
      </c>
      <c r="M77" s="37">
        <f t="shared" si="23"/>
        <v>18015122.508270342</v>
      </c>
      <c r="N77" s="41">
        <f>'jan-nov'!M77</f>
        <v>17457798.413680092</v>
      </c>
      <c r="O77" s="41">
        <f t="shared" si="24"/>
        <v>557324.0945902504</v>
      </c>
    </row>
    <row r="78" spans="1:15" x14ac:dyDescent="0.3">
      <c r="A78" s="33" t="s">
        <v>537</v>
      </c>
      <c r="B78" s="34" t="s">
        <v>132</v>
      </c>
      <c r="C78" s="36">
        <v>163392761</v>
      </c>
      <c r="D78" s="36">
        <v>5742</v>
      </c>
      <c r="E78" s="37">
        <f t="shared" si="15"/>
        <v>28455.722918843607</v>
      </c>
      <c r="F78" s="38">
        <f t="shared" si="16"/>
        <v>0.89123380334713664</v>
      </c>
      <c r="G78" s="39">
        <f t="shared" si="17"/>
        <v>2083.6423012232772</v>
      </c>
      <c r="H78" s="39">
        <f t="shared" si="18"/>
        <v>97.961905982694404</v>
      </c>
      <c r="I78" s="37">
        <f t="shared" si="19"/>
        <v>2181.6042072059718</v>
      </c>
      <c r="J78" s="40">
        <f t="shared" si="20"/>
        <v>-391.54366657428477</v>
      </c>
      <c r="K78" s="37">
        <f t="shared" si="21"/>
        <v>1790.060540631687</v>
      </c>
      <c r="L78" s="37">
        <f t="shared" si="22"/>
        <v>12526771.35777669</v>
      </c>
      <c r="M78" s="37">
        <f t="shared" si="23"/>
        <v>10278527.624307146</v>
      </c>
      <c r="N78" s="41">
        <f>'jan-nov'!M78</f>
        <v>10035199.828768773</v>
      </c>
      <c r="O78" s="41">
        <f t="shared" si="24"/>
        <v>243327.79553837329</v>
      </c>
    </row>
    <row r="79" spans="1:15" x14ac:dyDescent="0.3">
      <c r="A79" s="33" t="s">
        <v>538</v>
      </c>
      <c r="B79" s="34" t="s">
        <v>133</v>
      </c>
      <c r="C79" s="36">
        <v>121997677</v>
      </c>
      <c r="D79" s="36">
        <v>5789</v>
      </c>
      <c r="E79" s="37">
        <f t="shared" si="15"/>
        <v>21074.050267749179</v>
      </c>
      <c r="F79" s="38">
        <f t="shared" si="16"/>
        <v>0.66003967024915455</v>
      </c>
      <c r="G79" s="39">
        <f t="shared" si="17"/>
        <v>6512.6458918799335</v>
      </c>
      <c r="H79" s="39">
        <f t="shared" si="18"/>
        <v>2681.5473338657439</v>
      </c>
      <c r="I79" s="37">
        <f t="shared" si="19"/>
        <v>9194.1932257456774</v>
      </c>
      <c r="J79" s="40">
        <f t="shared" si="20"/>
        <v>-391.54366657428477</v>
      </c>
      <c r="K79" s="37">
        <f t="shared" si="21"/>
        <v>8802.649559171392</v>
      </c>
      <c r="L79" s="37">
        <f t="shared" si="22"/>
        <v>53225184.583841726</v>
      </c>
      <c r="M79" s="37">
        <f t="shared" si="23"/>
        <v>50958538.298043191</v>
      </c>
      <c r="N79" s="41">
        <f>'jan-nov'!M79</f>
        <v>50187103.370296471</v>
      </c>
      <c r="O79" s="41">
        <f t="shared" si="24"/>
        <v>771434.92774672061</v>
      </c>
    </row>
    <row r="80" spans="1:15" x14ac:dyDescent="0.3">
      <c r="A80" s="33" t="s">
        <v>539</v>
      </c>
      <c r="B80" s="34" t="s">
        <v>134</v>
      </c>
      <c r="C80" s="36">
        <v>86652332</v>
      </c>
      <c r="D80" s="36">
        <v>3127</v>
      </c>
      <c r="E80" s="37">
        <f t="shared" si="15"/>
        <v>27711.011192836584</v>
      </c>
      <c r="F80" s="38">
        <f t="shared" si="16"/>
        <v>0.86790941739288152</v>
      </c>
      <c r="G80" s="39">
        <f t="shared" si="17"/>
        <v>2530.4693368274907</v>
      </c>
      <c r="H80" s="39">
        <f t="shared" si="18"/>
        <v>358.61101008515232</v>
      </c>
      <c r="I80" s="37">
        <f t="shared" si="19"/>
        <v>2889.0803469126431</v>
      </c>
      <c r="J80" s="40">
        <f t="shared" si="20"/>
        <v>-391.54366657428477</v>
      </c>
      <c r="K80" s="37">
        <f t="shared" si="21"/>
        <v>2497.5366803383586</v>
      </c>
      <c r="L80" s="37">
        <f t="shared" si="22"/>
        <v>9034154.2447958346</v>
      </c>
      <c r="M80" s="37">
        <f t="shared" si="23"/>
        <v>7809797.1994180474</v>
      </c>
      <c r="N80" s="41">
        <f>'jan-nov'!M80</f>
        <v>8091222.1607906511</v>
      </c>
      <c r="O80" s="41">
        <f t="shared" si="24"/>
        <v>-281424.96137260366</v>
      </c>
    </row>
    <row r="81" spans="1:15" x14ac:dyDescent="0.3">
      <c r="A81" s="33" t="s">
        <v>540</v>
      </c>
      <c r="B81" s="34" t="s">
        <v>135</v>
      </c>
      <c r="C81" s="36">
        <v>118676485</v>
      </c>
      <c r="D81" s="36">
        <v>4425</v>
      </c>
      <c r="E81" s="37">
        <f t="shared" si="15"/>
        <v>26819.54463276836</v>
      </c>
      <c r="F81" s="38">
        <f t="shared" si="16"/>
        <v>0.83998866713985376</v>
      </c>
      <c r="G81" s="39">
        <f t="shared" si="17"/>
        <v>3065.349272868425</v>
      </c>
      <c r="H81" s="39">
        <f t="shared" si="18"/>
        <v>670.62430610903061</v>
      </c>
      <c r="I81" s="37">
        <f t="shared" si="19"/>
        <v>3735.9735789774559</v>
      </c>
      <c r="J81" s="40">
        <f t="shared" si="20"/>
        <v>-391.54366657428477</v>
      </c>
      <c r="K81" s="37">
        <f t="shared" si="21"/>
        <v>3344.4299124031713</v>
      </c>
      <c r="L81" s="37">
        <f t="shared" si="22"/>
        <v>16531683.086975243</v>
      </c>
      <c r="M81" s="37">
        <f t="shared" si="23"/>
        <v>14799102.362384032</v>
      </c>
      <c r="N81" s="41">
        <f>'jan-nov'!M81</f>
        <v>14796259.283194317</v>
      </c>
      <c r="O81" s="41">
        <f t="shared" si="24"/>
        <v>2843.079189715907</v>
      </c>
    </row>
    <row r="82" spans="1:15" x14ac:dyDescent="0.3">
      <c r="A82" s="33" t="s">
        <v>541</v>
      </c>
      <c r="B82" s="34" t="s">
        <v>136</v>
      </c>
      <c r="C82" s="36">
        <v>155836589</v>
      </c>
      <c r="D82" s="36">
        <v>5119</v>
      </c>
      <c r="E82" s="37">
        <f t="shared" si="15"/>
        <v>30442.779644461811</v>
      </c>
      <c r="F82" s="38">
        <f t="shared" si="16"/>
        <v>0.95346845920493928</v>
      </c>
      <c r="G82" s="39">
        <f t="shared" si="17"/>
        <v>891.40826585235482</v>
      </c>
      <c r="H82" s="39">
        <f t="shared" si="18"/>
        <v>0</v>
      </c>
      <c r="I82" s="37">
        <f t="shared" si="19"/>
        <v>891.40826585235482</v>
      </c>
      <c r="J82" s="40">
        <f t="shared" si="20"/>
        <v>-391.54366657428477</v>
      </c>
      <c r="K82" s="37">
        <f t="shared" si="21"/>
        <v>499.86459927807005</v>
      </c>
      <c r="L82" s="37">
        <f t="shared" si="22"/>
        <v>4563118.9128982043</v>
      </c>
      <c r="M82" s="37">
        <f t="shared" si="23"/>
        <v>2558806.8837044407</v>
      </c>
      <c r="N82" s="41">
        <f>'jan-nov'!M82</f>
        <v>2265123.0025307662</v>
      </c>
      <c r="O82" s="41">
        <f t="shared" si="24"/>
        <v>293683.88117367448</v>
      </c>
    </row>
    <row r="83" spans="1:15" x14ac:dyDescent="0.3">
      <c r="A83" s="33" t="s">
        <v>542</v>
      </c>
      <c r="B83" s="34" t="s">
        <v>137</v>
      </c>
      <c r="C83" s="36">
        <v>158540873</v>
      </c>
      <c r="D83" s="36">
        <v>6112</v>
      </c>
      <c r="E83" s="37">
        <f t="shared" si="15"/>
        <v>25939.278959424082</v>
      </c>
      <c r="F83" s="38">
        <f t="shared" si="16"/>
        <v>0.81241872888005184</v>
      </c>
      <c r="G83" s="39">
        <f t="shared" si="17"/>
        <v>3593.508676874992</v>
      </c>
      <c r="H83" s="39">
        <f t="shared" si="18"/>
        <v>978.71729177952795</v>
      </c>
      <c r="I83" s="37">
        <f t="shared" si="19"/>
        <v>4572.2259686545203</v>
      </c>
      <c r="J83" s="40">
        <f t="shared" si="20"/>
        <v>-391.54366657428477</v>
      </c>
      <c r="K83" s="37">
        <f t="shared" si="21"/>
        <v>4180.6823020802358</v>
      </c>
      <c r="L83" s="37">
        <f t="shared" si="22"/>
        <v>27945445.120416429</v>
      </c>
      <c r="M83" s="37">
        <f t="shared" si="23"/>
        <v>25552330.2303144</v>
      </c>
      <c r="N83" s="41">
        <f>'jan-nov'!M83</f>
        <v>25037269.964199703</v>
      </c>
      <c r="O83" s="41">
        <f t="shared" si="24"/>
        <v>515060.26611469686</v>
      </c>
    </row>
    <row r="84" spans="1:15" x14ac:dyDescent="0.3">
      <c r="A84" s="33" t="s">
        <v>543</v>
      </c>
      <c r="B84" s="34" t="s">
        <v>138</v>
      </c>
      <c r="C84" s="36">
        <v>387332412</v>
      </c>
      <c r="D84" s="36">
        <v>14948</v>
      </c>
      <c r="E84" s="37">
        <f t="shared" si="15"/>
        <v>25911.989028632594</v>
      </c>
      <c r="F84" s="38">
        <f t="shared" si="16"/>
        <v>0.8115640077091385</v>
      </c>
      <c r="G84" s="39">
        <f t="shared" si="17"/>
        <v>3609.8826353498848</v>
      </c>
      <c r="H84" s="39">
        <f t="shared" si="18"/>
        <v>988.26876755654894</v>
      </c>
      <c r="I84" s="37">
        <f t="shared" si="19"/>
        <v>4598.1514029064338</v>
      </c>
      <c r="J84" s="40">
        <f t="shared" si="20"/>
        <v>-391.54366657428477</v>
      </c>
      <c r="K84" s="37">
        <f t="shared" si="21"/>
        <v>4206.6077363321492</v>
      </c>
      <c r="L84" s="37">
        <f t="shared" si="22"/>
        <v>68733167.170645371</v>
      </c>
      <c r="M84" s="37">
        <f t="shared" si="23"/>
        <v>62880372.442692965</v>
      </c>
      <c r="N84" s="41">
        <f>'jan-nov'!M84</f>
        <v>63499183.771409847</v>
      </c>
      <c r="O84" s="41">
        <f t="shared" si="24"/>
        <v>-618811.32871688157</v>
      </c>
    </row>
    <row r="85" spans="1:15" x14ac:dyDescent="0.3">
      <c r="A85" s="33" t="s">
        <v>544</v>
      </c>
      <c r="B85" s="34" t="s">
        <v>139</v>
      </c>
      <c r="C85" s="36">
        <v>330293383</v>
      </c>
      <c r="D85" s="36">
        <v>13384</v>
      </c>
      <c r="E85" s="37">
        <f t="shared" si="15"/>
        <v>24678.226464435145</v>
      </c>
      <c r="F85" s="38">
        <f t="shared" si="16"/>
        <v>0.7729225398521099</v>
      </c>
      <c r="G85" s="39">
        <f t="shared" si="17"/>
        <v>4350.1401738683535</v>
      </c>
      <c r="H85" s="39">
        <f t="shared" si="18"/>
        <v>1420.0856650256558</v>
      </c>
      <c r="I85" s="37">
        <f t="shared" si="19"/>
        <v>5770.225838894009</v>
      </c>
      <c r="J85" s="40">
        <f t="shared" si="20"/>
        <v>-391.54366657428477</v>
      </c>
      <c r="K85" s="37">
        <f t="shared" si="21"/>
        <v>5378.6821723197245</v>
      </c>
      <c r="L85" s="37">
        <f t="shared" si="22"/>
        <v>77228702.627757415</v>
      </c>
      <c r="M85" s="37">
        <f t="shared" si="23"/>
        <v>71988282.194327191</v>
      </c>
      <c r="N85" s="41">
        <f>'jan-nov'!M85</f>
        <v>69892299.024615318</v>
      </c>
      <c r="O85" s="41">
        <f t="shared" si="24"/>
        <v>2095983.1697118729</v>
      </c>
    </row>
    <row r="86" spans="1:15" x14ac:dyDescent="0.3">
      <c r="A86" s="33" t="s">
        <v>545</v>
      </c>
      <c r="B86" s="34" t="s">
        <v>140</v>
      </c>
      <c r="C86" s="36">
        <v>172526054</v>
      </c>
      <c r="D86" s="36">
        <v>6846</v>
      </c>
      <c r="E86" s="37">
        <f t="shared" si="15"/>
        <v>25201.001168565585</v>
      </c>
      <c r="F86" s="38">
        <f t="shared" si="16"/>
        <v>0.78929585390161217</v>
      </c>
      <c r="G86" s="39">
        <f t="shared" si="17"/>
        <v>4036.4753513900905</v>
      </c>
      <c r="H86" s="39">
        <f t="shared" si="18"/>
        <v>1237.1145185800021</v>
      </c>
      <c r="I86" s="37">
        <f t="shared" si="19"/>
        <v>5273.5898699700929</v>
      </c>
      <c r="J86" s="40">
        <f t="shared" si="20"/>
        <v>-391.54366657428477</v>
      </c>
      <c r="K86" s="37">
        <f t="shared" si="21"/>
        <v>4882.0462033958083</v>
      </c>
      <c r="L86" s="37">
        <f t="shared" si="22"/>
        <v>36102996.249815255</v>
      </c>
      <c r="M86" s="37">
        <f t="shared" si="23"/>
        <v>33422488.308447704</v>
      </c>
      <c r="N86" s="41">
        <f>'jan-nov'!M86</f>
        <v>32666097.088270795</v>
      </c>
      <c r="O86" s="41">
        <f t="shared" si="24"/>
        <v>756391.22017690912</v>
      </c>
    </row>
    <row r="87" spans="1:15" x14ac:dyDescent="0.3">
      <c r="A87" s="33" t="s">
        <v>546</v>
      </c>
      <c r="B87" s="34" t="s">
        <v>141</v>
      </c>
      <c r="C87" s="36">
        <v>253205433</v>
      </c>
      <c r="D87" s="36">
        <v>9051</v>
      </c>
      <c r="E87" s="37">
        <f t="shared" si="15"/>
        <v>27975.409678488566</v>
      </c>
      <c r="F87" s="38">
        <f t="shared" si="16"/>
        <v>0.87619038318099007</v>
      </c>
      <c r="G87" s="39">
        <f t="shared" si="17"/>
        <v>2371.8302454363015</v>
      </c>
      <c r="H87" s="39">
        <f t="shared" si="18"/>
        <v>266.07154010695865</v>
      </c>
      <c r="I87" s="37">
        <f t="shared" si="19"/>
        <v>2637.9017855432603</v>
      </c>
      <c r="J87" s="40">
        <f t="shared" si="20"/>
        <v>-391.54366657428477</v>
      </c>
      <c r="K87" s="37">
        <f t="shared" si="21"/>
        <v>2246.3581189689758</v>
      </c>
      <c r="L87" s="37">
        <f t="shared" si="22"/>
        <v>23875649.060952049</v>
      </c>
      <c r="M87" s="37">
        <f t="shared" si="23"/>
        <v>20331787.3347882</v>
      </c>
      <c r="N87" s="41">
        <f>'jan-nov'!M87</f>
        <v>19269120.258879509</v>
      </c>
      <c r="O87" s="41">
        <f t="shared" si="24"/>
        <v>1062667.0759086907</v>
      </c>
    </row>
    <row r="88" spans="1:15" x14ac:dyDescent="0.3">
      <c r="A88" s="33" t="s">
        <v>547</v>
      </c>
      <c r="B88" s="34" t="s">
        <v>142</v>
      </c>
      <c r="C88" s="36">
        <v>362027384</v>
      </c>
      <c r="D88" s="36">
        <v>13642</v>
      </c>
      <c r="E88" s="37">
        <f t="shared" si="15"/>
        <v>26537.705908224601</v>
      </c>
      <c r="F88" s="38">
        <f t="shared" si="16"/>
        <v>0.83116147272549912</v>
      </c>
      <c r="G88" s="39">
        <f t="shared" si="17"/>
        <v>3234.4525075946804</v>
      </c>
      <c r="H88" s="39">
        <f t="shared" si="18"/>
        <v>769.26785969934622</v>
      </c>
      <c r="I88" s="37">
        <f t="shared" si="19"/>
        <v>4003.7203672940268</v>
      </c>
      <c r="J88" s="40">
        <f t="shared" si="20"/>
        <v>-391.54366657428477</v>
      </c>
      <c r="K88" s="37">
        <f t="shared" si="21"/>
        <v>3612.1767007197423</v>
      </c>
      <c r="L88" s="37">
        <f t="shared" si="22"/>
        <v>54618753.250625111</v>
      </c>
      <c r="M88" s="37">
        <f t="shared" si="23"/>
        <v>49277314.551218726</v>
      </c>
      <c r="N88" s="41">
        <f>'jan-nov'!M88</f>
        <v>48943163.986618504</v>
      </c>
      <c r="O88" s="41">
        <f t="shared" si="24"/>
        <v>334150.56460022181</v>
      </c>
    </row>
    <row r="89" spans="1:15" x14ac:dyDescent="0.3">
      <c r="A89" s="33" t="s">
        <v>548</v>
      </c>
      <c r="B89" s="34" t="s">
        <v>143</v>
      </c>
      <c r="C89" s="36">
        <v>123932540</v>
      </c>
      <c r="D89" s="36">
        <v>5623</v>
      </c>
      <c r="E89" s="37">
        <f t="shared" si="15"/>
        <v>22040.288102436421</v>
      </c>
      <c r="F89" s="38">
        <f t="shared" si="16"/>
        <v>0.69030225829874359</v>
      </c>
      <c r="G89" s="39">
        <f t="shared" si="17"/>
        <v>5932.9031910675885</v>
      </c>
      <c r="H89" s="39">
        <f t="shared" si="18"/>
        <v>2343.3640917252092</v>
      </c>
      <c r="I89" s="37">
        <f t="shared" si="19"/>
        <v>8276.2672827927981</v>
      </c>
      <c r="J89" s="40">
        <f t="shared" si="20"/>
        <v>-391.54366657428477</v>
      </c>
      <c r="K89" s="37">
        <f t="shared" si="21"/>
        <v>7884.7236162185136</v>
      </c>
      <c r="L89" s="37">
        <f t="shared" si="22"/>
        <v>46537450.931143902</v>
      </c>
      <c r="M89" s="37">
        <f t="shared" si="23"/>
        <v>44335800.893996701</v>
      </c>
      <c r="N89" s="41">
        <f>'jan-nov'!M89</f>
        <v>43706968.375751778</v>
      </c>
      <c r="O89" s="41">
        <f t="shared" si="24"/>
        <v>628832.51824492216</v>
      </c>
    </row>
    <row r="90" spans="1:15" x14ac:dyDescent="0.3">
      <c r="A90" s="33" t="s">
        <v>549</v>
      </c>
      <c r="B90" s="34" t="s">
        <v>144</v>
      </c>
      <c r="C90" s="36">
        <v>155139583</v>
      </c>
      <c r="D90" s="36">
        <v>6671</v>
      </c>
      <c r="E90" s="37">
        <f t="shared" si="15"/>
        <v>23255.821166241942</v>
      </c>
      <c r="F90" s="38">
        <f t="shared" si="16"/>
        <v>0.72837277784376642</v>
      </c>
      <c r="G90" s="39">
        <f t="shared" si="17"/>
        <v>5203.583352784276</v>
      </c>
      <c r="H90" s="39">
        <f t="shared" si="18"/>
        <v>1917.927519393277</v>
      </c>
      <c r="I90" s="37">
        <f t="shared" si="19"/>
        <v>7121.5108721775532</v>
      </c>
      <c r="J90" s="40">
        <f t="shared" si="20"/>
        <v>-391.54366657428477</v>
      </c>
      <c r="K90" s="37">
        <f t="shared" si="21"/>
        <v>6729.9672056032687</v>
      </c>
      <c r="L90" s="37">
        <f t="shared" si="22"/>
        <v>47507599.028296456</v>
      </c>
      <c r="M90" s="37">
        <f t="shared" si="23"/>
        <v>44895611.228579402</v>
      </c>
      <c r="N90" s="41">
        <f>'jan-nov'!M90</f>
        <v>44635220.198539957</v>
      </c>
      <c r="O90" s="41">
        <f t="shared" si="24"/>
        <v>260391.03003944457</v>
      </c>
    </row>
    <row r="91" spans="1:15" x14ac:dyDescent="0.3">
      <c r="A91" s="33" t="s">
        <v>550</v>
      </c>
      <c r="B91" s="34" t="s">
        <v>145</v>
      </c>
      <c r="C91" s="36">
        <v>74442820</v>
      </c>
      <c r="D91" s="36">
        <v>2981</v>
      </c>
      <c r="E91" s="37">
        <f t="shared" si="15"/>
        <v>24972.432069775245</v>
      </c>
      <c r="F91" s="38">
        <f t="shared" si="16"/>
        <v>0.78213706521704685</v>
      </c>
      <c r="G91" s="39">
        <f t="shared" si="17"/>
        <v>4173.6168106642945</v>
      </c>
      <c r="H91" s="39">
        <f t="shared" si="18"/>
        <v>1317.1137031566211</v>
      </c>
      <c r="I91" s="37">
        <f t="shared" si="19"/>
        <v>5490.7305138209158</v>
      </c>
      <c r="J91" s="40">
        <f t="shared" si="20"/>
        <v>-391.54366657428477</v>
      </c>
      <c r="K91" s="37">
        <f t="shared" si="21"/>
        <v>5099.1868472466313</v>
      </c>
      <c r="L91" s="37">
        <f t="shared" si="22"/>
        <v>16367867.66170015</v>
      </c>
      <c r="M91" s="37">
        <f t="shared" si="23"/>
        <v>15200675.991642207</v>
      </c>
      <c r="N91" s="41">
        <f>'jan-nov'!M91</f>
        <v>15125093.3722152</v>
      </c>
      <c r="O91" s="41">
        <f t="shared" si="24"/>
        <v>75582.619427006692</v>
      </c>
    </row>
    <row r="92" spans="1:15" x14ac:dyDescent="0.3">
      <c r="A92" s="33" t="s">
        <v>551</v>
      </c>
      <c r="B92" s="34" t="s">
        <v>146</v>
      </c>
      <c r="C92" s="36">
        <v>30753302</v>
      </c>
      <c r="D92" s="36">
        <v>1305</v>
      </c>
      <c r="E92" s="37">
        <f t="shared" si="15"/>
        <v>23565.748659003832</v>
      </c>
      <c r="F92" s="38">
        <f t="shared" si="16"/>
        <v>0.73807971303300068</v>
      </c>
      <c r="G92" s="39">
        <f t="shared" si="17"/>
        <v>5017.6268571271421</v>
      </c>
      <c r="H92" s="39">
        <f t="shared" si="18"/>
        <v>1809.4528969266155</v>
      </c>
      <c r="I92" s="37">
        <f t="shared" si="19"/>
        <v>6827.0797540537578</v>
      </c>
      <c r="J92" s="40">
        <f t="shared" si="20"/>
        <v>-391.54366657428477</v>
      </c>
      <c r="K92" s="37">
        <f t="shared" si="21"/>
        <v>6435.5360874794733</v>
      </c>
      <c r="L92" s="37">
        <f t="shared" si="22"/>
        <v>8909339.0790401548</v>
      </c>
      <c r="M92" s="37">
        <f t="shared" si="23"/>
        <v>8398374.5941607133</v>
      </c>
      <c r="N92" s="41">
        <f>'jan-nov'!M92</f>
        <v>8777031.0519928988</v>
      </c>
      <c r="O92" s="41">
        <f t="shared" si="24"/>
        <v>-378656.45783218555</v>
      </c>
    </row>
    <row r="93" spans="1:15" x14ac:dyDescent="0.3">
      <c r="A93" s="33" t="s">
        <v>552</v>
      </c>
      <c r="B93" s="34" t="s">
        <v>147</v>
      </c>
      <c r="C93" s="36">
        <v>177318143</v>
      </c>
      <c r="D93" s="36">
        <v>6418</v>
      </c>
      <c r="E93" s="37">
        <f t="shared" si="15"/>
        <v>27628.255375506389</v>
      </c>
      <c r="F93" s="38">
        <f t="shared" si="16"/>
        <v>0.86531750356104387</v>
      </c>
      <c r="G93" s="39">
        <f t="shared" si="17"/>
        <v>2580.1228272256076</v>
      </c>
      <c r="H93" s="39">
        <f t="shared" si="18"/>
        <v>387.57554615072058</v>
      </c>
      <c r="I93" s="37">
        <f t="shared" si="19"/>
        <v>2967.6983733763282</v>
      </c>
      <c r="J93" s="40">
        <f t="shared" si="20"/>
        <v>-391.54366657428477</v>
      </c>
      <c r="K93" s="37">
        <f t="shared" si="21"/>
        <v>2576.1547068020436</v>
      </c>
      <c r="L93" s="37">
        <f t="shared" si="22"/>
        <v>19046688.160329275</v>
      </c>
      <c r="M93" s="37">
        <f t="shared" si="23"/>
        <v>16533760.908255516</v>
      </c>
      <c r="N93" s="41">
        <f>'jan-nov'!M93</f>
        <v>16459428.850529078</v>
      </c>
      <c r="O93" s="41">
        <f t="shared" si="24"/>
        <v>74332.057726437226</v>
      </c>
    </row>
    <row r="94" spans="1:15" x14ac:dyDescent="0.3">
      <c r="A94" s="33" t="s">
        <v>553</v>
      </c>
      <c r="B94" s="34" t="s">
        <v>148</v>
      </c>
      <c r="C94" s="36">
        <v>67699962</v>
      </c>
      <c r="D94" s="36">
        <v>2135</v>
      </c>
      <c r="E94" s="37">
        <f t="shared" si="15"/>
        <v>31709.584074941453</v>
      </c>
      <c r="F94" s="38">
        <f t="shared" si="16"/>
        <v>0.99314479896595542</v>
      </c>
      <c r="G94" s="39">
        <f t="shared" si="17"/>
        <v>131.32560756456951</v>
      </c>
      <c r="H94" s="39">
        <f t="shared" si="18"/>
        <v>0</v>
      </c>
      <c r="I94" s="37">
        <f t="shared" si="19"/>
        <v>131.32560756456951</v>
      </c>
      <c r="J94" s="40">
        <f t="shared" si="20"/>
        <v>-391.54366657428477</v>
      </c>
      <c r="K94" s="37">
        <f t="shared" si="21"/>
        <v>-260.21805900971526</v>
      </c>
      <c r="L94" s="37">
        <f t="shared" si="22"/>
        <v>280380.17215035588</v>
      </c>
      <c r="M94" s="37">
        <f t="shared" si="23"/>
        <v>-555565.55598574213</v>
      </c>
      <c r="N94" s="41">
        <f>'jan-nov'!M94</f>
        <v>-480884.76557859202</v>
      </c>
      <c r="O94" s="41">
        <f t="shared" si="24"/>
        <v>-74680.790407150111</v>
      </c>
    </row>
    <row r="95" spans="1:15" x14ac:dyDescent="0.3">
      <c r="A95" s="33" t="s">
        <v>554</v>
      </c>
      <c r="B95" s="34" t="s">
        <v>149</v>
      </c>
      <c r="C95" s="36">
        <v>101589147</v>
      </c>
      <c r="D95" s="36">
        <v>3208</v>
      </c>
      <c r="E95" s="37">
        <f t="shared" si="15"/>
        <v>31667.439837905236</v>
      </c>
      <c r="F95" s="38">
        <f t="shared" si="16"/>
        <v>0.99182484063033094</v>
      </c>
      <c r="G95" s="39">
        <f t="shared" si="17"/>
        <v>156.6121497862994</v>
      </c>
      <c r="H95" s="39">
        <f t="shared" si="18"/>
        <v>0</v>
      </c>
      <c r="I95" s="37">
        <f t="shared" si="19"/>
        <v>156.6121497862994</v>
      </c>
      <c r="J95" s="40">
        <f t="shared" si="20"/>
        <v>-391.54366657428477</v>
      </c>
      <c r="K95" s="37">
        <f t="shared" si="21"/>
        <v>-234.93151678798537</v>
      </c>
      <c r="L95" s="37">
        <f t="shared" si="22"/>
        <v>502411.77651444846</v>
      </c>
      <c r="M95" s="37">
        <f t="shared" si="23"/>
        <v>-753660.30585585709</v>
      </c>
      <c r="N95" s="41">
        <f>'jan-nov'!M95</f>
        <v>-782352.50827921368</v>
      </c>
      <c r="O95" s="41">
        <f t="shared" si="24"/>
        <v>28692.20242335659</v>
      </c>
    </row>
    <row r="96" spans="1:15" x14ac:dyDescent="0.3">
      <c r="A96" s="33" t="s">
        <v>555</v>
      </c>
      <c r="B96" s="34" t="s">
        <v>150</v>
      </c>
      <c r="C96" s="36">
        <v>49798735</v>
      </c>
      <c r="D96" s="36">
        <v>1610</v>
      </c>
      <c r="E96" s="37">
        <f t="shared" si="15"/>
        <v>30930.891304347828</v>
      </c>
      <c r="F96" s="38">
        <f t="shared" si="16"/>
        <v>0.96875612602468553</v>
      </c>
      <c r="G96" s="39">
        <f t="shared" si="17"/>
        <v>598.54126992074453</v>
      </c>
      <c r="H96" s="39">
        <f t="shared" si="18"/>
        <v>0</v>
      </c>
      <c r="I96" s="37">
        <f t="shared" si="19"/>
        <v>598.54126992074453</v>
      </c>
      <c r="J96" s="40">
        <f t="shared" si="20"/>
        <v>-391.54366657428477</v>
      </c>
      <c r="K96" s="37">
        <f t="shared" si="21"/>
        <v>206.99760334645975</v>
      </c>
      <c r="L96" s="37">
        <f t="shared" si="22"/>
        <v>963651.44457239867</v>
      </c>
      <c r="M96" s="37">
        <f t="shared" si="23"/>
        <v>333266.14138780022</v>
      </c>
      <c r="N96" s="41">
        <f>'jan-nov'!M96</f>
        <v>325355.02595712594</v>
      </c>
      <c r="O96" s="41">
        <f t="shared" si="24"/>
        <v>7911.1154306742828</v>
      </c>
    </row>
    <row r="97" spans="1:15" x14ac:dyDescent="0.3">
      <c r="A97" s="33" t="s">
        <v>556</v>
      </c>
      <c r="B97" s="34" t="s">
        <v>151</v>
      </c>
      <c r="C97" s="36">
        <v>2125721161</v>
      </c>
      <c r="D97" s="36">
        <v>68933</v>
      </c>
      <c r="E97" s="37">
        <f t="shared" si="15"/>
        <v>30837.496714200744</v>
      </c>
      <c r="F97" s="38">
        <f t="shared" si="16"/>
        <v>0.9658310056182835</v>
      </c>
      <c r="G97" s="39">
        <f t="shared" si="17"/>
        <v>654.57802400899448</v>
      </c>
      <c r="H97" s="39">
        <f t="shared" si="18"/>
        <v>0</v>
      </c>
      <c r="I97" s="37">
        <f t="shared" si="19"/>
        <v>654.57802400899448</v>
      </c>
      <c r="J97" s="40">
        <f t="shared" si="20"/>
        <v>-391.54366657428477</v>
      </c>
      <c r="K97" s="37">
        <f t="shared" si="21"/>
        <v>263.0343574347097</v>
      </c>
      <c r="L97" s="37">
        <f t="shared" si="22"/>
        <v>45122026.929012015</v>
      </c>
      <c r="M97" s="37">
        <f t="shared" si="23"/>
        <v>18131747.361046843</v>
      </c>
      <c r="N97" s="41">
        <f>'jan-nov'!M97</f>
        <v>18525534.351368032</v>
      </c>
      <c r="O97" s="41">
        <f t="shared" si="24"/>
        <v>-393786.99032118917</v>
      </c>
    </row>
    <row r="98" spans="1:15" x14ac:dyDescent="0.3">
      <c r="A98" s="33" t="s">
        <v>557</v>
      </c>
      <c r="B98" s="34" t="s">
        <v>152</v>
      </c>
      <c r="C98" s="36">
        <v>895667036</v>
      </c>
      <c r="D98" s="36">
        <v>27481</v>
      </c>
      <c r="E98" s="37">
        <f t="shared" si="15"/>
        <v>32592.228667079075</v>
      </c>
      <c r="F98" s="38">
        <f t="shared" si="16"/>
        <v>1.0207892450093092</v>
      </c>
      <c r="G98" s="39">
        <f t="shared" si="17"/>
        <v>-398.26114771800349</v>
      </c>
      <c r="H98" s="39">
        <f t="shared" si="18"/>
        <v>0</v>
      </c>
      <c r="I98" s="37">
        <f t="shared" si="19"/>
        <v>-398.26114771800349</v>
      </c>
      <c r="J98" s="40">
        <f t="shared" si="20"/>
        <v>-391.54366657428477</v>
      </c>
      <c r="K98" s="37">
        <f t="shared" si="21"/>
        <v>-789.80481429228826</v>
      </c>
      <c r="L98" s="37">
        <f t="shared" si="22"/>
        <v>-10944614.600438453</v>
      </c>
      <c r="M98" s="37">
        <f t="shared" si="23"/>
        <v>-21704626.101566374</v>
      </c>
      <c r="N98" s="41">
        <f>'jan-nov'!M98</f>
        <v>-23006602.076939251</v>
      </c>
      <c r="O98" s="41">
        <f t="shared" si="24"/>
        <v>1301975.975372877</v>
      </c>
    </row>
    <row r="99" spans="1:15" x14ac:dyDescent="0.3">
      <c r="A99" s="33" t="s">
        <v>558</v>
      </c>
      <c r="B99" s="34" t="s">
        <v>153</v>
      </c>
      <c r="C99" s="36">
        <v>840146033</v>
      </c>
      <c r="D99" s="36">
        <v>30442</v>
      </c>
      <c r="E99" s="37">
        <f t="shared" si="15"/>
        <v>27598.253498456081</v>
      </c>
      <c r="F99" s="38">
        <f t="shared" si="16"/>
        <v>0.86437784417978836</v>
      </c>
      <c r="G99" s="39">
        <f t="shared" si="17"/>
        <v>2598.1239534557926</v>
      </c>
      <c r="H99" s="39">
        <f t="shared" si="18"/>
        <v>398.07620311832852</v>
      </c>
      <c r="I99" s="37">
        <f t="shared" si="19"/>
        <v>2996.2001565741211</v>
      </c>
      <c r="J99" s="40">
        <f t="shared" si="20"/>
        <v>-391.54366657428477</v>
      </c>
      <c r="K99" s="37">
        <f t="shared" si="21"/>
        <v>2604.6564899998366</v>
      </c>
      <c r="L99" s="37">
        <f t="shared" si="22"/>
        <v>91210325.1664294</v>
      </c>
      <c r="M99" s="37">
        <f t="shared" si="23"/>
        <v>79290952.868575022</v>
      </c>
      <c r="N99" s="41">
        <f>'jan-nov'!M99</f>
        <v>79927326.600779936</v>
      </c>
      <c r="O99" s="41">
        <f t="shared" si="24"/>
        <v>-636373.73220491409</v>
      </c>
    </row>
    <row r="100" spans="1:15" x14ac:dyDescent="0.3">
      <c r="A100" s="33" t="s">
        <v>559</v>
      </c>
      <c r="B100" s="34" t="s">
        <v>154</v>
      </c>
      <c r="C100" s="36">
        <v>257242720</v>
      </c>
      <c r="D100" s="36">
        <v>6845</v>
      </c>
      <c r="E100" s="37">
        <f t="shared" si="15"/>
        <v>37581.11322132944</v>
      </c>
      <c r="F100" s="38">
        <f t="shared" si="16"/>
        <v>1.177041207696224</v>
      </c>
      <c r="G100" s="39">
        <f t="shared" si="17"/>
        <v>-3391.5918802682231</v>
      </c>
      <c r="H100" s="39">
        <f t="shared" si="18"/>
        <v>0</v>
      </c>
      <c r="I100" s="37">
        <f t="shared" si="19"/>
        <v>-3391.5918802682231</v>
      </c>
      <c r="J100" s="40">
        <f t="shared" si="20"/>
        <v>-391.54366657428477</v>
      </c>
      <c r="K100" s="37">
        <f t="shared" si="21"/>
        <v>-3783.1355468425081</v>
      </c>
      <c r="L100" s="37">
        <f t="shared" si="22"/>
        <v>-23215446.420435987</v>
      </c>
      <c r="M100" s="37">
        <f t="shared" si="23"/>
        <v>-25895562.818136968</v>
      </c>
      <c r="N100" s="41">
        <f>'jan-nov'!M100</f>
        <v>-25315326.8896419</v>
      </c>
      <c r="O100" s="41">
        <f t="shared" si="24"/>
        <v>-580235.9284950681</v>
      </c>
    </row>
    <row r="101" spans="1:15" x14ac:dyDescent="0.3">
      <c r="A101" s="33" t="s">
        <v>560</v>
      </c>
      <c r="B101" s="34" t="s">
        <v>155</v>
      </c>
      <c r="C101" s="36">
        <v>33020255</v>
      </c>
      <c r="D101" s="36">
        <v>1052</v>
      </c>
      <c r="E101" s="37">
        <f t="shared" si="15"/>
        <v>31388.075095057033</v>
      </c>
      <c r="F101" s="38">
        <f t="shared" si="16"/>
        <v>0.98307513137150115</v>
      </c>
      <c r="G101" s="39">
        <f t="shared" si="17"/>
        <v>324.23099549522158</v>
      </c>
      <c r="H101" s="39">
        <f t="shared" si="18"/>
        <v>0</v>
      </c>
      <c r="I101" s="37">
        <f t="shared" si="19"/>
        <v>324.23099549522158</v>
      </c>
      <c r="J101" s="40">
        <f t="shared" si="20"/>
        <v>-391.54366657428477</v>
      </c>
      <c r="K101" s="37">
        <f t="shared" si="21"/>
        <v>-67.312671079063193</v>
      </c>
      <c r="L101" s="37">
        <f t="shared" si="22"/>
        <v>341091.0072609731</v>
      </c>
      <c r="M101" s="37">
        <f t="shared" si="23"/>
        <v>-70812.929975174484</v>
      </c>
      <c r="N101" s="41">
        <f>'jan-nov'!M101</f>
        <v>-106261.82303919464</v>
      </c>
      <c r="O101" s="41">
        <f t="shared" si="24"/>
        <v>35448.893064020158</v>
      </c>
    </row>
    <row r="102" spans="1:15" x14ac:dyDescent="0.3">
      <c r="A102" s="33" t="s">
        <v>561</v>
      </c>
      <c r="B102" s="34" t="s">
        <v>99</v>
      </c>
      <c r="C102" s="36">
        <v>101815018</v>
      </c>
      <c r="D102" s="36">
        <v>3315</v>
      </c>
      <c r="E102" s="37">
        <f t="shared" si="15"/>
        <v>30713.429260935143</v>
      </c>
      <c r="F102" s="38">
        <f t="shared" si="16"/>
        <v>0.96194521053372872</v>
      </c>
      <c r="G102" s="39">
        <f t="shared" si="17"/>
        <v>729.0184959683553</v>
      </c>
      <c r="H102" s="39">
        <f t="shared" si="18"/>
        <v>0</v>
      </c>
      <c r="I102" s="37">
        <f t="shared" si="19"/>
        <v>729.0184959683553</v>
      </c>
      <c r="J102" s="40">
        <f t="shared" si="20"/>
        <v>-391.54366657428477</v>
      </c>
      <c r="K102" s="37">
        <f t="shared" si="21"/>
        <v>337.47482939407053</v>
      </c>
      <c r="L102" s="37">
        <f t="shared" si="22"/>
        <v>2416696.3141350979</v>
      </c>
      <c r="M102" s="37">
        <f t="shared" si="23"/>
        <v>1118729.0594413439</v>
      </c>
      <c r="N102" s="41">
        <f>'jan-nov'!M102</f>
        <v>1080823.2534458879</v>
      </c>
      <c r="O102" s="41">
        <f t="shared" si="24"/>
        <v>37905.805995455943</v>
      </c>
    </row>
    <row r="103" spans="1:15" x14ac:dyDescent="0.3">
      <c r="A103" s="33" t="s">
        <v>562</v>
      </c>
      <c r="B103" s="34" t="s">
        <v>156</v>
      </c>
      <c r="C103" s="36">
        <v>143093956</v>
      </c>
      <c r="D103" s="36">
        <v>4576</v>
      </c>
      <c r="E103" s="37">
        <f t="shared" si="15"/>
        <v>31270.532342657341</v>
      </c>
      <c r="F103" s="38">
        <f t="shared" si="16"/>
        <v>0.97939369004682142</v>
      </c>
      <c r="G103" s="39">
        <f t="shared" si="17"/>
        <v>394.75664693503637</v>
      </c>
      <c r="H103" s="39">
        <f t="shared" si="18"/>
        <v>0</v>
      </c>
      <c r="I103" s="37">
        <f t="shared" si="19"/>
        <v>394.75664693503637</v>
      </c>
      <c r="J103" s="40">
        <f t="shared" si="20"/>
        <v>-391.54366657428477</v>
      </c>
      <c r="K103" s="37">
        <f t="shared" si="21"/>
        <v>3.212980360751601</v>
      </c>
      <c r="L103" s="37">
        <f t="shared" si="22"/>
        <v>1806406.4163747265</v>
      </c>
      <c r="M103" s="37">
        <f t="shared" si="23"/>
        <v>14702.598130799326</v>
      </c>
      <c r="N103" s="41">
        <f>'jan-nov'!M103</f>
        <v>-58237.446223713967</v>
      </c>
      <c r="O103" s="41">
        <f t="shared" si="24"/>
        <v>72940.044354513288</v>
      </c>
    </row>
    <row r="104" spans="1:15" x14ac:dyDescent="0.3">
      <c r="A104" s="33" t="s">
        <v>563</v>
      </c>
      <c r="B104" s="34" t="s">
        <v>157</v>
      </c>
      <c r="C104" s="36">
        <v>89793612</v>
      </c>
      <c r="D104" s="36">
        <v>2481</v>
      </c>
      <c r="E104" s="37">
        <f t="shared" si="15"/>
        <v>36192.507859733982</v>
      </c>
      <c r="F104" s="38">
        <f t="shared" si="16"/>
        <v>1.1335500603691104</v>
      </c>
      <c r="G104" s="39">
        <f t="shared" si="17"/>
        <v>-2558.4286633109477</v>
      </c>
      <c r="H104" s="39">
        <f t="shared" si="18"/>
        <v>0</v>
      </c>
      <c r="I104" s="37">
        <f t="shared" si="19"/>
        <v>-2558.4286633109477</v>
      </c>
      <c r="J104" s="40">
        <f t="shared" si="20"/>
        <v>-391.54366657428477</v>
      </c>
      <c r="K104" s="37">
        <f t="shared" si="21"/>
        <v>-2949.9723298852323</v>
      </c>
      <c r="L104" s="37">
        <f t="shared" si="22"/>
        <v>-6347461.5136744613</v>
      </c>
      <c r="M104" s="37">
        <f t="shared" si="23"/>
        <v>-7318881.3504452612</v>
      </c>
      <c r="N104" s="41">
        <f>'jan-nov'!M104</f>
        <v>-6808657.2800002275</v>
      </c>
      <c r="O104" s="41">
        <f t="shared" si="24"/>
        <v>-510224.07044503372</v>
      </c>
    </row>
    <row r="105" spans="1:15" x14ac:dyDescent="0.3">
      <c r="A105" s="33" t="s">
        <v>564</v>
      </c>
      <c r="B105" s="34" t="s">
        <v>158</v>
      </c>
      <c r="C105" s="36">
        <v>146024221</v>
      </c>
      <c r="D105" s="36">
        <v>4671</v>
      </c>
      <c r="E105" s="37">
        <f t="shared" si="15"/>
        <v>31261.875615499892</v>
      </c>
      <c r="F105" s="38">
        <f t="shared" si="16"/>
        <v>0.97912256118142316</v>
      </c>
      <c r="G105" s="39">
        <f t="shared" si="17"/>
        <v>399.95068322950607</v>
      </c>
      <c r="H105" s="39">
        <f t="shared" si="18"/>
        <v>0</v>
      </c>
      <c r="I105" s="37">
        <f t="shared" si="19"/>
        <v>399.95068322950607</v>
      </c>
      <c r="J105" s="40">
        <f t="shared" si="20"/>
        <v>-391.54366657428477</v>
      </c>
      <c r="K105" s="37">
        <f t="shared" si="21"/>
        <v>8.4070166552212982</v>
      </c>
      <c r="L105" s="37">
        <f t="shared" si="22"/>
        <v>1868169.6413650229</v>
      </c>
      <c r="M105" s="37">
        <f t="shared" si="23"/>
        <v>39269.174796538682</v>
      </c>
      <c r="N105" s="41">
        <f>'jan-nov'!M105</f>
        <v>-234082.84469208468</v>
      </c>
      <c r="O105" s="41">
        <f t="shared" si="24"/>
        <v>273352.01948862337</v>
      </c>
    </row>
    <row r="106" spans="1:15" x14ac:dyDescent="0.3">
      <c r="A106" s="33" t="s">
        <v>565</v>
      </c>
      <c r="B106" s="34" t="s">
        <v>159</v>
      </c>
      <c r="C106" s="36">
        <v>199023171</v>
      </c>
      <c r="D106" s="36">
        <v>4473</v>
      </c>
      <c r="E106" s="37">
        <f t="shared" si="15"/>
        <v>44494.337357478202</v>
      </c>
      <c r="F106" s="38">
        <f t="shared" si="16"/>
        <v>1.3935635240620128</v>
      </c>
      <c r="G106" s="39">
        <f t="shared" si="17"/>
        <v>-7539.5263619574798</v>
      </c>
      <c r="H106" s="39">
        <f t="shared" si="18"/>
        <v>0</v>
      </c>
      <c r="I106" s="37">
        <f t="shared" si="19"/>
        <v>-7539.5263619574798</v>
      </c>
      <c r="J106" s="40">
        <f t="shared" si="20"/>
        <v>-391.54366657428477</v>
      </c>
      <c r="K106" s="37">
        <f t="shared" si="21"/>
        <v>-7931.0700285317644</v>
      </c>
      <c r="L106" s="37">
        <f t="shared" si="22"/>
        <v>-33724301.417035811</v>
      </c>
      <c r="M106" s="37">
        <f t="shared" si="23"/>
        <v>-35475676.237622581</v>
      </c>
      <c r="N106" s="41">
        <f>'jan-nov'!M106</f>
        <v>-33760397.687884338</v>
      </c>
      <c r="O106" s="41">
        <f t="shared" si="24"/>
        <v>-1715278.5497382432</v>
      </c>
    </row>
    <row r="107" spans="1:15" x14ac:dyDescent="0.3">
      <c r="A107" s="33" t="s">
        <v>566</v>
      </c>
      <c r="B107" s="34" t="s">
        <v>160</v>
      </c>
      <c r="C107" s="36">
        <v>106547540</v>
      </c>
      <c r="D107" s="36">
        <v>3490</v>
      </c>
      <c r="E107" s="37">
        <f t="shared" si="15"/>
        <v>30529.381088825216</v>
      </c>
      <c r="F107" s="38">
        <f t="shared" si="16"/>
        <v>0.95618081815134448</v>
      </c>
      <c r="G107" s="39">
        <f t="shared" si="17"/>
        <v>839.44739923431189</v>
      </c>
      <c r="H107" s="39">
        <f t="shared" si="18"/>
        <v>0</v>
      </c>
      <c r="I107" s="37">
        <f t="shared" si="19"/>
        <v>839.44739923431189</v>
      </c>
      <c r="J107" s="40">
        <f t="shared" si="20"/>
        <v>-391.54366657428477</v>
      </c>
      <c r="K107" s="37">
        <f t="shared" si="21"/>
        <v>447.90373266002712</v>
      </c>
      <c r="L107" s="37">
        <f t="shared" si="22"/>
        <v>2929671.4233277487</v>
      </c>
      <c r="M107" s="37">
        <f t="shared" si="23"/>
        <v>1563184.0269834946</v>
      </c>
      <c r="N107" s="41">
        <f>'jan-nov'!M107</f>
        <v>1802939.2562673113</v>
      </c>
      <c r="O107" s="41">
        <f t="shared" si="24"/>
        <v>-239755.22928381665</v>
      </c>
    </row>
    <row r="108" spans="1:15" x14ac:dyDescent="0.3">
      <c r="A108" s="33" t="s">
        <v>567</v>
      </c>
      <c r="B108" s="34" t="s">
        <v>161</v>
      </c>
      <c r="C108" s="36">
        <v>75842547</v>
      </c>
      <c r="D108" s="36">
        <v>2239</v>
      </c>
      <c r="E108" s="37">
        <f t="shared" si="15"/>
        <v>33873.401965163022</v>
      </c>
      <c r="F108" s="38">
        <f t="shared" si="16"/>
        <v>1.0609156179872392</v>
      </c>
      <c r="G108" s="39">
        <f t="shared" si="17"/>
        <v>-1166.9651265683722</v>
      </c>
      <c r="H108" s="39">
        <f t="shared" si="18"/>
        <v>0</v>
      </c>
      <c r="I108" s="37">
        <f t="shared" si="19"/>
        <v>-1166.9651265683722</v>
      </c>
      <c r="J108" s="40">
        <f t="shared" si="20"/>
        <v>-391.54366657428477</v>
      </c>
      <c r="K108" s="37">
        <f t="shared" si="21"/>
        <v>-1558.5087931426569</v>
      </c>
      <c r="L108" s="37">
        <f t="shared" si="22"/>
        <v>-2612834.9183865851</v>
      </c>
      <c r="M108" s="37">
        <f t="shared" si="23"/>
        <v>-3489501.1878464087</v>
      </c>
      <c r="N108" s="41">
        <f>'jan-nov'!M108</f>
        <v>-3528475.8439018582</v>
      </c>
      <c r="O108" s="41">
        <f t="shared" si="24"/>
        <v>38974.656055449508</v>
      </c>
    </row>
    <row r="109" spans="1:15" x14ac:dyDescent="0.3">
      <c r="A109" s="33" t="s">
        <v>568</v>
      </c>
      <c r="B109" s="34" t="s">
        <v>162</v>
      </c>
      <c r="C109" s="36">
        <v>389480711</v>
      </c>
      <c r="D109" s="36">
        <v>13980</v>
      </c>
      <c r="E109" s="37">
        <f t="shared" si="15"/>
        <v>27859.850572246065</v>
      </c>
      <c r="F109" s="38">
        <f t="shared" si="16"/>
        <v>0.87257106969309761</v>
      </c>
      <c r="G109" s="39">
        <f t="shared" si="17"/>
        <v>2441.165709181802</v>
      </c>
      <c r="H109" s="39">
        <f t="shared" si="18"/>
        <v>306.51722729183399</v>
      </c>
      <c r="I109" s="37">
        <f t="shared" si="19"/>
        <v>2747.6829364736359</v>
      </c>
      <c r="J109" s="40">
        <f t="shared" si="20"/>
        <v>-391.54366657428477</v>
      </c>
      <c r="K109" s="37">
        <f t="shared" si="21"/>
        <v>2356.1392698993513</v>
      </c>
      <c r="L109" s="37">
        <f t="shared" si="22"/>
        <v>38412607.451901428</v>
      </c>
      <c r="M109" s="37">
        <f t="shared" si="23"/>
        <v>32938826.993192933</v>
      </c>
      <c r="N109" s="41">
        <f>'jan-nov'!M109</f>
        <v>32696073.672498662</v>
      </c>
      <c r="O109" s="41">
        <f t="shared" si="24"/>
        <v>242753.32069427148</v>
      </c>
    </row>
    <row r="110" spans="1:15" x14ac:dyDescent="0.3">
      <c r="A110" s="33" t="s">
        <v>569</v>
      </c>
      <c r="B110" s="34" t="s">
        <v>163</v>
      </c>
      <c r="C110" s="36">
        <v>555986278</v>
      </c>
      <c r="D110" s="36">
        <v>19117</v>
      </c>
      <c r="E110" s="37">
        <f t="shared" si="15"/>
        <v>29083.343516242086</v>
      </c>
      <c r="F110" s="38">
        <f t="shared" si="16"/>
        <v>0.91089089284276281</v>
      </c>
      <c r="G110" s="39">
        <f t="shared" si="17"/>
        <v>1707.0699427841894</v>
      </c>
      <c r="H110" s="39">
        <f t="shared" si="18"/>
        <v>0</v>
      </c>
      <c r="I110" s="37">
        <f t="shared" si="19"/>
        <v>1707.0699427841894</v>
      </c>
      <c r="J110" s="40">
        <f t="shared" si="20"/>
        <v>-391.54366657428477</v>
      </c>
      <c r="K110" s="37">
        <f t="shared" si="21"/>
        <v>1315.5262762099046</v>
      </c>
      <c r="L110" s="37">
        <f t="shared" si="22"/>
        <v>32634056.09620535</v>
      </c>
      <c r="M110" s="37">
        <f t="shared" si="23"/>
        <v>25148915.822304748</v>
      </c>
      <c r="N110" s="41">
        <f>'jan-nov'!M110</f>
        <v>26141473.068212651</v>
      </c>
      <c r="O110" s="41">
        <f t="shared" si="24"/>
        <v>-992557.24590790272</v>
      </c>
    </row>
    <row r="111" spans="1:15" x14ac:dyDescent="0.3">
      <c r="A111" s="33" t="s">
        <v>570</v>
      </c>
      <c r="B111" s="34" t="s">
        <v>164</v>
      </c>
      <c r="C111" s="36">
        <v>664991205</v>
      </c>
      <c r="D111" s="36">
        <v>24963</v>
      </c>
      <c r="E111" s="37">
        <f t="shared" si="15"/>
        <v>26639.074029563755</v>
      </c>
      <c r="F111" s="38">
        <f t="shared" si="16"/>
        <v>0.83433632428618187</v>
      </c>
      <c r="G111" s="39">
        <f t="shared" si="17"/>
        <v>3173.6316347911879</v>
      </c>
      <c r="H111" s="39">
        <f t="shared" si="18"/>
        <v>733.78901723064246</v>
      </c>
      <c r="I111" s="37">
        <f t="shared" si="19"/>
        <v>3907.4206520218304</v>
      </c>
      <c r="J111" s="40">
        <f t="shared" si="20"/>
        <v>-391.54366657428477</v>
      </c>
      <c r="K111" s="37">
        <f t="shared" si="21"/>
        <v>3515.8769854475458</v>
      </c>
      <c r="L111" s="37">
        <f t="shared" si="22"/>
        <v>97540941.736420959</v>
      </c>
      <c r="M111" s="37">
        <f t="shared" si="23"/>
        <v>87766837.187727094</v>
      </c>
      <c r="N111" s="41">
        <f>'jan-nov'!M111</f>
        <v>85586999.898006722</v>
      </c>
      <c r="O111" s="41">
        <f t="shared" si="24"/>
        <v>2179837.2897203714</v>
      </c>
    </row>
    <row r="112" spans="1:15" x14ac:dyDescent="0.3">
      <c r="A112" s="33" t="s">
        <v>571</v>
      </c>
      <c r="B112" s="34" t="s">
        <v>165</v>
      </c>
      <c r="C112" s="36">
        <v>925262971</v>
      </c>
      <c r="D112" s="36">
        <v>26373</v>
      </c>
      <c r="E112" s="37">
        <f t="shared" si="15"/>
        <v>35083.720888787779</v>
      </c>
      <c r="F112" s="38">
        <f t="shared" si="16"/>
        <v>1.0988228305589078</v>
      </c>
      <c r="G112" s="39">
        <f t="shared" si="17"/>
        <v>-1893.156480743226</v>
      </c>
      <c r="H112" s="39">
        <f t="shared" si="18"/>
        <v>0</v>
      </c>
      <c r="I112" s="37">
        <f t="shared" si="19"/>
        <v>-1893.156480743226</v>
      </c>
      <c r="J112" s="40">
        <f t="shared" si="20"/>
        <v>-391.54366657428477</v>
      </c>
      <c r="K112" s="37">
        <f t="shared" si="21"/>
        <v>-2284.7001473175105</v>
      </c>
      <c r="L112" s="37">
        <f t="shared" si="22"/>
        <v>-49928215.866641097</v>
      </c>
      <c r="M112" s="37">
        <f t="shared" si="23"/>
        <v>-60254396.985204704</v>
      </c>
      <c r="N112" s="41">
        <f>'jan-nov'!M112</f>
        <v>-58886177.334802948</v>
      </c>
      <c r="O112" s="41">
        <f t="shared" si="24"/>
        <v>-1368219.6504017562</v>
      </c>
    </row>
    <row r="113" spans="1:15" x14ac:dyDescent="0.3">
      <c r="A113" s="33" t="s">
        <v>572</v>
      </c>
      <c r="B113" s="34" t="s">
        <v>166</v>
      </c>
      <c r="C113" s="36">
        <v>711116850</v>
      </c>
      <c r="D113" s="36">
        <v>22635</v>
      </c>
      <c r="E113" s="37">
        <f t="shared" si="15"/>
        <v>31416.693174287608</v>
      </c>
      <c r="F113" s="38">
        <f t="shared" si="16"/>
        <v>0.98397145017773557</v>
      </c>
      <c r="G113" s="39">
        <f t="shared" si="17"/>
        <v>307.06014795687662</v>
      </c>
      <c r="H113" s="39">
        <f t="shared" si="18"/>
        <v>0</v>
      </c>
      <c r="I113" s="37">
        <f t="shared" si="19"/>
        <v>307.06014795687662</v>
      </c>
      <c r="J113" s="40">
        <f t="shared" si="20"/>
        <v>-391.54366657428477</v>
      </c>
      <c r="K113" s="37">
        <f t="shared" si="21"/>
        <v>-84.483518617408151</v>
      </c>
      <c r="L113" s="37">
        <f t="shared" si="22"/>
        <v>6950306.4490039023</v>
      </c>
      <c r="M113" s="37">
        <f t="shared" si="23"/>
        <v>-1912284.4439050334</v>
      </c>
      <c r="N113" s="41">
        <f>'jan-nov'!M113</f>
        <v>-2457776.0350685688</v>
      </c>
      <c r="O113" s="41">
        <f t="shared" si="24"/>
        <v>545491.59116353537</v>
      </c>
    </row>
    <row r="114" spans="1:15" x14ac:dyDescent="0.3">
      <c r="A114" s="33" t="s">
        <v>573</v>
      </c>
      <c r="B114" s="34" t="s">
        <v>167</v>
      </c>
      <c r="C114" s="36">
        <v>269701860</v>
      </c>
      <c r="D114" s="36">
        <v>9521</v>
      </c>
      <c r="E114" s="37">
        <f t="shared" si="15"/>
        <v>28327.051780275182</v>
      </c>
      <c r="F114" s="38">
        <f t="shared" si="16"/>
        <v>0.88720382074805093</v>
      </c>
      <c r="G114" s="39">
        <f t="shared" si="17"/>
        <v>2160.844984364332</v>
      </c>
      <c r="H114" s="39">
        <f t="shared" si="18"/>
        <v>142.99680448164307</v>
      </c>
      <c r="I114" s="37">
        <f t="shared" si="19"/>
        <v>2303.8417888459753</v>
      </c>
      <c r="J114" s="40">
        <f t="shared" si="20"/>
        <v>-391.54366657428477</v>
      </c>
      <c r="K114" s="37">
        <f t="shared" si="21"/>
        <v>1912.2981222716905</v>
      </c>
      <c r="L114" s="37">
        <f t="shared" si="22"/>
        <v>21934877.671602532</v>
      </c>
      <c r="M114" s="37">
        <f t="shared" si="23"/>
        <v>18206990.422148764</v>
      </c>
      <c r="N114" s="41">
        <f>'jan-nov'!M114</f>
        <v>17603453.174156643</v>
      </c>
      <c r="O114" s="41">
        <f t="shared" si="24"/>
        <v>603537.24799212068</v>
      </c>
    </row>
    <row r="115" spans="1:15" x14ac:dyDescent="0.3">
      <c r="A115" s="33" t="s">
        <v>574</v>
      </c>
      <c r="B115" s="34" t="s">
        <v>168</v>
      </c>
      <c r="C115" s="36">
        <v>84542304</v>
      </c>
      <c r="D115" s="36">
        <v>2694</v>
      </c>
      <c r="E115" s="37">
        <f t="shared" si="15"/>
        <v>31381.701559020046</v>
      </c>
      <c r="F115" s="38">
        <f t="shared" si="16"/>
        <v>0.98287551209705104</v>
      </c>
      <c r="G115" s="39">
        <f t="shared" si="17"/>
        <v>328.05511711741343</v>
      </c>
      <c r="H115" s="39">
        <f t="shared" si="18"/>
        <v>0</v>
      </c>
      <c r="I115" s="37">
        <f t="shared" si="19"/>
        <v>328.05511711741343</v>
      </c>
      <c r="J115" s="40">
        <f t="shared" si="20"/>
        <v>-391.54366657428477</v>
      </c>
      <c r="K115" s="37">
        <f t="shared" si="21"/>
        <v>-63.48854945687134</v>
      </c>
      <c r="L115" s="37">
        <f t="shared" si="22"/>
        <v>883780.48551431182</v>
      </c>
      <c r="M115" s="37">
        <f t="shared" si="23"/>
        <v>-171038.15223681138</v>
      </c>
      <c r="N115" s="41">
        <f>'jan-nov'!M115</f>
        <v>420591.16343384894</v>
      </c>
      <c r="O115" s="41">
        <f t="shared" si="24"/>
        <v>-591629.31567066035</v>
      </c>
    </row>
    <row r="116" spans="1:15" x14ac:dyDescent="0.3">
      <c r="A116" s="33" t="s">
        <v>575</v>
      </c>
      <c r="B116" s="34" t="s">
        <v>169</v>
      </c>
      <c r="C116" s="36">
        <v>41486296</v>
      </c>
      <c r="D116" s="36">
        <v>1419</v>
      </c>
      <c r="E116" s="37">
        <f t="shared" si="15"/>
        <v>29236.290345313602</v>
      </c>
      <c r="F116" s="38">
        <f t="shared" si="16"/>
        <v>0.9156811905474479</v>
      </c>
      <c r="G116" s="39">
        <f t="shared" si="17"/>
        <v>1615.3018453412799</v>
      </c>
      <c r="H116" s="39">
        <f t="shared" si="18"/>
        <v>0</v>
      </c>
      <c r="I116" s="37">
        <f t="shared" si="19"/>
        <v>1615.3018453412799</v>
      </c>
      <c r="J116" s="40">
        <f t="shared" si="20"/>
        <v>-391.54366657428477</v>
      </c>
      <c r="K116" s="37">
        <f t="shared" si="21"/>
        <v>1223.7581787669951</v>
      </c>
      <c r="L116" s="37">
        <f t="shared" si="22"/>
        <v>2292113.3185392763</v>
      </c>
      <c r="M116" s="37">
        <f t="shared" si="23"/>
        <v>1736512.855670366</v>
      </c>
      <c r="N116" s="41">
        <f>'jan-nov'!M116</f>
        <v>1786415.5428777412</v>
      </c>
      <c r="O116" s="41">
        <f t="shared" si="24"/>
        <v>-49902.687207375187</v>
      </c>
    </row>
    <row r="117" spans="1:15" x14ac:dyDescent="0.3">
      <c r="A117" s="33" t="s">
        <v>576</v>
      </c>
      <c r="B117" s="34" t="s">
        <v>170</v>
      </c>
      <c r="C117" s="36">
        <v>93992380</v>
      </c>
      <c r="D117" s="36">
        <v>2448</v>
      </c>
      <c r="E117" s="37">
        <f t="shared" si="15"/>
        <v>38395.580065359478</v>
      </c>
      <c r="F117" s="38">
        <f t="shared" si="16"/>
        <v>1.2025503253234675</v>
      </c>
      <c r="G117" s="39">
        <f t="shared" si="17"/>
        <v>-3880.2719866862453</v>
      </c>
      <c r="H117" s="39">
        <f t="shared" si="18"/>
        <v>0</v>
      </c>
      <c r="I117" s="37">
        <f t="shared" si="19"/>
        <v>-3880.2719866862453</v>
      </c>
      <c r="J117" s="40">
        <f t="shared" si="20"/>
        <v>-391.54366657428477</v>
      </c>
      <c r="K117" s="37">
        <f t="shared" si="21"/>
        <v>-4271.8156532605299</v>
      </c>
      <c r="L117" s="37">
        <f t="shared" si="22"/>
        <v>-9498905.8234079294</v>
      </c>
      <c r="M117" s="37">
        <f t="shared" si="23"/>
        <v>-10457404.719181778</v>
      </c>
      <c r="N117" s="41">
        <f>'jan-nov'!M117</f>
        <v>-10270154.120532272</v>
      </c>
      <c r="O117" s="41">
        <f t="shared" si="24"/>
        <v>-187250.59864950553</v>
      </c>
    </row>
    <row r="118" spans="1:15" x14ac:dyDescent="0.3">
      <c r="A118" s="33" t="s">
        <v>577</v>
      </c>
      <c r="B118" s="34" t="s">
        <v>171</v>
      </c>
      <c r="C118" s="36">
        <v>692275301</v>
      </c>
      <c r="D118" s="36">
        <v>27334</v>
      </c>
      <c r="E118" s="37">
        <f t="shared" si="15"/>
        <v>25326.527438355162</v>
      </c>
      <c r="F118" s="38">
        <f t="shared" si="16"/>
        <v>0.79322733914848531</v>
      </c>
      <c r="G118" s="39">
        <f t="shared" si="17"/>
        <v>3961.1595895163437</v>
      </c>
      <c r="H118" s="39">
        <f t="shared" si="18"/>
        <v>1193.18032415365</v>
      </c>
      <c r="I118" s="37">
        <f t="shared" si="19"/>
        <v>5154.3399136699936</v>
      </c>
      <c r="J118" s="40">
        <f t="shared" si="20"/>
        <v>-391.54366657428477</v>
      </c>
      <c r="K118" s="37">
        <f t="shared" si="21"/>
        <v>4762.7962470957091</v>
      </c>
      <c r="L118" s="37">
        <f t="shared" si="22"/>
        <v>140888727.2002556</v>
      </c>
      <c r="M118" s="37">
        <f t="shared" si="23"/>
        <v>130186272.61811411</v>
      </c>
      <c r="N118" s="41">
        <f>'jan-nov'!M118</f>
        <v>125772737.91316006</v>
      </c>
      <c r="O118" s="41">
        <f t="shared" si="24"/>
        <v>4413534.7049540579</v>
      </c>
    </row>
    <row r="119" spans="1:15" x14ac:dyDescent="0.3">
      <c r="A119" s="33" t="s">
        <v>578</v>
      </c>
      <c r="B119" s="34" t="s">
        <v>172</v>
      </c>
      <c r="C119" s="36">
        <v>1430688301</v>
      </c>
      <c r="D119" s="36">
        <v>45976</v>
      </c>
      <c r="E119" s="37">
        <f t="shared" si="15"/>
        <v>31118.155146163215</v>
      </c>
      <c r="F119" s="38">
        <f t="shared" si="16"/>
        <v>0.97462123324570094</v>
      </c>
      <c r="G119" s="39">
        <f t="shared" si="17"/>
        <v>486.18296483151204</v>
      </c>
      <c r="H119" s="39">
        <f t="shared" si="18"/>
        <v>0</v>
      </c>
      <c r="I119" s="37">
        <f t="shared" si="19"/>
        <v>486.18296483151204</v>
      </c>
      <c r="J119" s="40">
        <f t="shared" si="20"/>
        <v>-391.54366657428477</v>
      </c>
      <c r="K119" s="37">
        <f t="shared" si="21"/>
        <v>94.639298257227267</v>
      </c>
      <c r="L119" s="37">
        <f t="shared" si="22"/>
        <v>22352747.991093598</v>
      </c>
      <c r="M119" s="37">
        <f t="shared" si="23"/>
        <v>4351136.3766742805</v>
      </c>
      <c r="N119" s="41">
        <f>'jan-nov'!M119</f>
        <v>4055698.0212452156</v>
      </c>
      <c r="O119" s="41">
        <f t="shared" si="24"/>
        <v>295438.35542906495</v>
      </c>
    </row>
    <row r="120" spans="1:15" x14ac:dyDescent="0.3">
      <c r="A120" s="33" t="s">
        <v>579</v>
      </c>
      <c r="B120" s="34" t="s">
        <v>173</v>
      </c>
      <c r="C120" s="36">
        <v>1778055200</v>
      </c>
      <c r="D120" s="36">
        <v>63271</v>
      </c>
      <c r="E120" s="37">
        <f t="shared" si="15"/>
        <v>28102.214284585356</v>
      </c>
      <c r="F120" s="38">
        <f t="shared" si="16"/>
        <v>0.88016190594623112</v>
      </c>
      <c r="G120" s="39">
        <f t="shared" si="17"/>
        <v>2295.7474817782277</v>
      </c>
      <c r="H120" s="39">
        <f t="shared" si="18"/>
        <v>221.68992797308218</v>
      </c>
      <c r="I120" s="37">
        <f t="shared" si="19"/>
        <v>2517.43740975131</v>
      </c>
      <c r="J120" s="40">
        <f t="shared" si="20"/>
        <v>-391.54366657428477</v>
      </c>
      <c r="K120" s="37">
        <f t="shared" si="21"/>
        <v>2125.8937431770255</v>
      </c>
      <c r="L120" s="37">
        <f t="shared" si="22"/>
        <v>159280782.35237515</v>
      </c>
      <c r="M120" s="37">
        <f t="shared" si="23"/>
        <v>134507423.02455357</v>
      </c>
      <c r="N120" s="41">
        <f>'jan-nov'!M120</f>
        <v>143399712.14148879</v>
      </c>
      <c r="O120" s="41">
        <f t="shared" si="24"/>
        <v>-8892289.1169352233</v>
      </c>
    </row>
    <row r="121" spans="1:15" x14ac:dyDescent="0.3">
      <c r="A121" s="33" t="s">
        <v>580</v>
      </c>
      <c r="B121" s="34" t="s">
        <v>174</v>
      </c>
      <c r="C121" s="36">
        <v>178213232</v>
      </c>
      <c r="D121" s="36">
        <v>6685</v>
      </c>
      <c r="E121" s="37">
        <f t="shared" si="15"/>
        <v>26658.673448017951</v>
      </c>
      <c r="F121" s="38">
        <f t="shared" si="16"/>
        <v>0.83495017845893105</v>
      </c>
      <c r="G121" s="39">
        <f t="shared" si="17"/>
        <v>3161.8719837186704</v>
      </c>
      <c r="H121" s="39">
        <f t="shared" si="18"/>
        <v>726.92922077167384</v>
      </c>
      <c r="I121" s="37">
        <f t="shared" si="19"/>
        <v>3888.8012044903444</v>
      </c>
      <c r="J121" s="40">
        <f t="shared" si="20"/>
        <v>-391.54366657428477</v>
      </c>
      <c r="K121" s="37">
        <f t="shared" si="21"/>
        <v>3497.2575379160598</v>
      </c>
      <c r="L121" s="37">
        <f t="shared" si="22"/>
        <v>25996636.052017953</v>
      </c>
      <c r="M121" s="37">
        <f t="shared" si="23"/>
        <v>23379166.640968859</v>
      </c>
      <c r="N121" s="41">
        <f>'jan-nov'!M121</f>
        <v>23716746.957718432</v>
      </c>
      <c r="O121" s="41">
        <f t="shared" si="24"/>
        <v>-337580.31674957275</v>
      </c>
    </row>
    <row r="122" spans="1:15" x14ac:dyDescent="0.3">
      <c r="A122" s="33" t="s">
        <v>581</v>
      </c>
      <c r="B122" s="34" t="s">
        <v>175</v>
      </c>
      <c r="C122" s="36">
        <v>1285032372</v>
      </c>
      <c r="D122" s="36">
        <v>47107</v>
      </c>
      <c r="E122" s="37">
        <f t="shared" si="15"/>
        <v>27279.011017470864</v>
      </c>
      <c r="F122" s="38">
        <f t="shared" si="16"/>
        <v>0.85437916337558295</v>
      </c>
      <c r="G122" s="39">
        <f t="shared" si="17"/>
        <v>2789.6694420469225</v>
      </c>
      <c r="H122" s="39">
        <f t="shared" si="18"/>
        <v>509.81107146315424</v>
      </c>
      <c r="I122" s="37">
        <f t="shared" si="19"/>
        <v>3299.4805135100769</v>
      </c>
      <c r="J122" s="40">
        <f t="shared" si="20"/>
        <v>-391.54366657428477</v>
      </c>
      <c r="K122" s="37">
        <f t="shared" si="21"/>
        <v>2907.9368469357923</v>
      </c>
      <c r="L122" s="37">
        <f t="shared" si="22"/>
        <v>155428628.54991919</v>
      </c>
      <c r="M122" s="37">
        <f t="shared" si="23"/>
        <v>136984181.04860437</v>
      </c>
      <c r="N122" s="41">
        <f>'jan-nov'!M122</f>
        <v>134736075.93714914</v>
      </c>
      <c r="O122" s="41">
        <f t="shared" si="24"/>
        <v>2248105.1114552319</v>
      </c>
    </row>
    <row r="123" spans="1:15" x14ac:dyDescent="0.3">
      <c r="A123" s="33" t="s">
        <v>582</v>
      </c>
      <c r="B123" s="34" t="s">
        <v>176</v>
      </c>
      <c r="C123" s="36">
        <v>287853278</v>
      </c>
      <c r="D123" s="36">
        <v>9904</v>
      </c>
      <c r="E123" s="37">
        <f t="shared" si="15"/>
        <v>29064.345516962843</v>
      </c>
      <c r="F123" s="38">
        <f t="shared" si="16"/>
        <v>0.91029587513044119</v>
      </c>
      <c r="G123" s="39">
        <f t="shared" si="17"/>
        <v>1718.4687423517353</v>
      </c>
      <c r="H123" s="39">
        <f t="shared" si="18"/>
        <v>0</v>
      </c>
      <c r="I123" s="37">
        <f t="shared" si="19"/>
        <v>1718.4687423517353</v>
      </c>
      <c r="J123" s="40">
        <f t="shared" si="20"/>
        <v>-391.54366657428477</v>
      </c>
      <c r="K123" s="37">
        <f t="shared" si="21"/>
        <v>1326.9250757774505</v>
      </c>
      <c r="L123" s="37">
        <f t="shared" si="22"/>
        <v>17019714.424251586</v>
      </c>
      <c r="M123" s="37">
        <f t="shared" si="23"/>
        <v>13141865.95049987</v>
      </c>
      <c r="N123" s="41">
        <f>'jan-nov'!M123</f>
        <v>13542708.079676645</v>
      </c>
      <c r="O123" s="41">
        <f t="shared" si="24"/>
        <v>-400842.12917677499</v>
      </c>
    </row>
    <row r="124" spans="1:15" x14ac:dyDescent="0.3">
      <c r="A124" s="33" t="s">
        <v>583</v>
      </c>
      <c r="B124" s="34" t="s">
        <v>177</v>
      </c>
      <c r="C124" s="36">
        <v>384230275</v>
      </c>
      <c r="D124" s="36">
        <v>14371</v>
      </c>
      <c r="E124" s="37">
        <f t="shared" si="15"/>
        <v>26736.502331083433</v>
      </c>
      <c r="F124" s="38">
        <f t="shared" si="16"/>
        <v>0.83738778061237251</v>
      </c>
      <c r="G124" s="39">
        <f t="shared" si="17"/>
        <v>3115.1746538793814</v>
      </c>
      <c r="H124" s="39">
        <f t="shared" si="18"/>
        <v>699.68911169875514</v>
      </c>
      <c r="I124" s="37">
        <f t="shared" si="19"/>
        <v>3814.8637655781367</v>
      </c>
      <c r="J124" s="40">
        <f t="shared" si="20"/>
        <v>-391.54366657428477</v>
      </c>
      <c r="K124" s="37">
        <f t="shared" si="21"/>
        <v>3423.3200990038522</v>
      </c>
      <c r="L124" s="37">
        <f t="shared" si="22"/>
        <v>54823407.175123401</v>
      </c>
      <c r="M124" s="37">
        <f t="shared" si="23"/>
        <v>49196533.142784357</v>
      </c>
      <c r="N124" s="41">
        <f>'jan-nov'!M124</f>
        <v>47545824.346697293</v>
      </c>
      <c r="O124" s="41">
        <f t="shared" si="24"/>
        <v>1650708.7960870638</v>
      </c>
    </row>
    <row r="125" spans="1:15" x14ac:dyDescent="0.3">
      <c r="A125" s="33" t="s">
        <v>584</v>
      </c>
      <c r="B125" s="34" t="s">
        <v>178</v>
      </c>
      <c r="C125" s="36">
        <v>254091266</v>
      </c>
      <c r="D125" s="36">
        <v>9730</v>
      </c>
      <c r="E125" s="37">
        <f t="shared" si="15"/>
        <v>26114.210277492293</v>
      </c>
      <c r="F125" s="38">
        <f t="shared" si="16"/>
        <v>0.81789758121394274</v>
      </c>
      <c r="G125" s="39">
        <f t="shared" si="17"/>
        <v>3488.5498860340654</v>
      </c>
      <c r="H125" s="39">
        <f t="shared" si="18"/>
        <v>917.49133045565407</v>
      </c>
      <c r="I125" s="37">
        <f t="shared" si="19"/>
        <v>4406.0412164897198</v>
      </c>
      <c r="J125" s="40">
        <f t="shared" si="20"/>
        <v>-391.54366657428477</v>
      </c>
      <c r="K125" s="37">
        <f t="shared" si="21"/>
        <v>4014.4975499154352</v>
      </c>
      <c r="L125" s="37">
        <f t="shared" si="22"/>
        <v>42870781.036444977</v>
      </c>
      <c r="M125" s="37">
        <f t="shared" si="23"/>
        <v>39061061.160677187</v>
      </c>
      <c r="N125" s="41">
        <f>'jan-nov'!M125</f>
        <v>38562898.679035202</v>
      </c>
      <c r="O125" s="41">
        <f t="shared" si="24"/>
        <v>498162.48164198548</v>
      </c>
    </row>
    <row r="126" spans="1:15" x14ac:dyDescent="0.3">
      <c r="A126" s="33" t="s">
        <v>585</v>
      </c>
      <c r="B126" s="34" t="s">
        <v>179</v>
      </c>
      <c r="C126" s="36">
        <v>861791041</v>
      </c>
      <c r="D126" s="36">
        <v>26700</v>
      </c>
      <c r="E126" s="37">
        <f t="shared" si="15"/>
        <v>32276.818014981272</v>
      </c>
      <c r="F126" s="38">
        <f t="shared" si="16"/>
        <v>1.0109105771614726</v>
      </c>
      <c r="G126" s="39">
        <f t="shared" si="17"/>
        <v>-209.01475645932223</v>
      </c>
      <c r="H126" s="39">
        <f t="shared" si="18"/>
        <v>0</v>
      </c>
      <c r="I126" s="37">
        <f t="shared" si="19"/>
        <v>-209.01475645932223</v>
      </c>
      <c r="J126" s="40">
        <f t="shared" si="20"/>
        <v>-391.54366657428477</v>
      </c>
      <c r="K126" s="37">
        <f t="shared" si="21"/>
        <v>-600.55842303360703</v>
      </c>
      <c r="L126" s="37">
        <f t="shared" si="22"/>
        <v>-5580693.9974639034</v>
      </c>
      <c r="M126" s="37">
        <f t="shared" si="23"/>
        <v>-16034909.894997308</v>
      </c>
      <c r="N126" s="41">
        <f>'jan-nov'!M126</f>
        <v>-14497307.569530871</v>
      </c>
      <c r="O126" s="41">
        <f t="shared" si="24"/>
        <v>-1537602.3254664373</v>
      </c>
    </row>
    <row r="127" spans="1:15" x14ac:dyDescent="0.3">
      <c r="A127" s="33" t="s">
        <v>586</v>
      </c>
      <c r="B127" s="34" t="s">
        <v>180</v>
      </c>
      <c r="C127" s="36">
        <v>1030159829</v>
      </c>
      <c r="D127" s="36">
        <v>36224</v>
      </c>
      <c r="E127" s="37">
        <f t="shared" si="15"/>
        <v>28438.599519655476</v>
      </c>
      <c r="F127" s="38">
        <f t="shared" si="16"/>
        <v>0.89069749814666099</v>
      </c>
      <c r="G127" s="39">
        <f t="shared" si="17"/>
        <v>2093.9163407361557</v>
      </c>
      <c r="H127" s="39">
        <f t="shared" si="18"/>
        <v>103.95509569854021</v>
      </c>
      <c r="I127" s="37">
        <f t="shared" si="19"/>
        <v>2197.8714364346961</v>
      </c>
      <c r="J127" s="40">
        <f t="shared" si="20"/>
        <v>-391.54366657428477</v>
      </c>
      <c r="K127" s="37">
        <f t="shared" si="21"/>
        <v>1806.3277698604113</v>
      </c>
      <c r="L127" s="37">
        <f t="shared" si="22"/>
        <v>79615694.913410425</v>
      </c>
      <c r="M127" s="37">
        <f t="shared" si="23"/>
        <v>65432417.135423541</v>
      </c>
      <c r="N127" s="41">
        <f>'jan-nov'!M127</f>
        <v>61607939.491487257</v>
      </c>
      <c r="O127" s="41">
        <f t="shared" si="24"/>
        <v>3824477.6439362839</v>
      </c>
    </row>
    <row r="128" spans="1:15" x14ac:dyDescent="0.3">
      <c r="A128" s="33" t="s">
        <v>587</v>
      </c>
      <c r="B128" s="34" t="s">
        <v>181</v>
      </c>
      <c r="C128" s="36">
        <v>1431338597</v>
      </c>
      <c r="D128" s="36">
        <v>54645</v>
      </c>
      <c r="E128" s="37">
        <f t="shared" si="15"/>
        <v>26193.404648183732</v>
      </c>
      <c r="F128" s="38">
        <f t="shared" si="16"/>
        <v>0.82037795046677497</v>
      </c>
      <c r="G128" s="39">
        <f t="shared" si="17"/>
        <v>3441.033263619202</v>
      </c>
      <c r="H128" s="39">
        <f t="shared" si="18"/>
        <v>889.77330071365043</v>
      </c>
      <c r="I128" s="37">
        <f t="shared" si="19"/>
        <v>4330.8065643328528</v>
      </c>
      <c r="J128" s="40">
        <f t="shared" si="20"/>
        <v>-391.54366657428477</v>
      </c>
      <c r="K128" s="37">
        <f t="shared" si="21"/>
        <v>3939.2628977585682</v>
      </c>
      <c r="L128" s="37">
        <f t="shared" si="22"/>
        <v>236656924.70796874</v>
      </c>
      <c r="M128" s="37">
        <f t="shared" si="23"/>
        <v>215261021.04801697</v>
      </c>
      <c r="N128" s="41">
        <f>'jan-nov'!M128</f>
        <v>208837368.17195565</v>
      </c>
      <c r="O128" s="41">
        <f t="shared" si="24"/>
        <v>6423652.8760613203</v>
      </c>
    </row>
    <row r="129" spans="1:15" x14ac:dyDescent="0.3">
      <c r="A129" s="33" t="s">
        <v>588</v>
      </c>
      <c r="B129" s="34" t="s">
        <v>182</v>
      </c>
      <c r="C129" s="36">
        <v>330479170</v>
      </c>
      <c r="D129" s="36">
        <v>12682</v>
      </c>
      <c r="E129" s="37">
        <f t="shared" si="15"/>
        <v>26058.915786153604</v>
      </c>
      <c r="F129" s="38">
        <f t="shared" si="16"/>
        <v>0.8161657566540651</v>
      </c>
      <c r="G129" s="39">
        <f t="shared" si="17"/>
        <v>3521.7265808372786</v>
      </c>
      <c r="H129" s="39">
        <f t="shared" si="18"/>
        <v>936.84440242419521</v>
      </c>
      <c r="I129" s="37">
        <f t="shared" si="19"/>
        <v>4458.5709832614739</v>
      </c>
      <c r="J129" s="40">
        <f t="shared" si="20"/>
        <v>-391.54366657428477</v>
      </c>
      <c r="K129" s="37">
        <f t="shared" si="21"/>
        <v>4067.0273166871893</v>
      </c>
      <c r="L129" s="37">
        <f t="shared" si="22"/>
        <v>56543597.209722012</v>
      </c>
      <c r="M129" s="37">
        <f t="shared" si="23"/>
        <v>51578040.430226937</v>
      </c>
      <c r="N129" s="41">
        <f>'jan-nov'!M129</f>
        <v>49985059.250094995</v>
      </c>
      <c r="O129" s="41">
        <f t="shared" si="24"/>
        <v>1592981.180131942</v>
      </c>
    </row>
    <row r="130" spans="1:15" x14ac:dyDescent="0.3">
      <c r="A130" s="33" t="s">
        <v>589</v>
      </c>
      <c r="B130" s="34" t="s">
        <v>183</v>
      </c>
      <c r="C130" s="36">
        <v>61368989</v>
      </c>
      <c r="D130" s="36">
        <v>2329</v>
      </c>
      <c r="E130" s="37">
        <f t="shared" si="15"/>
        <v>26349.930871618719</v>
      </c>
      <c r="F130" s="38">
        <f t="shared" si="16"/>
        <v>0.82528035487355766</v>
      </c>
      <c r="G130" s="39">
        <f t="shared" si="17"/>
        <v>3347.1175295582098</v>
      </c>
      <c r="H130" s="39">
        <f t="shared" si="18"/>
        <v>834.98912251140518</v>
      </c>
      <c r="I130" s="37">
        <f t="shared" si="19"/>
        <v>4182.1066520696149</v>
      </c>
      <c r="J130" s="40">
        <f t="shared" si="20"/>
        <v>-391.54366657428477</v>
      </c>
      <c r="K130" s="37">
        <f t="shared" si="21"/>
        <v>3790.5629854953304</v>
      </c>
      <c r="L130" s="37">
        <f t="shared" si="22"/>
        <v>9740126.3926701341</v>
      </c>
      <c r="M130" s="37">
        <f t="shared" si="23"/>
        <v>8828221.1932186242</v>
      </c>
      <c r="N130" s="41">
        <f>'jan-nov'!M130</f>
        <v>8486907.0876179822</v>
      </c>
      <c r="O130" s="41">
        <f t="shared" si="24"/>
        <v>341314.10560064204</v>
      </c>
    </row>
    <row r="131" spans="1:15" x14ac:dyDescent="0.3">
      <c r="A131" s="33" t="s">
        <v>590</v>
      </c>
      <c r="B131" s="34" t="s">
        <v>184</v>
      </c>
      <c r="C131" s="36">
        <v>395477671</v>
      </c>
      <c r="D131" s="36">
        <v>14089</v>
      </c>
      <c r="E131" s="37">
        <f t="shared" si="15"/>
        <v>28069.960323656753</v>
      </c>
      <c r="F131" s="38">
        <f t="shared" si="16"/>
        <v>0.87915171125346603</v>
      </c>
      <c r="G131" s="39">
        <f t="shared" si="17"/>
        <v>2315.0998583353894</v>
      </c>
      <c r="H131" s="39">
        <f t="shared" si="18"/>
        <v>232.97881429809328</v>
      </c>
      <c r="I131" s="37">
        <f t="shared" si="19"/>
        <v>2548.0786726334827</v>
      </c>
      <c r="J131" s="40">
        <f t="shared" si="20"/>
        <v>-391.54366657428477</v>
      </c>
      <c r="K131" s="37">
        <f t="shared" si="21"/>
        <v>2156.5350060591982</v>
      </c>
      <c r="L131" s="37">
        <f t="shared" si="22"/>
        <v>35899880.418733135</v>
      </c>
      <c r="M131" s="37">
        <f t="shared" si="23"/>
        <v>30383421.700368043</v>
      </c>
      <c r="N131" s="41">
        <f>'jan-nov'!M131</f>
        <v>28792525.347531039</v>
      </c>
      <c r="O131" s="41">
        <f t="shared" si="24"/>
        <v>1590896.3528370038</v>
      </c>
    </row>
    <row r="132" spans="1:15" x14ac:dyDescent="0.3">
      <c r="A132" s="33" t="s">
        <v>591</v>
      </c>
      <c r="B132" s="34" t="s">
        <v>185</v>
      </c>
      <c r="C132" s="36">
        <v>268676295</v>
      </c>
      <c r="D132" s="36">
        <v>10406</v>
      </c>
      <c r="E132" s="37">
        <f t="shared" si="15"/>
        <v>25819.363348068422</v>
      </c>
      <c r="F132" s="38">
        <f t="shared" si="16"/>
        <v>0.80866296956604644</v>
      </c>
      <c r="G132" s="39">
        <f t="shared" si="17"/>
        <v>3665.458043688388</v>
      </c>
      <c r="H132" s="39">
        <f t="shared" si="18"/>
        <v>1020.687755754009</v>
      </c>
      <c r="I132" s="37">
        <f t="shared" si="19"/>
        <v>4686.1457994423972</v>
      </c>
      <c r="J132" s="40">
        <f t="shared" si="20"/>
        <v>-391.54366657428477</v>
      </c>
      <c r="K132" s="37">
        <f t="shared" si="21"/>
        <v>4294.6021328681127</v>
      </c>
      <c r="L132" s="37">
        <f t="shared" si="22"/>
        <v>48764033.188997589</v>
      </c>
      <c r="M132" s="37">
        <f t="shared" si="23"/>
        <v>44689629.79462558</v>
      </c>
      <c r="N132" s="41">
        <f>'jan-nov'!M132</f>
        <v>44213081.950795494</v>
      </c>
      <c r="O132" s="41">
        <f t="shared" si="24"/>
        <v>476547.84383008629</v>
      </c>
    </row>
    <row r="133" spans="1:15" x14ac:dyDescent="0.3">
      <c r="A133" s="33" t="s">
        <v>592</v>
      </c>
      <c r="B133" s="34" t="s">
        <v>186</v>
      </c>
      <c r="C133" s="36">
        <v>91475250</v>
      </c>
      <c r="D133" s="36">
        <v>4080</v>
      </c>
      <c r="E133" s="37">
        <f t="shared" si="15"/>
        <v>22420.404411764706</v>
      </c>
      <c r="F133" s="38">
        <f t="shared" si="16"/>
        <v>0.70220750860790315</v>
      </c>
      <c r="G133" s="39">
        <f t="shared" si="17"/>
        <v>5704.8334054706174</v>
      </c>
      <c r="H133" s="39">
        <f t="shared" si="18"/>
        <v>2210.3233834603093</v>
      </c>
      <c r="I133" s="37">
        <f t="shared" si="19"/>
        <v>7915.1567889309263</v>
      </c>
      <c r="J133" s="40">
        <f t="shared" si="20"/>
        <v>-391.54366657428477</v>
      </c>
      <c r="K133" s="37">
        <f t="shared" si="21"/>
        <v>7523.6131223566417</v>
      </c>
      <c r="L133" s="37">
        <f t="shared" si="22"/>
        <v>32293839.698838178</v>
      </c>
      <c r="M133" s="37">
        <f t="shared" si="23"/>
        <v>30696341.539215099</v>
      </c>
      <c r="N133" s="41">
        <f>'jan-nov'!M133</f>
        <v>30214505.71772493</v>
      </c>
      <c r="O133" s="41">
        <f t="shared" si="24"/>
        <v>481835.82149016857</v>
      </c>
    </row>
    <row r="134" spans="1:15" x14ac:dyDescent="0.3">
      <c r="A134" s="33" t="s">
        <v>593</v>
      </c>
      <c r="B134" s="34" t="s">
        <v>187</v>
      </c>
      <c r="C134" s="36">
        <v>161297485</v>
      </c>
      <c r="D134" s="36">
        <v>6538</v>
      </c>
      <c r="E134" s="37">
        <f t="shared" si="15"/>
        <v>24670.768583664729</v>
      </c>
      <c r="F134" s="38">
        <f t="shared" si="16"/>
        <v>0.77268895887921085</v>
      </c>
      <c r="G134" s="39">
        <f t="shared" si="17"/>
        <v>4354.6149023306034</v>
      </c>
      <c r="H134" s="39">
        <f t="shared" si="18"/>
        <v>1422.6959232953016</v>
      </c>
      <c r="I134" s="37">
        <f t="shared" si="19"/>
        <v>5777.3108256259047</v>
      </c>
      <c r="J134" s="40">
        <f t="shared" si="20"/>
        <v>-391.54366657428477</v>
      </c>
      <c r="K134" s="37">
        <f t="shared" si="21"/>
        <v>5385.7671590516202</v>
      </c>
      <c r="L134" s="37">
        <f t="shared" si="22"/>
        <v>37772058.177942164</v>
      </c>
      <c r="M134" s="37">
        <f t="shared" si="23"/>
        <v>35212145.685879491</v>
      </c>
      <c r="N134" s="41">
        <f>'jan-nov'!M134</f>
        <v>34349083.236344501</v>
      </c>
      <c r="O134" s="41">
        <f t="shared" si="24"/>
        <v>863062.44953498989</v>
      </c>
    </row>
    <row r="135" spans="1:15" x14ac:dyDescent="0.3">
      <c r="A135" s="33" t="s">
        <v>594</v>
      </c>
      <c r="B135" s="34" t="s">
        <v>188</v>
      </c>
      <c r="C135" s="36">
        <v>157438489</v>
      </c>
      <c r="D135" s="36">
        <v>6630</v>
      </c>
      <c r="E135" s="37">
        <f t="shared" si="15"/>
        <v>23746.378431372548</v>
      </c>
      <c r="F135" s="38">
        <f t="shared" si="16"/>
        <v>0.7437370410680334</v>
      </c>
      <c r="G135" s="39">
        <f t="shared" si="17"/>
        <v>4909.2489937059117</v>
      </c>
      <c r="H135" s="39">
        <f t="shared" si="18"/>
        <v>1746.2324765975648</v>
      </c>
      <c r="I135" s="37">
        <f t="shared" si="19"/>
        <v>6655.4814703034763</v>
      </c>
      <c r="J135" s="40">
        <f t="shared" si="20"/>
        <v>-391.54366657428477</v>
      </c>
      <c r="K135" s="37">
        <f t="shared" si="21"/>
        <v>6263.9378037291917</v>
      </c>
      <c r="L135" s="37">
        <f t="shared" si="22"/>
        <v>44125842.148112051</v>
      </c>
      <c r="M135" s="37">
        <f t="shared" si="23"/>
        <v>41529907.638724543</v>
      </c>
      <c r="N135" s="41">
        <f>'jan-nov'!M135</f>
        <v>41178172.653803021</v>
      </c>
      <c r="O135" s="41">
        <f t="shared" si="24"/>
        <v>351734.98492152244</v>
      </c>
    </row>
    <row r="136" spans="1:15" x14ac:dyDescent="0.3">
      <c r="A136" s="33" t="s">
        <v>595</v>
      </c>
      <c r="B136" s="34" t="s">
        <v>189</v>
      </c>
      <c r="C136" s="36">
        <v>108230396</v>
      </c>
      <c r="D136" s="36">
        <v>4293</v>
      </c>
      <c r="E136" s="37">
        <f t="shared" si="15"/>
        <v>25210.900535755882</v>
      </c>
      <c r="F136" s="38">
        <f t="shared" si="16"/>
        <v>0.78960590227736072</v>
      </c>
      <c r="G136" s="39">
        <f t="shared" si="17"/>
        <v>4030.5357310759118</v>
      </c>
      <c r="H136" s="39">
        <f t="shared" si="18"/>
        <v>1233.649740063398</v>
      </c>
      <c r="I136" s="37">
        <f t="shared" si="19"/>
        <v>5264.1854711393098</v>
      </c>
      <c r="J136" s="40">
        <f t="shared" si="20"/>
        <v>-391.54366657428477</v>
      </c>
      <c r="K136" s="37">
        <f t="shared" si="21"/>
        <v>4872.6418045650253</v>
      </c>
      <c r="L136" s="37">
        <f t="shared" si="22"/>
        <v>22599148.227601059</v>
      </c>
      <c r="M136" s="37">
        <f t="shared" si="23"/>
        <v>20918251.266997654</v>
      </c>
      <c r="N136" s="41">
        <f>'jan-nov'!M136</f>
        <v>20526185.65379734</v>
      </c>
      <c r="O136" s="41">
        <f t="shared" si="24"/>
        <v>392065.61320031434</v>
      </c>
    </row>
    <row r="137" spans="1:15" x14ac:dyDescent="0.3">
      <c r="A137" s="33" t="s">
        <v>596</v>
      </c>
      <c r="B137" s="34" t="s">
        <v>190</v>
      </c>
      <c r="C137" s="36">
        <v>205109151</v>
      </c>
      <c r="D137" s="36">
        <v>5780</v>
      </c>
      <c r="E137" s="37">
        <f t="shared" ref="E137:E200" si="25">(C137)/D137</f>
        <v>35486.012283737022</v>
      </c>
      <c r="F137" s="38">
        <f t="shared" ref="F137:F200" si="26">IF(ISNUMBER(C137),E137/E$435,"")</f>
        <v>1.1114226049873062</v>
      </c>
      <c r="G137" s="39">
        <f t="shared" ref="G137:G200" si="27">(E$435-E137)*0.6</f>
        <v>-2134.5313177127719</v>
      </c>
      <c r="H137" s="39">
        <f t="shared" ref="H137:H200" si="28">IF(E137&gt;=E$435*0.9,0,IF(E137&lt;0.9*E$435,(E$435*0.9-E137)*0.35))</f>
        <v>0</v>
      </c>
      <c r="I137" s="37">
        <f t="shared" ref="I137:I200" si="29">G137+H137</f>
        <v>-2134.5313177127719</v>
      </c>
      <c r="J137" s="40">
        <f t="shared" ref="J137:J200" si="30">I$437</f>
        <v>-391.54366657428477</v>
      </c>
      <c r="K137" s="37">
        <f t="shared" ref="K137:K200" si="31">I137+J137</f>
        <v>-2526.0749842870564</v>
      </c>
      <c r="L137" s="37">
        <f t="shared" ref="L137:L200" si="32">(I137*D137)</f>
        <v>-12337591.016379822</v>
      </c>
      <c r="M137" s="37">
        <f t="shared" ref="M137:M200" si="33">(K137*D137)</f>
        <v>-14600713.409179186</v>
      </c>
      <c r="N137" s="41">
        <f>'jan-nov'!M137</f>
        <v>-14909750.106812298</v>
      </c>
      <c r="O137" s="41">
        <f t="shared" ref="O137:O200" si="34">M137-N137</f>
        <v>309036.69763311185</v>
      </c>
    </row>
    <row r="138" spans="1:15" x14ac:dyDescent="0.3">
      <c r="A138" s="33" t="s">
        <v>597</v>
      </c>
      <c r="B138" s="34" t="s">
        <v>191</v>
      </c>
      <c r="C138" s="36">
        <v>48046261</v>
      </c>
      <c r="D138" s="36">
        <v>1572</v>
      </c>
      <c r="E138" s="37">
        <f t="shared" si="25"/>
        <v>30563.779262086515</v>
      </c>
      <c r="F138" s="38">
        <f t="shared" si="26"/>
        <v>0.9572581696166822</v>
      </c>
      <c r="G138" s="39">
        <f t="shared" si="27"/>
        <v>818.8084952775323</v>
      </c>
      <c r="H138" s="39">
        <f t="shared" si="28"/>
        <v>0</v>
      </c>
      <c r="I138" s="37">
        <f t="shared" si="29"/>
        <v>818.8084952775323</v>
      </c>
      <c r="J138" s="40">
        <f t="shared" si="30"/>
        <v>-391.54366657428477</v>
      </c>
      <c r="K138" s="37">
        <f t="shared" si="31"/>
        <v>427.26482870324753</v>
      </c>
      <c r="L138" s="37">
        <f t="shared" si="32"/>
        <v>1287166.9545762807</v>
      </c>
      <c r="M138" s="37">
        <f t="shared" si="33"/>
        <v>671660.31072150508</v>
      </c>
      <c r="N138" s="41">
        <f>'jan-nov'!M138</f>
        <v>896509.58534447395</v>
      </c>
      <c r="O138" s="41">
        <f t="shared" si="34"/>
        <v>-224849.27462296886</v>
      </c>
    </row>
    <row r="139" spans="1:15" x14ac:dyDescent="0.3">
      <c r="A139" s="33" t="s">
        <v>598</v>
      </c>
      <c r="B139" s="34" t="s">
        <v>192</v>
      </c>
      <c r="C139" s="36">
        <v>79898584</v>
      </c>
      <c r="D139" s="36">
        <v>2934</v>
      </c>
      <c r="E139" s="37">
        <f t="shared" si="25"/>
        <v>27231.964553510566</v>
      </c>
      <c r="F139" s="38">
        <f t="shared" si="26"/>
        <v>0.85290566719595839</v>
      </c>
      <c r="G139" s="39">
        <f t="shared" si="27"/>
        <v>2817.8973204231011</v>
      </c>
      <c r="H139" s="39">
        <f t="shared" si="28"/>
        <v>526.27733384925853</v>
      </c>
      <c r="I139" s="37">
        <f t="shared" si="29"/>
        <v>3344.1746542723595</v>
      </c>
      <c r="J139" s="40">
        <f t="shared" si="30"/>
        <v>-391.54366657428477</v>
      </c>
      <c r="K139" s="37">
        <f t="shared" si="31"/>
        <v>2952.6309876980749</v>
      </c>
      <c r="L139" s="37">
        <f t="shared" si="32"/>
        <v>9811808.4356351029</v>
      </c>
      <c r="M139" s="37">
        <f t="shared" si="33"/>
        <v>8663019.3179061525</v>
      </c>
      <c r="N139" s="41">
        <f>'jan-nov'!M139</f>
        <v>8545648.3306874912</v>
      </c>
      <c r="O139" s="41">
        <f t="shared" si="34"/>
        <v>117370.98721866123</v>
      </c>
    </row>
    <row r="140" spans="1:15" x14ac:dyDescent="0.3">
      <c r="A140" s="33" t="s">
        <v>599</v>
      </c>
      <c r="B140" s="34" t="s">
        <v>193</v>
      </c>
      <c r="C140" s="36">
        <v>65310162</v>
      </c>
      <c r="D140" s="36">
        <v>2403</v>
      </c>
      <c r="E140" s="37">
        <f t="shared" si="25"/>
        <v>27178.594257178527</v>
      </c>
      <c r="F140" s="38">
        <f t="shared" si="26"/>
        <v>0.85123410846166003</v>
      </c>
      <c r="G140" s="39">
        <f t="shared" si="27"/>
        <v>2849.9194982223248</v>
      </c>
      <c r="H140" s="39">
        <f t="shared" si="28"/>
        <v>544.95693756547223</v>
      </c>
      <c r="I140" s="37">
        <f t="shared" si="29"/>
        <v>3394.8764357877972</v>
      </c>
      <c r="J140" s="40">
        <f t="shared" si="30"/>
        <v>-391.54366657428477</v>
      </c>
      <c r="K140" s="37">
        <f t="shared" si="31"/>
        <v>3003.3327692135126</v>
      </c>
      <c r="L140" s="37">
        <f t="shared" si="32"/>
        <v>8157888.0751980767</v>
      </c>
      <c r="M140" s="37">
        <f t="shared" si="33"/>
        <v>7217008.6444200706</v>
      </c>
      <c r="N140" s="41">
        <f>'jan-nov'!M140</f>
        <v>6956284.714704168</v>
      </c>
      <c r="O140" s="41">
        <f t="shared" si="34"/>
        <v>260723.92971590254</v>
      </c>
    </row>
    <row r="141" spans="1:15" x14ac:dyDescent="0.3">
      <c r="A141" s="33" t="s">
        <v>600</v>
      </c>
      <c r="B141" s="34" t="s">
        <v>194</v>
      </c>
      <c r="C141" s="36">
        <v>43818819</v>
      </c>
      <c r="D141" s="36">
        <v>1476</v>
      </c>
      <c r="E141" s="37">
        <f t="shared" si="25"/>
        <v>29687.546747967481</v>
      </c>
      <c r="F141" s="38">
        <f t="shared" si="26"/>
        <v>0.92981454998340296</v>
      </c>
      <c r="G141" s="39">
        <f t="shared" si="27"/>
        <v>1344.5480037489526</v>
      </c>
      <c r="H141" s="39">
        <f t="shared" si="28"/>
        <v>0</v>
      </c>
      <c r="I141" s="37">
        <f t="shared" si="29"/>
        <v>1344.5480037489526</v>
      </c>
      <c r="J141" s="40">
        <f t="shared" si="30"/>
        <v>-391.54366657428477</v>
      </c>
      <c r="K141" s="37">
        <f t="shared" si="31"/>
        <v>953.00433717466785</v>
      </c>
      <c r="L141" s="37">
        <f t="shared" si="32"/>
        <v>1984552.853533454</v>
      </c>
      <c r="M141" s="37">
        <f t="shared" si="33"/>
        <v>1406634.4016698098</v>
      </c>
      <c r="N141" s="41">
        <f>'jan-nov'!M141</f>
        <v>1663744.1037967214</v>
      </c>
      <c r="O141" s="41">
        <f t="shared" si="34"/>
        <v>-257109.70212691161</v>
      </c>
    </row>
    <row r="142" spans="1:15" x14ac:dyDescent="0.3">
      <c r="A142" s="33" t="s">
        <v>601</v>
      </c>
      <c r="B142" s="34" t="s">
        <v>195</v>
      </c>
      <c r="C142" s="36">
        <v>35476023</v>
      </c>
      <c r="D142" s="36">
        <v>1286</v>
      </c>
      <c r="E142" s="37">
        <f t="shared" si="25"/>
        <v>27586.332037325039</v>
      </c>
      <c r="F142" s="38">
        <f t="shared" si="26"/>
        <v>0.86400446378191287</v>
      </c>
      <c r="G142" s="39">
        <f t="shared" si="27"/>
        <v>2605.2768301344177</v>
      </c>
      <c r="H142" s="39">
        <f t="shared" si="28"/>
        <v>402.24871451419313</v>
      </c>
      <c r="I142" s="37">
        <f t="shared" si="29"/>
        <v>3007.5255446486108</v>
      </c>
      <c r="J142" s="40">
        <f t="shared" si="30"/>
        <v>-391.54366657428477</v>
      </c>
      <c r="K142" s="37">
        <f t="shared" si="31"/>
        <v>2615.9818780743262</v>
      </c>
      <c r="L142" s="37">
        <f t="shared" si="32"/>
        <v>3867677.8504181136</v>
      </c>
      <c r="M142" s="37">
        <f t="shared" si="33"/>
        <v>3364152.6952035837</v>
      </c>
      <c r="N142" s="41">
        <f>'jan-nov'!M142</f>
        <v>3244245.6288221236</v>
      </c>
      <c r="O142" s="41">
        <f t="shared" si="34"/>
        <v>119907.06638146006</v>
      </c>
    </row>
    <row r="143" spans="1:15" x14ac:dyDescent="0.3">
      <c r="A143" s="33" t="s">
        <v>602</v>
      </c>
      <c r="B143" s="34" t="s">
        <v>196</v>
      </c>
      <c r="C143" s="36">
        <v>83046753</v>
      </c>
      <c r="D143" s="36">
        <v>2228</v>
      </c>
      <c r="E143" s="37">
        <f t="shared" si="25"/>
        <v>37274.126122082584</v>
      </c>
      <c r="F143" s="38">
        <f t="shared" si="26"/>
        <v>1.1674263656899047</v>
      </c>
      <c r="G143" s="39">
        <f t="shared" si="27"/>
        <v>-3207.3996207201089</v>
      </c>
      <c r="H143" s="39">
        <f t="shared" si="28"/>
        <v>0</v>
      </c>
      <c r="I143" s="37">
        <f t="shared" si="29"/>
        <v>-3207.3996207201089</v>
      </c>
      <c r="J143" s="40">
        <f t="shared" si="30"/>
        <v>-391.54366657428477</v>
      </c>
      <c r="K143" s="37">
        <f t="shared" si="31"/>
        <v>-3598.9432872943935</v>
      </c>
      <c r="L143" s="37">
        <f t="shared" si="32"/>
        <v>-7146086.3549644025</v>
      </c>
      <c r="M143" s="37">
        <f t="shared" si="33"/>
        <v>-8018445.6440919088</v>
      </c>
      <c r="N143" s="41">
        <f>'jan-nov'!M143</f>
        <v>-8141007.7240792057</v>
      </c>
      <c r="O143" s="41">
        <f t="shared" si="34"/>
        <v>122562.07998729683</v>
      </c>
    </row>
    <row r="144" spans="1:15" x14ac:dyDescent="0.3">
      <c r="A144" s="33" t="s">
        <v>603</v>
      </c>
      <c r="B144" s="34" t="s">
        <v>197</v>
      </c>
      <c r="C144" s="36">
        <v>154658780</v>
      </c>
      <c r="D144" s="36">
        <v>3723</v>
      </c>
      <c r="E144" s="37">
        <f t="shared" si="25"/>
        <v>41541.439699167335</v>
      </c>
      <c r="F144" s="38">
        <f t="shared" si="26"/>
        <v>1.3010787111329236</v>
      </c>
      <c r="G144" s="39">
        <f t="shared" si="27"/>
        <v>-5767.7877669709596</v>
      </c>
      <c r="H144" s="39">
        <f t="shared" si="28"/>
        <v>0</v>
      </c>
      <c r="I144" s="37">
        <f t="shared" si="29"/>
        <v>-5767.7877669709596</v>
      </c>
      <c r="J144" s="40">
        <f t="shared" si="30"/>
        <v>-391.54366657428477</v>
      </c>
      <c r="K144" s="37">
        <f t="shared" si="31"/>
        <v>-6159.3314335452442</v>
      </c>
      <c r="L144" s="37">
        <f t="shared" si="32"/>
        <v>-21473473.856432881</v>
      </c>
      <c r="M144" s="37">
        <f t="shared" si="33"/>
        <v>-22931190.927088942</v>
      </c>
      <c r="N144" s="41">
        <f>'jan-nov'!M144</f>
        <v>-22659824.099976152</v>
      </c>
      <c r="O144" s="41">
        <f t="shared" si="34"/>
        <v>-271366.8271127902</v>
      </c>
    </row>
    <row r="145" spans="1:15" x14ac:dyDescent="0.3">
      <c r="A145" s="33" t="s">
        <v>604</v>
      </c>
      <c r="B145" s="34" t="s">
        <v>198</v>
      </c>
      <c r="C145" s="36">
        <v>177519386</v>
      </c>
      <c r="D145" s="36">
        <v>6848</v>
      </c>
      <c r="E145" s="37">
        <f t="shared" si="25"/>
        <v>25922.80753504673</v>
      </c>
      <c r="F145" s="38">
        <f t="shared" si="26"/>
        <v>0.8119028435435155</v>
      </c>
      <c r="G145" s="39">
        <f t="shared" si="27"/>
        <v>3603.3915315014033</v>
      </c>
      <c r="H145" s="39">
        <f t="shared" si="28"/>
        <v>984.48229031160133</v>
      </c>
      <c r="I145" s="37">
        <f t="shared" si="29"/>
        <v>4587.8738218130047</v>
      </c>
      <c r="J145" s="40">
        <f t="shared" si="30"/>
        <v>-391.54366657428477</v>
      </c>
      <c r="K145" s="37">
        <f t="shared" si="31"/>
        <v>4196.3301552387202</v>
      </c>
      <c r="L145" s="37">
        <f t="shared" si="32"/>
        <v>31417759.931775458</v>
      </c>
      <c r="M145" s="37">
        <f t="shared" si="33"/>
        <v>28736468.903074756</v>
      </c>
      <c r="N145" s="41">
        <f>'jan-nov'!M145</f>
        <v>28133204.453867726</v>
      </c>
      <c r="O145" s="41">
        <f t="shared" si="34"/>
        <v>603264.44920703024</v>
      </c>
    </row>
    <row r="146" spans="1:15" x14ac:dyDescent="0.3">
      <c r="A146" s="33" t="s">
        <v>605</v>
      </c>
      <c r="B146" s="34" t="s">
        <v>199</v>
      </c>
      <c r="C146" s="36">
        <v>551457617</v>
      </c>
      <c r="D146" s="36">
        <v>23246</v>
      </c>
      <c r="E146" s="37">
        <f t="shared" si="25"/>
        <v>23722.68850554934</v>
      </c>
      <c r="F146" s="38">
        <f t="shared" si="26"/>
        <v>0.74299507212376714</v>
      </c>
      <c r="G146" s="39">
        <f t="shared" si="27"/>
        <v>4923.4629491998367</v>
      </c>
      <c r="H146" s="39">
        <f t="shared" si="28"/>
        <v>1754.5239506356875</v>
      </c>
      <c r="I146" s="37">
        <f t="shared" si="29"/>
        <v>6677.9868998355241</v>
      </c>
      <c r="J146" s="40">
        <f t="shared" si="30"/>
        <v>-391.54366657428477</v>
      </c>
      <c r="K146" s="37">
        <f t="shared" si="31"/>
        <v>6286.4432332612396</v>
      </c>
      <c r="L146" s="37">
        <f t="shared" si="32"/>
        <v>155236483.47357661</v>
      </c>
      <c r="M146" s="37">
        <f t="shared" si="33"/>
        <v>146134659.40039077</v>
      </c>
      <c r="N146" s="41">
        <f>'jan-nov'!M146</f>
        <v>146100335.23304752</v>
      </c>
      <c r="O146" s="41">
        <f t="shared" si="34"/>
        <v>34324.167343258858</v>
      </c>
    </row>
    <row r="147" spans="1:15" x14ac:dyDescent="0.3">
      <c r="A147" s="33" t="s">
        <v>606</v>
      </c>
      <c r="B147" s="34" t="s">
        <v>200</v>
      </c>
      <c r="C147" s="36">
        <v>1184748345</v>
      </c>
      <c r="D147" s="36">
        <v>44785</v>
      </c>
      <c r="E147" s="37">
        <f t="shared" si="25"/>
        <v>26454.132968627888</v>
      </c>
      <c r="F147" s="38">
        <f t="shared" si="26"/>
        <v>0.82854396660814944</v>
      </c>
      <c r="G147" s="39">
        <f t="shared" si="27"/>
        <v>3284.5962713527083</v>
      </c>
      <c r="H147" s="39">
        <f t="shared" si="28"/>
        <v>798.51838855819597</v>
      </c>
      <c r="I147" s="37">
        <f t="shared" si="29"/>
        <v>4083.1146599109043</v>
      </c>
      <c r="J147" s="40">
        <f t="shared" si="30"/>
        <v>-391.54366657428477</v>
      </c>
      <c r="K147" s="37">
        <f t="shared" si="31"/>
        <v>3691.5709933366197</v>
      </c>
      <c r="L147" s="37">
        <f t="shared" si="32"/>
        <v>182862290.04410985</v>
      </c>
      <c r="M147" s="37">
        <f t="shared" si="33"/>
        <v>165327006.93658051</v>
      </c>
      <c r="N147" s="41">
        <f>'jan-nov'!M147</f>
        <v>163790351.37912041</v>
      </c>
      <c r="O147" s="41">
        <f t="shared" si="34"/>
        <v>1536655.5574600995</v>
      </c>
    </row>
    <row r="148" spans="1:15" x14ac:dyDescent="0.3">
      <c r="A148" s="33" t="s">
        <v>607</v>
      </c>
      <c r="B148" s="34" t="s">
        <v>201</v>
      </c>
      <c r="C148" s="36">
        <v>53222034</v>
      </c>
      <c r="D148" s="36">
        <v>2454</v>
      </c>
      <c r="E148" s="37">
        <f t="shared" si="25"/>
        <v>21687.870415647922</v>
      </c>
      <c r="F148" s="38">
        <f t="shared" si="26"/>
        <v>0.67926452939411874</v>
      </c>
      <c r="G148" s="39">
        <f t="shared" si="27"/>
        <v>6144.3538031406879</v>
      </c>
      <c r="H148" s="39">
        <f t="shared" si="28"/>
        <v>2466.710282101184</v>
      </c>
      <c r="I148" s="37">
        <f t="shared" si="29"/>
        <v>8611.0640852418728</v>
      </c>
      <c r="J148" s="40">
        <f t="shared" si="30"/>
        <v>-391.54366657428477</v>
      </c>
      <c r="K148" s="37">
        <f t="shared" si="31"/>
        <v>8219.5204186675874</v>
      </c>
      <c r="L148" s="37">
        <f t="shared" si="32"/>
        <v>21131551.265183557</v>
      </c>
      <c r="M148" s="37">
        <f t="shared" si="33"/>
        <v>20170703.10741026</v>
      </c>
      <c r="N148" s="41">
        <f>'jan-nov'!M148</f>
        <v>19973491.337425727</v>
      </c>
      <c r="O148" s="41">
        <f t="shared" si="34"/>
        <v>197211.76998453215</v>
      </c>
    </row>
    <row r="149" spans="1:15" x14ac:dyDescent="0.3">
      <c r="A149" s="33" t="s">
        <v>608</v>
      </c>
      <c r="B149" s="34" t="s">
        <v>202</v>
      </c>
      <c r="C149" s="36">
        <v>46962063</v>
      </c>
      <c r="D149" s="36">
        <v>2093</v>
      </c>
      <c r="E149" s="37">
        <f t="shared" si="25"/>
        <v>22437.679407548974</v>
      </c>
      <c r="F149" s="38">
        <f t="shared" si="26"/>
        <v>0.70274856181676137</v>
      </c>
      <c r="G149" s="39">
        <f t="shared" si="27"/>
        <v>5694.4684080000561</v>
      </c>
      <c r="H149" s="39">
        <f t="shared" si="28"/>
        <v>2204.2771349358154</v>
      </c>
      <c r="I149" s="37">
        <f t="shared" si="29"/>
        <v>7898.7455429358715</v>
      </c>
      <c r="J149" s="40">
        <f t="shared" si="30"/>
        <v>-391.54366657428477</v>
      </c>
      <c r="K149" s="37">
        <f t="shared" si="31"/>
        <v>7507.201876361587</v>
      </c>
      <c r="L149" s="37">
        <f t="shared" si="32"/>
        <v>16532074.421364779</v>
      </c>
      <c r="M149" s="37">
        <f t="shared" si="33"/>
        <v>15712573.527224801</v>
      </c>
      <c r="N149" s="41">
        <f>'jan-nov'!M149</f>
        <v>15481483.347180946</v>
      </c>
      <c r="O149" s="41">
        <f t="shared" si="34"/>
        <v>231090.18004385568</v>
      </c>
    </row>
    <row r="150" spans="1:15" x14ac:dyDescent="0.3">
      <c r="A150" s="33" t="s">
        <v>609</v>
      </c>
      <c r="B150" s="34" t="s">
        <v>203</v>
      </c>
      <c r="C150" s="36">
        <v>160923207</v>
      </c>
      <c r="D150" s="36">
        <v>6069</v>
      </c>
      <c r="E150" s="37">
        <f t="shared" si="25"/>
        <v>26515.605042016807</v>
      </c>
      <c r="F150" s="38">
        <f t="shared" si="26"/>
        <v>0.83046927315974506</v>
      </c>
      <c r="G150" s="39">
        <f t="shared" si="27"/>
        <v>3247.713027319357</v>
      </c>
      <c r="H150" s="39">
        <f t="shared" si="28"/>
        <v>777.00316287207443</v>
      </c>
      <c r="I150" s="37">
        <f t="shared" si="29"/>
        <v>4024.7161901914315</v>
      </c>
      <c r="J150" s="40">
        <f t="shared" si="30"/>
        <v>-391.54366657428477</v>
      </c>
      <c r="K150" s="37">
        <f t="shared" si="31"/>
        <v>3633.1725236171469</v>
      </c>
      <c r="L150" s="37">
        <f t="shared" si="32"/>
        <v>24426002.558271799</v>
      </c>
      <c r="M150" s="37">
        <f t="shared" si="33"/>
        <v>22049724.045832466</v>
      </c>
      <c r="N150" s="41">
        <f>'jan-nov'!M150</f>
        <v>23078730.503865842</v>
      </c>
      <c r="O150" s="41">
        <f t="shared" si="34"/>
        <v>-1029006.4580333754</v>
      </c>
    </row>
    <row r="151" spans="1:15" x14ac:dyDescent="0.3">
      <c r="A151" s="33" t="s">
        <v>610</v>
      </c>
      <c r="B151" s="34" t="s">
        <v>204</v>
      </c>
      <c r="C151" s="36">
        <v>137038512</v>
      </c>
      <c r="D151" s="36">
        <v>5845</v>
      </c>
      <c r="E151" s="37">
        <f t="shared" si="25"/>
        <v>23445.425491873397</v>
      </c>
      <c r="F151" s="38">
        <f t="shared" si="26"/>
        <v>0.73431118906408688</v>
      </c>
      <c r="G151" s="39">
        <f t="shared" si="27"/>
        <v>5089.8207574054031</v>
      </c>
      <c r="H151" s="39">
        <f t="shared" si="28"/>
        <v>1851.5660054222678</v>
      </c>
      <c r="I151" s="37">
        <f t="shared" si="29"/>
        <v>6941.3867628276712</v>
      </c>
      <c r="J151" s="40">
        <f t="shared" si="30"/>
        <v>-391.54366657428477</v>
      </c>
      <c r="K151" s="37">
        <f t="shared" si="31"/>
        <v>6549.8430962533866</v>
      </c>
      <c r="L151" s="37">
        <f t="shared" si="32"/>
        <v>40572405.628727742</v>
      </c>
      <c r="M151" s="37">
        <f t="shared" si="33"/>
        <v>38283832.897601046</v>
      </c>
      <c r="N151" s="41">
        <f>'jan-nov'!M151</f>
        <v>37830823.807010353</v>
      </c>
      <c r="O151" s="41">
        <f t="shared" si="34"/>
        <v>453009.09059069306</v>
      </c>
    </row>
    <row r="152" spans="1:15" x14ac:dyDescent="0.3">
      <c r="A152" s="33" t="s">
        <v>611</v>
      </c>
      <c r="B152" s="34" t="s">
        <v>205</v>
      </c>
      <c r="C152" s="36">
        <v>311373061</v>
      </c>
      <c r="D152" s="36">
        <v>10990</v>
      </c>
      <c r="E152" s="37">
        <f t="shared" si="25"/>
        <v>28332.398635122838</v>
      </c>
      <c r="F152" s="38">
        <f t="shared" si="26"/>
        <v>0.88737128434739132</v>
      </c>
      <c r="G152" s="39">
        <f t="shared" si="27"/>
        <v>2157.6368714557384</v>
      </c>
      <c r="H152" s="39">
        <f t="shared" si="28"/>
        <v>141.12540528496356</v>
      </c>
      <c r="I152" s="37">
        <f t="shared" si="29"/>
        <v>2298.762276740702</v>
      </c>
      <c r="J152" s="40">
        <f t="shared" si="30"/>
        <v>-391.54366657428477</v>
      </c>
      <c r="K152" s="37">
        <f t="shared" si="31"/>
        <v>1907.2186101664172</v>
      </c>
      <c r="L152" s="37">
        <f t="shared" si="32"/>
        <v>25263397.421380315</v>
      </c>
      <c r="M152" s="37">
        <f t="shared" si="33"/>
        <v>20960332.525728926</v>
      </c>
      <c r="N152" s="41">
        <f>'jan-nov'!M152</f>
        <v>20785079.855097305</v>
      </c>
      <c r="O152" s="41">
        <f t="shared" si="34"/>
        <v>175252.67063162103</v>
      </c>
    </row>
    <row r="153" spans="1:15" x14ac:dyDescent="0.3">
      <c r="A153" s="33" t="s">
        <v>612</v>
      </c>
      <c r="B153" s="34" t="s">
        <v>206</v>
      </c>
      <c r="C153" s="36">
        <v>121883536</v>
      </c>
      <c r="D153" s="36">
        <v>5212</v>
      </c>
      <c r="E153" s="37">
        <f t="shared" si="25"/>
        <v>23385.175748273217</v>
      </c>
      <c r="F153" s="38">
        <f t="shared" si="26"/>
        <v>0.73242416590559534</v>
      </c>
      <c r="G153" s="39">
        <f t="shared" si="27"/>
        <v>5125.9706035655108</v>
      </c>
      <c r="H153" s="39">
        <f t="shared" si="28"/>
        <v>1872.6534156823307</v>
      </c>
      <c r="I153" s="37">
        <f t="shared" si="29"/>
        <v>6998.6240192478417</v>
      </c>
      <c r="J153" s="40">
        <f t="shared" si="30"/>
        <v>-391.54366657428477</v>
      </c>
      <c r="K153" s="37">
        <f t="shared" si="31"/>
        <v>6607.0803526735572</v>
      </c>
      <c r="L153" s="37">
        <f t="shared" si="32"/>
        <v>36476828.388319753</v>
      </c>
      <c r="M153" s="37">
        <f t="shared" si="33"/>
        <v>34436102.79813458</v>
      </c>
      <c r="N153" s="41">
        <f>'jan-nov'!M153</f>
        <v>34048871.095583908</v>
      </c>
      <c r="O153" s="41">
        <f t="shared" si="34"/>
        <v>387231.70255067199</v>
      </c>
    </row>
    <row r="154" spans="1:15" x14ac:dyDescent="0.3">
      <c r="A154" s="33" t="s">
        <v>613</v>
      </c>
      <c r="B154" s="34" t="s">
        <v>207</v>
      </c>
      <c r="C154" s="36">
        <v>44108130</v>
      </c>
      <c r="D154" s="36">
        <v>1848</v>
      </c>
      <c r="E154" s="37">
        <f t="shared" si="25"/>
        <v>23868.035714285714</v>
      </c>
      <c r="F154" s="38">
        <f t="shared" si="26"/>
        <v>0.74754734956958901</v>
      </c>
      <c r="G154" s="39">
        <f t="shared" si="27"/>
        <v>4836.2546239580124</v>
      </c>
      <c r="H154" s="39">
        <f t="shared" si="28"/>
        <v>1703.6524275779568</v>
      </c>
      <c r="I154" s="37">
        <f t="shared" si="29"/>
        <v>6539.907051535969</v>
      </c>
      <c r="J154" s="40">
        <f t="shared" si="30"/>
        <v>-391.54366657428477</v>
      </c>
      <c r="K154" s="37">
        <f t="shared" si="31"/>
        <v>6148.3633849616845</v>
      </c>
      <c r="L154" s="37">
        <f t="shared" si="32"/>
        <v>12085748.231238471</v>
      </c>
      <c r="M154" s="37">
        <f t="shared" si="33"/>
        <v>11362175.535409193</v>
      </c>
      <c r="N154" s="41">
        <f>'jan-nov'!M154</f>
        <v>11637756.311557762</v>
      </c>
      <c r="O154" s="41">
        <f t="shared" si="34"/>
        <v>-275580.77614856884</v>
      </c>
    </row>
    <row r="155" spans="1:15" x14ac:dyDescent="0.3">
      <c r="A155" s="33" t="s">
        <v>614</v>
      </c>
      <c r="B155" s="34" t="s">
        <v>208</v>
      </c>
      <c r="C155" s="36">
        <v>32414645</v>
      </c>
      <c r="D155" s="36">
        <v>1326</v>
      </c>
      <c r="E155" s="37">
        <f t="shared" si="25"/>
        <v>24445.43363499246</v>
      </c>
      <c r="F155" s="38">
        <f t="shared" si="26"/>
        <v>0.76563146384016445</v>
      </c>
      <c r="G155" s="39">
        <f t="shared" si="27"/>
        <v>4489.815871533965</v>
      </c>
      <c r="H155" s="39">
        <f t="shared" si="28"/>
        <v>1501.5631553305957</v>
      </c>
      <c r="I155" s="37">
        <f t="shared" si="29"/>
        <v>5991.3790268645607</v>
      </c>
      <c r="J155" s="40">
        <f t="shared" si="30"/>
        <v>-391.54366657428477</v>
      </c>
      <c r="K155" s="37">
        <f t="shared" si="31"/>
        <v>5599.8353602902762</v>
      </c>
      <c r="L155" s="37">
        <f t="shared" si="32"/>
        <v>7944568.5896224072</v>
      </c>
      <c r="M155" s="37">
        <f t="shared" si="33"/>
        <v>7425381.6877449062</v>
      </c>
      <c r="N155" s="41">
        <f>'jan-nov'!M155</f>
        <v>7312250.4907606002</v>
      </c>
      <c r="O155" s="41">
        <f t="shared" si="34"/>
        <v>113131.19698430598</v>
      </c>
    </row>
    <row r="156" spans="1:15" x14ac:dyDescent="0.3">
      <c r="A156" s="33" t="s">
        <v>615</v>
      </c>
      <c r="B156" s="34" t="s">
        <v>209</v>
      </c>
      <c r="C156" s="36">
        <v>83689867</v>
      </c>
      <c r="D156" s="36">
        <v>3638</v>
      </c>
      <c r="E156" s="37">
        <f t="shared" si="25"/>
        <v>23004.361462341945</v>
      </c>
      <c r="F156" s="38">
        <f t="shared" si="26"/>
        <v>0.72049705495545668</v>
      </c>
      <c r="G156" s="39">
        <f t="shared" si="27"/>
        <v>5354.4591751242742</v>
      </c>
      <c r="H156" s="39">
        <f t="shared" si="28"/>
        <v>2005.9384157582758</v>
      </c>
      <c r="I156" s="37">
        <f t="shared" si="29"/>
        <v>7360.3975908825505</v>
      </c>
      <c r="J156" s="40">
        <f t="shared" si="30"/>
        <v>-391.54366657428477</v>
      </c>
      <c r="K156" s="37">
        <f t="shared" si="31"/>
        <v>6968.853924308266</v>
      </c>
      <c r="L156" s="37">
        <f t="shared" si="32"/>
        <v>26777126.43563072</v>
      </c>
      <c r="M156" s="37">
        <f t="shared" si="33"/>
        <v>25352690.576633472</v>
      </c>
      <c r="N156" s="41">
        <f>'jan-nov'!M156</f>
        <v>24778895.220804732</v>
      </c>
      <c r="O156" s="41">
        <f t="shared" si="34"/>
        <v>573795.3558287397</v>
      </c>
    </row>
    <row r="157" spans="1:15" x14ac:dyDescent="0.3">
      <c r="A157" s="33" t="s">
        <v>616</v>
      </c>
      <c r="B157" s="34" t="s">
        <v>210</v>
      </c>
      <c r="C157" s="36">
        <v>31273858</v>
      </c>
      <c r="D157" s="36">
        <v>1192</v>
      </c>
      <c r="E157" s="37">
        <f t="shared" si="25"/>
        <v>26236.458053691276</v>
      </c>
      <c r="F157" s="38">
        <f t="shared" si="26"/>
        <v>0.8217263839768626</v>
      </c>
      <c r="G157" s="39">
        <f t="shared" si="27"/>
        <v>3415.2012203146755</v>
      </c>
      <c r="H157" s="39">
        <f t="shared" si="28"/>
        <v>874.70460878601</v>
      </c>
      <c r="I157" s="37">
        <f t="shared" si="29"/>
        <v>4289.9058291006859</v>
      </c>
      <c r="J157" s="40">
        <f t="shared" si="30"/>
        <v>-391.54366657428477</v>
      </c>
      <c r="K157" s="37">
        <f t="shared" si="31"/>
        <v>3898.3621625264013</v>
      </c>
      <c r="L157" s="37">
        <f t="shared" si="32"/>
        <v>5113567.7482880177</v>
      </c>
      <c r="M157" s="37">
        <f t="shared" si="33"/>
        <v>4646847.6977314707</v>
      </c>
      <c r="N157" s="41">
        <f>'jan-nov'!M157</f>
        <v>4542481.1957666948</v>
      </c>
      <c r="O157" s="41">
        <f t="shared" si="34"/>
        <v>104366.50196477585</v>
      </c>
    </row>
    <row r="158" spans="1:15" x14ac:dyDescent="0.3">
      <c r="A158" s="33" t="s">
        <v>617</v>
      </c>
      <c r="B158" s="34" t="s">
        <v>211</v>
      </c>
      <c r="C158" s="36">
        <v>47669023</v>
      </c>
      <c r="D158" s="36">
        <v>1156</v>
      </c>
      <c r="E158" s="37">
        <f t="shared" si="25"/>
        <v>41236.179065743941</v>
      </c>
      <c r="F158" s="38">
        <f t="shared" si="26"/>
        <v>1.2915179420702643</v>
      </c>
      <c r="G158" s="39">
        <f t="shared" si="27"/>
        <v>-5584.6313869169235</v>
      </c>
      <c r="H158" s="39">
        <f t="shared" si="28"/>
        <v>0</v>
      </c>
      <c r="I158" s="37">
        <f t="shared" si="29"/>
        <v>-5584.6313869169235</v>
      </c>
      <c r="J158" s="40">
        <f t="shared" si="30"/>
        <v>-391.54366657428477</v>
      </c>
      <c r="K158" s="37">
        <f t="shared" si="31"/>
        <v>-5976.175053491208</v>
      </c>
      <c r="L158" s="37">
        <f t="shared" si="32"/>
        <v>-6455833.8832759634</v>
      </c>
      <c r="M158" s="37">
        <f t="shared" si="33"/>
        <v>-6908458.3618358364</v>
      </c>
      <c r="N158" s="41">
        <f>'jan-nov'!M158</f>
        <v>-7004866.5013624625</v>
      </c>
      <c r="O158" s="41">
        <f t="shared" si="34"/>
        <v>96408.139526626095</v>
      </c>
    </row>
    <row r="159" spans="1:15" x14ac:dyDescent="0.3">
      <c r="A159" s="33" t="s">
        <v>618</v>
      </c>
      <c r="B159" s="34" t="s">
        <v>212</v>
      </c>
      <c r="C159" s="36">
        <v>84300753</v>
      </c>
      <c r="D159" s="36">
        <v>953</v>
      </c>
      <c r="E159" s="37">
        <f t="shared" si="25"/>
        <v>88458.292759706193</v>
      </c>
      <c r="F159" s="38">
        <f t="shared" si="26"/>
        <v>2.770515474819335</v>
      </c>
      <c r="G159" s="39">
        <f t="shared" si="27"/>
        <v>-33917.899603294274</v>
      </c>
      <c r="H159" s="39">
        <f t="shared" si="28"/>
        <v>0</v>
      </c>
      <c r="I159" s="37">
        <f t="shared" si="29"/>
        <v>-33917.899603294274</v>
      </c>
      <c r="J159" s="40">
        <f t="shared" si="30"/>
        <v>-391.54366657428477</v>
      </c>
      <c r="K159" s="37">
        <f t="shared" si="31"/>
        <v>-34309.443269868556</v>
      </c>
      <c r="L159" s="37">
        <f t="shared" si="32"/>
        <v>-32323758.321939442</v>
      </c>
      <c r="M159" s="37">
        <f t="shared" si="33"/>
        <v>-32696899.436184734</v>
      </c>
      <c r="N159" s="41">
        <f>'jan-nov'!M159</f>
        <v>-32510212.344635308</v>
      </c>
      <c r="O159" s="41">
        <f t="shared" si="34"/>
        <v>-186687.09154942632</v>
      </c>
    </row>
    <row r="160" spans="1:15" x14ac:dyDescent="0.3">
      <c r="A160" s="33" t="s">
        <v>619</v>
      </c>
      <c r="B160" s="34" t="s">
        <v>213</v>
      </c>
      <c r="C160" s="36">
        <v>2593991837</v>
      </c>
      <c r="D160" s="36">
        <v>92282</v>
      </c>
      <c r="E160" s="37">
        <f t="shared" si="25"/>
        <v>28109.402017728269</v>
      </c>
      <c r="F160" s="38">
        <f t="shared" si="26"/>
        <v>0.88038702589010576</v>
      </c>
      <c r="G160" s="39">
        <f t="shared" si="27"/>
        <v>2291.4348418924797</v>
      </c>
      <c r="H160" s="39">
        <f t="shared" si="28"/>
        <v>219.17422137306255</v>
      </c>
      <c r="I160" s="37">
        <f t="shared" si="29"/>
        <v>2510.6090632655423</v>
      </c>
      <c r="J160" s="40">
        <f t="shared" si="30"/>
        <v>-391.54366657428477</v>
      </c>
      <c r="K160" s="37">
        <f t="shared" si="31"/>
        <v>2119.0653966912578</v>
      </c>
      <c r="L160" s="37">
        <f t="shared" si="32"/>
        <v>231684025.57627079</v>
      </c>
      <c r="M160" s="37">
        <f t="shared" si="33"/>
        <v>195551592.93746266</v>
      </c>
      <c r="N160" s="41">
        <f>'jan-nov'!M160</f>
        <v>186688252.50766963</v>
      </c>
      <c r="O160" s="41">
        <f t="shared" si="34"/>
        <v>8863340.42979303</v>
      </c>
    </row>
    <row r="161" spans="1:15" x14ac:dyDescent="0.3">
      <c r="A161" s="33" t="s">
        <v>620</v>
      </c>
      <c r="B161" s="34" t="s">
        <v>214</v>
      </c>
      <c r="C161" s="36">
        <v>413426656</v>
      </c>
      <c r="D161" s="36">
        <v>15659</v>
      </c>
      <c r="E161" s="37">
        <f t="shared" si="25"/>
        <v>26401.855546331182</v>
      </c>
      <c r="F161" s="38">
        <f t="shared" si="26"/>
        <v>0.82690663671020392</v>
      </c>
      <c r="G161" s="39">
        <f t="shared" si="27"/>
        <v>3315.9627247307317</v>
      </c>
      <c r="H161" s="39">
        <f t="shared" si="28"/>
        <v>816.81548636204298</v>
      </c>
      <c r="I161" s="37">
        <f t="shared" si="29"/>
        <v>4132.7782110927747</v>
      </c>
      <c r="J161" s="40">
        <f t="shared" si="30"/>
        <v>-391.54366657428477</v>
      </c>
      <c r="K161" s="37">
        <f t="shared" si="31"/>
        <v>3741.2345445184901</v>
      </c>
      <c r="L161" s="37">
        <f t="shared" si="32"/>
        <v>64715174.007501759</v>
      </c>
      <c r="M161" s="37">
        <f t="shared" si="33"/>
        <v>58583991.732615039</v>
      </c>
      <c r="N161" s="41">
        <f>'jan-nov'!M161</f>
        <v>57622397.841116339</v>
      </c>
      <c r="O161" s="41">
        <f t="shared" si="34"/>
        <v>961593.89149869978</v>
      </c>
    </row>
    <row r="162" spans="1:15" x14ac:dyDescent="0.3">
      <c r="A162" s="33" t="s">
        <v>621</v>
      </c>
      <c r="B162" s="34" t="s">
        <v>215</v>
      </c>
      <c r="C162" s="36">
        <v>255899655</v>
      </c>
      <c r="D162" s="36">
        <v>9695</v>
      </c>
      <c r="E162" s="37">
        <f t="shared" si="25"/>
        <v>26395.013408973697</v>
      </c>
      <c r="F162" s="38">
        <f t="shared" si="26"/>
        <v>0.82669234083314858</v>
      </c>
      <c r="G162" s="39">
        <f t="shared" si="27"/>
        <v>3320.068007145223</v>
      </c>
      <c r="H162" s="39">
        <f t="shared" si="28"/>
        <v>819.21023443716285</v>
      </c>
      <c r="I162" s="37">
        <f t="shared" si="29"/>
        <v>4139.2782415823858</v>
      </c>
      <c r="J162" s="40">
        <f t="shared" si="30"/>
        <v>-391.54366657428477</v>
      </c>
      <c r="K162" s="37">
        <f t="shared" si="31"/>
        <v>3747.7345750081013</v>
      </c>
      <c r="L162" s="37">
        <f t="shared" si="32"/>
        <v>40130302.552141227</v>
      </c>
      <c r="M162" s="37">
        <f t="shared" si="33"/>
        <v>36334286.70470354</v>
      </c>
      <c r="N162" s="41">
        <f>'jan-nov'!M162</f>
        <v>35490703.931089029</v>
      </c>
      <c r="O162" s="41">
        <f t="shared" si="34"/>
        <v>843582.77361451089</v>
      </c>
    </row>
    <row r="163" spans="1:15" x14ac:dyDescent="0.3">
      <c r="A163" s="33" t="s">
        <v>622</v>
      </c>
      <c r="B163" s="34" t="s">
        <v>216</v>
      </c>
      <c r="C163" s="36">
        <v>248272161</v>
      </c>
      <c r="D163" s="36">
        <v>9066</v>
      </c>
      <c r="E163" s="37">
        <f t="shared" si="25"/>
        <v>27384.9725347452</v>
      </c>
      <c r="F163" s="38">
        <f t="shared" si="26"/>
        <v>0.85769788018759907</v>
      </c>
      <c r="G163" s="39">
        <f t="shared" si="27"/>
        <v>2726.0925316823209</v>
      </c>
      <c r="H163" s="39">
        <f t="shared" si="28"/>
        <v>472.72454041713661</v>
      </c>
      <c r="I163" s="37">
        <f t="shared" si="29"/>
        <v>3198.8170720994576</v>
      </c>
      <c r="J163" s="40">
        <f t="shared" si="30"/>
        <v>-391.54366657428477</v>
      </c>
      <c r="K163" s="37">
        <f t="shared" si="31"/>
        <v>2807.2734055251731</v>
      </c>
      <c r="L163" s="37">
        <f t="shared" si="32"/>
        <v>29000475.575653683</v>
      </c>
      <c r="M163" s="37">
        <f t="shared" si="33"/>
        <v>25450740.694491219</v>
      </c>
      <c r="N163" s="41">
        <f>'jan-nov'!M163</f>
        <v>24567643.150856417</v>
      </c>
      <c r="O163" s="41">
        <f t="shared" si="34"/>
        <v>883097.5436348021</v>
      </c>
    </row>
    <row r="164" spans="1:15" x14ac:dyDescent="0.3">
      <c r="A164" s="33" t="s">
        <v>623</v>
      </c>
      <c r="B164" s="34" t="s">
        <v>217</v>
      </c>
      <c r="C164" s="36">
        <v>335821450</v>
      </c>
      <c r="D164" s="36">
        <v>14630</v>
      </c>
      <c r="E164" s="37">
        <f t="shared" si="25"/>
        <v>22954.302802460697</v>
      </c>
      <c r="F164" s="38">
        <f t="shared" si="26"/>
        <v>0.71892921674014698</v>
      </c>
      <c r="G164" s="39">
        <f t="shared" si="27"/>
        <v>5384.4943710530224</v>
      </c>
      <c r="H164" s="39">
        <f t="shared" si="28"/>
        <v>2023.4589467167125</v>
      </c>
      <c r="I164" s="37">
        <f t="shared" si="29"/>
        <v>7407.9533177697349</v>
      </c>
      <c r="J164" s="40">
        <f t="shared" si="30"/>
        <v>-391.54366657428477</v>
      </c>
      <c r="K164" s="37">
        <f t="shared" si="31"/>
        <v>7016.4096511954504</v>
      </c>
      <c r="L164" s="37">
        <f t="shared" si="32"/>
        <v>108378357.03897122</v>
      </c>
      <c r="M164" s="37">
        <f t="shared" si="33"/>
        <v>102650073.19698943</v>
      </c>
      <c r="N164" s="41">
        <f>'jan-nov'!M164</f>
        <v>102221387.09149896</v>
      </c>
      <c r="O164" s="41">
        <f t="shared" si="34"/>
        <v>428686.10549047589</v>
      </c>
    </row>
    <row r="165" spans="1:15" x14ac:dyDescent="0.3">
      <c r="A165" s="33" t="s">
        <v>624</v>
      </c>
      <c r="B165" s="34" t="s">
        <v>218</v>
      </c>
      <c r="C165" s="36">
        <v>146014507</v>
      </c>
      <c r="D165" s="36">
        <v>6706</v>
      </c>
      <c r="E165" s="37">
        <f t="shared" si="25"/>
        <v>21773.711154190278</v>
      </c>
      <c r="F165" s="38">
        <f t="shared" si="26"/>
        <v>0.68195306301919734</v>
      </c>
      <c r="G165" s="39">
        <f t="shared" si="27"/>
        <v>6092.8493600152742</v>
      </c>
      <c r="H165" s="39">
        <f t="shared" si="28"/>
        <v>2436.6660236113594</v>
      </c>
      <c r="I165" s="37">
        <f t="shared" si="29"/>
        <v>8529.5153836266327</v>
      </c>
      <c r="J165" s="40">
        <f t="shared" si="30"/>
        <v>-391.54366657428477</v>
      </c>
      <c r="K165" s="37">
        <f t="shared" si="31"/>
        <v>8137.9717170523481</v>
      </c>
      <c r="L165" s="37">
        <f t="shared" si="32"/>
        <v>57198930.162600197</v>
      </c>
      <c r="M165" s="37">
        <f t="shared" si="33"/>
        <v>54573238.334553048</v>
      </c>
      <c r="N165" s="41">
        <f>'jan-nov'!M165</f>
        <v>54135515.846486121</v>
      </c>
      <c r="O165" s="41">
        <f t="shared" si="34"/>
        <v>437722.4880669266</v>
      </c>
    </row>
    <row r="166" spans="1:15" x14ac:dyDescent="0.3">
      <c r="A166" s="33" t="s">
        <v>625</v>
      </c>
      <c r="B166" s="34" t="s">
        <v>219</v>
      </c>
      <c r="C166" s="36">
        <v>311780160</v>
      </c>
      <c r="D166" s="36">
        <v>11403</v>
      </c>
      <c r="E166" s="37">
        <f t="shared" si="25"/>
        <v>27341.941594317286</v>
      </c>
      <c r="F166" s="38">
        <f t="shared" si="26"/>
        <v>0.85635015028424888</v>
      </c>
      <c r="G166" s="39">
        <f t="shared" si="27"/>
        <v>2751.9110959390696</v>
      </c>
      <c r="H166" s="39">
        <f t="shared" si="28"/>
        <v>487.78536956690658</v>
      </c>
      <c r="I166" s="37">
        <f t="shared" si="29"/>
        <v>3239.696465505976</v>
      </c>
      <c r="J166" s="40">
        <f t="shared" si="30"/>
        <v>-391.54366657428477</v>
      </c>
      <c r="K166" s="37">
        <f t="shared" si="31"/>
        <v>2848.152798931691</v>
      </c>
      <c r="L166" s="37">
        <f t="shared" si="32"/>
        <v>36942258.796164647</v>
      </c>
      <c r="M166" s="37">
        <f t="shared" si="33"/>
        <v>32477486.366218071</v>
      </c>
      <c r="N166" s="41">
        <f>'jan-nov'!M166</f>
        <v>31258531.800862111</v>
      </c>
      <c r="O166" s="41">
        <f t="shared" si="34"/>
        <v>1218954.5653559603</v>
      </c>
    </row>
    <row r="167" spans="1:15" x14ac:dyDescent="0.3">
      <c r="A167" s="33" t="s">
        <v>626</v>
      </c>
      <c r="B167" s="34" t="s">
        <v>220</v>
      </c>
      <c r="C167" s="36">
        <v>60047414</v>
      </c>
      <c r="D167" s="36">
        <v>2297</v>
      </c>
      <c r="E167" s="37">
        <f t="shared" si="25"/>
        <v>26141.669133652591</v>
      </c>
      <c r="F167" s="38">
        <f t="shared" si="26"/>
        <v>0.81875759313074059</v>
      </c>
      <c r="G167" s="39">
        <f t="shared" si="27"/>
        <v>3472.0745723378864</v>
      </c>
      <c r="H167" s="39">
        <f t="shared" si="28"/>
        <v>907.88073079954984</v>
      </c>
      <c r="I167" s="37">
        <f t="shared" si="29"/>
        <v>4379.9553031374362</v>
      </c>
      <c r="J167" s="40">
        <f t="shared" si="30"/>
        <v>-391.54366657428477</v>
      </c>
      <c r="K167" s="37">
        <f t="shared" si="31"/>
        <v>3988.4116365631517</v>
      </c>
      <c r="L167" s="37">
        <f t="shared" si="32"/>
        <v>10060757.33130669</v>
      </c>
      <c r="M167" s="37">
        <f t="shared" si="33"/>
        <v>9161381.5291855596</v>
      </c>
      <c r="N167" s="41">
        <f>'jan-nov'!M167</f>
        <v>8889939.7380672004</v>
      </c>
      <c r="O167" s="41">
        <f t="shared" si="34"/>
        <v>271441.79111835919</v>
      </c>
    </row>
    <row r="168" spans="1:15" x14ac:dyDescent="0.3">
      <c r="A168" s="33" t="s">
        <v>627</v>
      </c>
      <c r="B168" s="34" t="s">
        <v>221</v>
      </c>
      <c r="C168" s="36">
        <v>41061038</v>
      </c>
      <c r="D168" s="36">
        <v>939</v>
      </c>
      <c r="E168" s="37">
        <f t="shared" si="25"/>
        <v>43728.474973375931</v>
      </c>
      <c r="F168" s="38">
        <f t="shared" si="26"/>
        <v>1.3695766990788396</v>
      </c>
      <c r="G168" s="39">
        <f t="shared" si="27"/>
        <v>-7080.0089314961169</v>
      </c>
      <c r="H168" s="39">
        <f t="shared" si="28"/>
        <v>0</v>
      </c>
      <c r="I168" s="37">
        <f t="shared" si="29"/>
        <v>-7080.0089314961169</v>
      </c>
      <c r="J168" s="40">
        <f t="shared" si="30"/>
        <v>-391.54366657428477</v>
      </c>
      <c r="K168" s="37">
        <f t="shared" si="31"/>
        <v>-7471.5525980704015</v>
      </c>
      <c r="L168" s="37">
        <f t="shared" si="32"/>
        <v>-6648128.386674854</v>
      </c>
      <c r="M168" s="37">
        <f t="shared" si="33"/>
        <v>-7015787.8895881074</v>
      </c>
      <c r="N168" s="41">
        <f>'jan-nov'!M168</f>
        <v>-7080488.2648610296</v>
      </c>
      <c r="O168" s="41">
        <f t="shared" si="34"/>
        <v>64700.375272922218</v>
      </c>
    </row>
    <row r="169" spans="1:15" x14ac:dyDescent="0.3">
      <c r="A169" s="33" t="s">
        <v>628</v>
      </c>
      <c r="B169" s="34" t="s">
        <v>222</v>
      </c>
      <c r="C169" s="36">
        <v>42129925</v>
      </c>
      <c r="D169" s="36">
        <v>1780</v>
      </c>
      <c r="E169" s="37">
        <f t="shared" si="25"/>
        <v>23668.497191011236</v>
      </c>
      <c r="F169" s="38">
        <f t="shared" si="26"/>
        <v>0.74129779908305327</v>
      </c>
      <c r="G169" s="39">
        <f t="shared" si="27"/>
        <v>4955.9777379226989</v>
      </c>
      <c r="H169" s="39">
        <f t="shared" si="28"/>
        <v>1773.4909107240239</v>
      </c>
      <c r="I169" s="37">
        <f t="shared" si="29"/>
        <v>6729.4686486467226</v>
      </c>
      <c r="J169" s="40">
        <f t="shared" si="30"/>
        <v>-391.54366657428477</v>
      </c>
      <c r="K169" s="37">
        <f t="shared" si="31"/>
        <v>6337.9249820724381</v>
      </c>
      <c r="L169" s="37">
        <f t="shared" si="32"/>
        <v>11978454.194591166</v>
      </c>
      <c r="M169" s="37">
        <f t="shared" si="33"/>
        <v>11281506.46808894</v>
      </c>
      <c r="N169" s="41">
        <f>'jan-nov'!M169</f>
        <v>11040667.681262348</v>
      </c>
      <c r="O169" s="41">
        <f t="shared" si="34"/>
        <v>240838.78682659194</v>
      </c>
    </row>
    <row r="170" spans="1:15" x14ac:dyDescent="0.3">
      <c r="A170" s="33" t="s">
        <v>629</v>
      </c>
      <c r="B170" s="34" t="s">
        <v>223</v>
      </c>
      <c r="C170" s="36">
        <v>122123395</v>
      </c>
      <c r="D170" s="36">
        <v>4953</v>
      </c>
      <c r="E170" s="37">
        <f t="shared" si="25"/>
        <v>24656.449626488997</v>
      </c>
      <c r="F170" s="38">
        <f t="shared" si="26"/>
        <v>0.77224048885790486</v>
      </c>
      <c r="G170" s="39">
        <f t="shared" si="27"/>
        <v>4363.2062766360432</v>
      </c>
      <c r="H170" s="39">
        <f t="shared" si="28"/>
        <v>1427.7075583068079</v>
      </c>
      <c r="I170" s="37">
        <f t="shared" si="29"/>
        <v>5790.9138349428513</v>
      </c>
      <c r="J170" s="40">
        <f t="shared" si="30"/>
        <v>-391.54366657428477</v>
      </c>
      <c r="K170" s="37">
        <f t="shared" si="31"/>
        <v>5399.3701683685667</v>
      </c>
      <c r="L170" s="37">
        <f t="shared" si="32"/>
        <v>28682396.224471942</v>
      </c>
      <c r="M170" s="37">
        <f t="shared" si="33"/>
        <v>26743080.443929512</v>
      </c>
      <c r="N170" s="41">
        <f>'jan-nov'!M170</f>
        <v>26139489.400782257</v>
      </c>
      <c r="O170" s="41">
        <f t="shared" si="34"/>
        <v>603591.04314725474</v>
      </c>
    </row>
    <row r="171" spans="1:15" x14ac:dyDescent="0.3">
      <c r="A171" s="33" t="s">
        <v>630</v>
      </c>
      <c r="B171" s="34" t="s">
        <v>224</v>
      </c>
      <c r="C171" s="36">
        <v>200153181</v>
      </c>
      <c r="D171" s="36">
        <v>8609</v>
      </c>
      <c r="E171" s="37">
        <f t="shared" si="25"/>
        <v>23249.295040074339</v>
      </c>
      <c r="F171" s="38">
        <f t="shared" si="26"/>
        <v>0.72816837944341428</v>
      </c>
      <c r="G171" s="39">
        <f t="shared" si="27"/>
        <v>5207.4990284848373</v>
      </c>
      <c r="H171" s="39">
        <f t="shared" si="28"/>
        <v>1920.2116635519378</v>
      </c>
      <c r="I171" s="37">
        <f t="shared" si="29"/>
        <v>7127.7106920367751</v>
      </c>
      <c r="J171" s="40">
        <f t="shared" si="30"/>
        <v>-391.54366657428477</v>
      </c>
      <c r="K171" s="37">
        <f t="shared" si="31"/>
        <v>6736.1670254624905</v>
      </c>
      <c r="L171" s="37">
        <f t="shared" si="32"/>
        <v>61362461.347744599</v>
      </c>
      <c r="M171" s="37">
        <f t="shared" si="33"/>
        <v>57991661.922206581</v>
      </c>
      <c r="N171" s="41">
        <f>'jan-nov'!M171</f>
        <v>56987247.411959283</v>
      </c>
      <c r="O171" s="41">
        <f t="shared" si="34"/>
        <v>1004414.5102472976</v>
      </c>
    </row>
    <row r="172" spans="1:15" x14ac:dyDescent="0.3">
      <c r="A172" s="33" t="s">
        <v>631</v>
      </c>
      <c r="B172" s="34" t="s">
        <v>225</v>
      </c>
      <c r="C172" s="36">
        <v>42574786</v>
      </c>
      <c r="D172" s="36">
        <v>1683</v>
      </c>
      <c r="E172" s="37">
        <f t="shared" si="25"/>
        <v>25296.961378490789</v>
      </c>
      <c r="F172" s="38">
        <f t="shared" si="26"/>
        <v>0.79230132957009347</v>
      </c>
      <c r="G172" s="39">
        <f t="shared" si="27"/>
        <v>3978.8992254349678</v>
      </c>
      <c r="H172" s="39">
        <f t="shared" si="28"/>
        <v>1203.5284451061807</v>
      </c>
      <c r="I172" s="37">
        <f t="shared" si="29"/>
        <v>5182.4276705411485</v>
      </c>
      <c r="J172" s="40">
        <f t="shared" si="30"/>
        <v>-391.54366657428477</v>
      </c>
      <c r="K172" s="37">
        <f t="shared" si="31"/>
        <v>4790.8840039668639</v>
      </c>
      <c r="L172" s="37">
        <f t="shared" si="32"/>
        <v>8722025.7695207521</v>
      </c>
      <c r="M172" s="37">
        <f t="shared" si="33"/>
        <v>8063057.7786762323</v>
      </c>
      <c r="N172" s="41">
        <f>'jan-nov'!M172</f>
        <v>7905680.6498115314</v>
      </c>
      <c r="O172" s="41">
        <f t="shared" si="34"/>
        <v>157377.12886470091</v>
      </c>
    </row>
    <row r="173" spans="1:15" x14ac:dyDescent="0.3">
      <c r="A173" s="33" t="s">
        <v>632</v>
      </c>
      <c r="B173" s="34" t="s">
        <v>226</v>
      </c>
      <c r="C173" s="36">
        <v>177102251</v>
      </c>
      <c r="D173" s="36">
        <v>6048</v>
      </c>
      <c r="E173" s="37">
        <f t="shared" si="25"/>
        <v>29282.779596560846</v>
      </c>
      <c r="F173" s="38">
        <f t="shared" si="26"/>
        <v>0.91713723481390375</v>
      </c>
      <c r="G173" s="39">
        <f t="shared" si="27"/>
        <v>1587.4082945929338</v>
      </c>
      <c r="H173" s="39">
        <f t="shared" si="28"/>
        <v>0</v>
      </c>
      <c r="I173" s="37">
        <f t="shared" si="29"/>
        <v>1587.4082945929338</v>
      </c>
      <c r="J173" s="40">
        <f t="shared" si="30"/>
        <v>-391.54366657428477</v>
      </c>
      <c r="K173" s="37">
        <f t="shared" si="31"/>
        <v>1195.864628018649</v>
      </c>
      <c r="L173" s="37">
        <f t="shared" si="32"/>
        <v>9600645.3656980637</v>
      </c>
      <c r="M173" s="37">
        <f t="shared" si="33"/>
        <v>7232589.2702567894</v>
      </c>
      <c r="N173" s="41">
        <f>'jan-nov'!M173</f>
        <v>6743359.5375085175</v>
      </c>
      <c r="O173" s="41">
        <f t="shared" si="34"/>
        <v>489229.7327482719</v>
      </c>
    </row>
    <row r="174" spans="1:15" x14ac:dyDescent="0.3">
      <c r="A174" s="33" t="s">
        <v>633</v>
      </c>
      <c r="B174" s="34" t="s">
        <v>227</v>
      </c>
      <c r="C174" s="36">
        <v>112919964</v>
      </c>
      <c r="D174" s="36">
        <v>1839</v>
      </c>
      <c r="E174" s="37">
        <f t="shared" si="25"/>
        <v>61402.916802610111</v>
      </c>
      <c r="F174" s="38">
        <f t="shared" si="26"/>
        <v>1.9231405659477765</v>
      </c>
      <c r="G174" s="39">
        <f t="shared" si="27"/>
        <v>-17684.674029036625</v>
      </c>
      <c r="H174" s="39">
        <f t="shared" si="28"/>
        <v>0</v>
      </c>
      <c r="I174" s="37">
        <f t="shared" si="29"/>
        <v>-17684.674029036625</v>
      </c>
      <c r="J174" s="40">
        <f t="shared" si="30"/>
        <v>-391.54366657428477</v>
      </c>
      <c r="K174" s="37">
        <f t="shared" si="31"/>
        <v>-18076.217695610911</v>
      </c>
      <c r="L174" s="37">
        <f t="shared" si="32"/>
        <v>-32522115.539398354</v>
      </c>
      <c r="M174" s="37">
        <f t="shared" si="33"/>
        <v>-33242164.342228465</v>
      </c>
      <c r="N174" s="41">
        <f>'jan-nov'!M174</f>
        <v>-33119672.250350837</v>
      </c>
      <c r="O174" s="41">
        <f t="shared" si="34"/>
        <v>-122492.09187762812</v>
      </c>
    </row>
    <row r="175" spans="1:15" x14ac:dyDescent="0.3">
      <c r="A175" s="33" t="s">
        <v>634</v>
      </c>
      <c r="B175" s="34" t="s">
        <v>228</v>
      </c>
      <c r="C175" s="36">
        <v>455451380</v>
      </c>
      <c r="D175" s="36">
        <v>14830</v>
      </c>
      <c r="E175" s="37">
        <f t="shared" si="25"/>
        <v>30711.488873904247</v>
      </c>
      <c r="F175" s="38">
        <f t="shared" si="26"/>
        <v>0.96188443757363051</v>
      </c>
      <c r="G175" s="39">
        <f t="shared" si="27"/>
        <v>730.18272818689286</v>
      </c>
      <c r="H175" s="39">
        <f t="shared" si="28"/>
        <v>0</v>
      </c>
      <c r="I175" s="37">
        <f t="shared" si="29"/>
        <v>730.18272818689286</v>
      </c>
      <c r="J175" s="40">
        <f t="shared" si="30"/>
        <v>-391.54366657428477</v>
      </c>
      <c r="K175" s="37">
        <f t="shared" si="31"/>
        <v>338.63906161260809</v>
      </c>
      <c r="L175" s="37">
        <f t="shared" si="32"/>
        <v>10828609.85901162</v>
      </c>
      <c r="M175" s="37">
        <f t="shared" si="33"/>
        <v>5022017.283714978</v>
      </c>
      <c r="N175" s="41">
        <f>'jan-nov'!M175</f>
        <v>3955996.8390957857</v>
      </c>
      <c r="O175" s="41">
        <f t="shared" si="34"/>
        <v>1066020.4446191923</v>
      </c>
    </row>
    <row r="176" spans="1:15" x14ac:dyDescent="0.3">
      <c r="A176" s="33" t="s">
        <v>635</v>
      </c>
      <c r="B176" s="34" t="s">
        <v>229</v>
      </c>
      <c r="C176" s="36">
        <v>2431285904</v>
      </c>
      <c r="D176" s="36">
        <v>77246</v>
      </c>
      <c r="E176" s="37">
        <f t="shared" si="25"/>
        <v>31474.586438132719</v>
      </c>
      <c r="F176" s="38">
        <f t="shared" si="26"/>
        <v>0.98578466834379708</v>
      </c>
      <c r="G176" s="39">
        <f t="shared" si="27"/>
        <v>272.32418964980968</v>
      </c>
      <c r="H176" s="39">
        <f t="shared" si="28"/>
        <v>0</v>
      </c>
      <c r="I176" s="37">
        <f t="shared" si="29"/>
        <v>272.32418964980968</v>
      </c>
      <c r="J176" s="40">
        <f t="shared" si="30"/>
        <v>-391.54366657428477</v>
      </c>
      <c r="K176" s="37">
        <f t="shared" si="31"/>
        <v>-119.21947692447509</v>
      </c>
      <c r="L176" s="37">
        <f t="shared" si="32"/>
        <v>21035954.353689197</v>
      </c>
      <c r="M176" s="37">
        <f t="shared" si="33"/>
        <v>-9209227.7145080026</v>
      </c>
      <c r="N176" s="41">
        <f>'jan-nov'!M176</f>
        <v>-13210679.274606142</v>
      </c>
      <c r="O176" s="41">
        <f t="shared" si="34"/>
        <v>4001451.5600981396</v>
      </c>
    </row>
    <row r="177" spans="1:15" x14ac:dyDescent="0.3">
      <c r="A177" s="33" t="s">
        <v>636</v>
      </c>
      <c r="B177" s="34" t="s">
        <v>230</v>
      </c>
      <c r="C177" s="36">
        <v>5317364018</v>
      </c>
      <c r="D177" s="36">
        <v>134037</v>
      </c>
      <c r="E177" s="37">
        <f t="shared" si="25"/>
        <v>39670.86713370189</v>
      </c>
      <c r="F177" s="38">
        <f t="shared" si="26"/>
        <v>1.2424923414697371</v>
      </c>
      <c r="G177" s="39">
        <f t="shared" si="27"/>
        <v>-4645.4442276916925</v>
      </c>
      <c r="H177" s="39">
        <f t="shared" si="28"/>
        <v>0</v>
      </c>
      <c r="I177" s="37">
        <f t="shared" si="29"/>
        <v>-4645.4442276916925</v>
      </c>
      <c r="J177" s="40">
        <f t="shared" si="30"/>
        <v>-391.54366657428477</v>
      </c>
      <c r="K177" s="37">
        <f t="shared" si="31"/>
        <v>-5036.987894265977</v>
      </c>
      <c r="L177" s="37">
        <f t="shared" si="32"/>
        <v>-622661407.94711137</v>
      </c>
      <c r="M177" s="37">
        <f t="shared" si="33"/>
        <v>-675142746.38372874</v>
      </c>
      <c r="N177" s="41">
        <f>'jan-nov'!M177</f>
        <v>-675583072.07899678</v>
      </c>
      <c r="O177" s="41">
        <f t="shared" si="34"/>
        <v>440325.69526803493</v>
      </c>
    </row>
    <row r="178" spans="1:15" x14ac:dyDescent="0.3">
      <c r="A178" s="33" t="s">
        <v>637</v>
      </c>
      <c r="B178" s="34" t="s">
        <v>231</v>
      </c>
      <c r="C178" s="36">
        <v>1152022515</v>
      </c>
      <c r="D178" s="36">
        <v>37250</v>
      </c>
      <c r="E178" s="37">
        <f t="shared" si="25"/>
        <v>30926.778926174498</v>
      </c>
      <c r="F178" s="38">
        <f t="shared" si="26"/>
        <v>0.96862732625914549</v>
      </c>
      <c r="G178" s="39">
        <f t="shared" si="27"/>
        <v>601.00869682474217</v>
      </c>
      <c r="H178" s="39">
        <f t="shared" si="28"/>
        <v>0</v>
      </c>
      <c r="I178" s="37">
        <f t="shared" si="29"/>
        <v>601.00869682474217</v>
      </c>
      <c r="J178" s="40">
        <f t="shared" si="30"/>
        <v>-391.54366657428477</v>
      </c>
      <c r="K178" s="37">
        <f t="shared" si="31"/>
        <v>209.4650302504574</v>
      </c>
      <c r="L178" s="37">
        <f t="shared" si="32"/>
        <v>22387573.956721645</v>
      </c>
      <c r="M178" s="37">
        <f t="shared" si="33"/>
        <v>7802572.3768295385</v>
      </c>
      <c r="N178" s="41">
        <f>'jan-nov'!M178</f>
        <v>4508562.800560832</v>
      </c>
      <c r="O178" s="41">
        <f t="shared" si="34"/>
        <v>3294009.5762687065</v>
      </c>
    </row>
    <row r="179" spans="1:15" x14ac:dyDescent="0.3">
      <c r="A179" s="33" t="s">
        <v>638</v>
      </c>
      <c r="B179" s="34" t="s">
        <v>232</v>
      </c>
      <c r="C179" s="36">
        <v>85247920</v>
      </c>
      <c r="D179" s="36">
        <v>3305</v>
      </c>
      <c r="E179" s="37">
        <f t="shared" si="25"/>
        <v>25793.621785173978</v>
      </c>
      <c r="F179" s="38">
        <f t="shared" si="26"/>
        <v>0.80785674330822321</v>
      </c>
      <c r="G179" s="39">
        <f t="shared" si="27"/>
        <v>3680.9029814250539</v>
      </c>
      <c r="H179" s="39">
        <f t="shared" si="28"/>
        <v>1029.6973027670642</v>
      </c>
      <c r="I179" s="37">
        <f t="shared" si="29"/>
        <v>4710.6002841921181</v>
      </c>
      <c r="J179" s="40">
        <f t="shared" si="30"/>
        <v>-391.54366657428477</v>
      </c>
      <c r="K179" s="37">
        <f t="shared" si="31"/>
        <v>4319.0566176178336</v>
      </c>
      <c r="L179" s="37">
        <f t="shared" si="32"/>
        <v>15568533.939254951</v>
      </c>
      <c r="M179" s="37">
        <f t="shared" si="33"/>
        <v>14274482.12122694</v>
      </c>
      <c r="N179" s="41">
        <f>'jan-nov'!M179</f>
        <v>13803522.898916889</v>
      </c>
      <c r="O179" s="41">
        <f t="shared" si="34"/>
        <v>470959.22231005132</v>
      </c>
    </row>
    <row r="180" spans="1:15" x14ac:dyDescent="0.3">
      <c r="A180" s="33" t="s">
        <v>639</v>
      </c>
      <c r="B180" s="34" t="s">
        <v>233</v>
      </c>
      <c r="C180" s="36">
        <v>82728441</v>
      </c>
      <c r="D180" s="36">
        <v>3213</v>
      </c>
      <c r="E180" s="37">
        <f t="shared" si="25"/>
        <v>25748.036414565828</v>
      </c>
      <c r="F180" s="38">
        <f t="shared" si="26"/>
        <v>0.80642900860122035</v>
      </c>
      <c r="G180" s="39">
        <f t="shared" si="27"/>
        <v>3708.2542037899443</v>
      </c>
      <c r="H180" s="39">
        <f t="shared" si="28"/>
        <v>1045.652182479917</v>
      </c>
      <c r="I180" s="37">
        <f t="shared" si="29"/>
        <v>4753.9063862698613</v>
      </c>
      <c r="J180" s="40">
        <f t="shared" si="30"/>
        <v>-391.54366657428477</v>
      </c>
      <c r="K180" s="37">
        <f t="shared" si="31"/>
        <v>4362.3627196955767</v>
      </c>
      <c r="L180" s="37">
        <f t="shared" si="32"/>
        <v>15274301.219085064</v>
      </c>
      <c r="M180" s="37">
        <f t="shared" si="33"/>
        <v>14016271.418381888</v>
      </c>
      <c r="N180" s="41">
        <f>'jan-nov'!M180</f>
        <v>13584578.131458387</v>
      </c>
      <c r="O180" s="41">
        <f t="shared" si="34"/>
        <v>431693.28692350164</v>
      </c>
    </row>
    <row r="181" spans="1:15" x14ac:dyDescent="0.3">
      <c r="A181" s="33" t="s">
        <v>640</v>
      </c>
      <c r="B181" s="34" t="s">
        <v>234</v>
      </c>
      <c r="C181" s="36">
        <v>73711030</v>
      </c>
      <c r="D181" s="36">
        <v>2807</v>
      </c>
      <c r="E181" s="37">
        <f t="shared" si="25"/>
        <v>26259.718560741003</v>
      </c>
      <c r="F181" s="38">
        <f t="shared" si="26"/>
        <v>0.8224549035166695</v>
      </c>
      <c r="G181" s="39">
        <f t="shared" si="27"/>
        <v>3401.2449160848396</v>
      </c>
      <c r="H181" s="39">
        <f t="shared" si="28"/>
        <v>866.56343131860569</v>
      </c>
      <c r="I181" s="37">
        <f t="shared" si="29"/>
        <v>4267.8083474034456</v>
      </c>
      <c r="J181" s="40">
        <f t="shared" si="30"/>
        <v>-391.54366657428477</v>
      </c>
      <c r="K181" s="37">
        <f t="shared" si="31"/>
        <v>3876.2646808291611</v>
      </c>
      <c r="L181" s="37">
        <f t="shared" si="32"/>
        <v>11979738.031161472</v>
      </c>
      <c r="M181" s="37">
        <f t="shared" si="33"/>
        <v>10880674.959087456</v>
      </c>
      <c r="N181" s="41">
        <f>'jan-nov'!M181</f>
        <v>10587938.965282816</v>
      </c>
      <c r="O181" s="41">
        <f t="shared" si="34"/>
        <v>292735.99380463921</v>
      </c>
    </row>
    <row r="182" spans="1:15" x14ac:dyDescent="0.3">
      <c r="A182" s="33" t="s">
        <v>641</v>
      </c>
      <c r="B182" s="34" t="s">
        <v>235</v>
      </c>
      <c r="C182" s="36">
        <v>500304887</v>
      </c>
      <c r="D182" s="36">
        <v>18814</v>
      </c>
      <c r="E182" s="37">
        <f t="shared" si="25"/>
        <v>26592.159402572554</v>
      </c>
      <c r="F182" s="38">
        <f t="shared" si="26"/>
        <v>0.83286695724303106</v>
      </c>
      <c r="G182" s="39">
        <f t="shared" si="27"/>
        <v>3201.7804109859089</v>
      </c>
      <c r="H182" s="39">
        <f t="shared" si="28"/>
        <v>750.20913667756304</v>
      </c>
      <c r="I182" s="37">
        <f t="shared" si="29"/>
        <v>3951.989547663472</v>
      </c>
      <c r="J182" s="40">
        <f t="shared" si="30"/>
        <v>-391.54366657428477</v>
      </c>
      <c r="K182" s="37">
        <f t="shared" si="31"/>
        <v>3560.4458810891874</v>
      </c>
      <c r="L182" s="37">
        <f t="shared" si="32"/>
        <v>74352731.349740565</v>
      </c>
      <c r="M182" s="37">
        <f t="shared" si="33"/>
        <v>66986228.806811973</v>
      </c>
      <c r="N182" s="41">
        <f>'jan-nov'!M182</f>
        <v>66210897.470263921</v>
      </c>
      <c r="O182" s="41">
        <f t="shared" si="34"/>
        <v>775331.33654805273</v>
      </c>
    </row>
    <row r="183" spans="1:15" x14ac:dyDescent="0.3">
      <c r="A183" s="33" t="s">
        <v>642</v>
      </c>
      <c r="B183" s="34" t="s">
        <v>236</v>
      </c>
      <c r="C183" s="36">
        <v>568602081</v>
      </c>
      <c r="D183" s="36">
        <v>19354</v>
      </c>
      <c r="E183" s="37">
        <f t="shared" si="25"/>
        <v>29379.04727704867</v>
      </c>
      <c r="F183" s="38">
        <f t="shared" si="26"/>
        <v>0.92015234046647376</v>
      </c>
      <c r="G183" s="39">
        <f t="shared" si="27"/>
        <v>1529.647686300239</v>
      </c>
      <c r="H183" s="39">
        <f t="shared" si="28"/>
        <v>0</v>
      </c>
      <c r="I183" s="37">
        <f t="shared" si="29"/>
        <v>1529.647686300239</v>
      </c>
      <c r="J183" s="40">
        <f t="shared" si="30"/>
        <v>-391.54366657428477</v>
      </c>
      <c r="K183" s="37">
        <f t="shared" si="31"/>
        <v>1138.1040197259542</v>
      </c>
      <c r="L183" s="37">
        <f t="shared" si="32"/>
        <v>29604801.320654824</v>
      </c>
      <c r="M183" s="37">
        <f t="shared" si="33"/>
        <v>22026865.197776116</v>
      </c>
      <c r="N183" s="41">
        <f>'jan-nov'!M183</f>
        <v>21691002.2320337</v>
      </c>
      <c r="O183" s="41">
        <f t="shared" si="34"/>
        <v>335862.96574241668</v>
      </c>
    </row>
    <row r="184" spans="1:15" x14ac:dyDescent="0.3">
      <c r="A184" s="33" t="s">
        <v>643</v>
      </c>
      <c r="B184" s="34" t="s">
        <v>237</v>
      </c>
      <c r="C184" s="36">
        <v>561432021</v>
      </c>
      <c r="D184" s="36">
        <v>18795</v>
      </c>
      <c r="E184" s="37">
        <f t="shared" si="25"/>
        <v>29871.349880287311</v>
      </c>
      <c r="F184" s="38">
        <f t="shared" si="26"/>
        <v>0.93557126771472587</v>
      </c>
      <c r="G184" s="39">
        <f t="shared" si="27"/>
        <v>1234.2661243570547</v>
      </c>
      <c r="H184" s="39">
        <f t="shared" si="28"/>
        <v>0</v>
      </c>
      <c r="I184" s="37">
        <f t="shared" si="29"/>
        <v>1234.2661243570547</v>
      </c>
      <c r="J184" s="40">
        <f t="shared" si="30"/>
        <v>-391.54366657428477</v>
      </c>
      <c r="K184" s="37">
        <f t="shared" si="31"/>
        <v>842.72245778276988</v>
      </c>
      <c r="L184" s="37">
        <f t="shared" si="32"/>
        <v>23198031.807290841</v>
      </c>
      <c r="M184" s="37">
        <f t="shared" si="33"/>
        <v>15838968.59402716</v>
      </c>
      <c r="N184" s="41">
        <f>'jan-nov'!M184</f>
        <v>15307622.103021258</v>
      </c>
      <c r="O184" s="41">
        <f t="shared" si="34"/>
        <v>531346.49100590125</v>
      </c>
    </row>
    <row r="185" spans="1:15" x14ac:dyDescent="0.3">
      <c r="A185" s="33" t="s">
        <v>644</v>
      </c>
      <c r="B185" s="34" t="s">
        <v>238</v>
      </c>
      <c r="C185" s="36">
        <v>328081801</v>
      </c>
      <c r="D185" s="36">
        <v>11899</v>
      </c>
      <c r="E185" s="37">
        <f t="shared" si="25"/>
        <v>27572.216236658543</v>
      </c>
      <c r="F185" s="38">
        <f t="shared" si="26"/>
        <v>0.86356235662648506</v>
      </c>
      <c r="G185" s="39">
        <f t="shared" si="27"/>
        <v>2613.7463105343149</v>
      </c>
      <c r="H185" s="39">
        <f t="shared" si="28"/>
        <v>407.18924474746655</v>
      </c>
      <c r="I185" s="37">
        <f t="shared" si="29"/>
        <v>3020.9355552817815</v>
      </c>
      <c r="J185" s="40">
        <f t="shared" si="30"/>
        <v>-391.54366657428477</v>
      </c>
      <c r="K185" s="37">
        <f t="shared" si="31"/>
        <v>2629.3918887074969</v>
      </c>
      <c r="L185" s="37">
        <f t="shared" si="32"/>
        <v>35946112.172297917</v>
      </c>
      <c r="M185" s="37">
        <f t="shared" si="33"/>
        <v>31287134.083730508</v>
      </c>
      <c r="N185" s="41">
        <f>'jan-nov'!M185</f>
        <v>29923507.368899241</v>
      </c>
      <c r="O185" s="41">
        <f t="shared" si="34"/>
        <v>1363626.7148312666</v>
      </c>
    </row>
    <row r="186" spans="1:15" x14ac:dyDescent="0.3">
      <c r="A186" s="33" t="s">
        <v>645</v>
      </c>
      <c r="B186" s="34" t="s">
        <v>239</v>
      </c>
      <c r="C186" s="36">
        <v>1049893719</v>
      </c>
      <c r="D186" s="36">
        <v>26582</v>
      </c>
      <c r="E186" s="37">
        <f t="shared" si="25"/>
        <v>39496.41558197276</v>
      </c>
      <c r="F186" s="38">
        <f t="shared" si="26"/>
        <v>1.2370285154270537</v>
      </c>
      <c r="G186" s="39">
        <f t="shared" si="27"/>
        <v>-4540.7732966542144</v>
      </c>
      <c r="H186" s="39">
        <f t="shared" si="28"/>
        <v>0</v>
      </c>
      <c r="I186" s="37">
        <f t="shared" si="29"/>
        <v>-4540.7732966542144</v>
      </c>
      <c r="J186" s="40">
        <f t="shared" si="30"/>
        <v>-391.54366657428477</v>
      </c>
      <c r="K186" s="37">
        <f t="shared" si="31"/>
        <v>-4932.3169632284989</v>
      </c>
      <c r="L186" s="37">
        <f t="shared" si="32"/>
        <v>-120702835.77166232</v>
      </c>
      <c r="M186" s="37">
        <f t="shared" si="33"/>
        <v>-131110849.51653996</v>
      </c>
      <c r="N186" s="41">
        <f>'jan-nov'!M186</f>
        <v>-132405405.21143331</v>
      </c>
      <c r="O186" s="41">
        <f t="shared" si="34"/>
        <v>1294555.6948933452</v>
      </c>
    </row>
    <row r="187" spans="1:15" x14ac:dyDescent="0.3">
      <c r="A187" s="33" t="s">
        <v>646</v>
      </c>
      <c r="B187" s="34" t="s">
        <v>240</v>
      </c>
      <c r="C187" s="36">
        <v>377149246</v>
      </c>
      <c r="D187" s="36">
        <v>11053</v>
      </c>
      <c r="E187" s="37">
        <f t="shared" si="25"/>
        <v>34121.889622726863</v>
      </c>
      <c r="F187" s="38">
        <f t="shared" si="26"/>
        <v>1.068698256325652</v>
      </c>
      <c r="G187" s="39">
        <f t="shared" si="27"/>
        <v>-1316.0577211066768</v>
      </c>
      <c r="H187" s="39">
        <f t="shared" si="28"/>
        <v>0</v>
      </c>
      <c r="I187" s="37">
        <f t="shared" si="29"/>
        <v>-1316.0577211066768</v>
      </c>
      <c r="J187" s="40">
        <f t="shared" si="30"/>
        <v>-391.54366657428477</v>
      </c>
      <c r="K187" s="37">
        <f t="shared" si="31"/>
        <v>-1707.6013876809616</v>
      </c>
      <c r="L187" s="37">
        <f t="shared" si="32"/>
        <v>-14546385.991392098</v>
      </c>
      <c r="M187" s="37">
        <f t="shared" si="33"/>
        <v>-18874118.138037667</v>
      </c>
      <c r="N187" s="41">
        <f>'jan-nov'!M187</f>
        <v>-19505201.781798691</v>
      </c>
      <c r="O187" s="41">
        <f t="shared" si="34"/>
        <v>631083.64376102388</v>
      </c>
    </row>
    <row r="188" spans="1:15" x14ac:dyDescent="0.3">
      <c r="A188" s="33" t="s">
        <v>647</v>
      </c>
      <c r="B188" s="34" t="s">
        <v>241</v>
      </c>
      <c r="C188" s="36">
        <v>51579476</v>
      </c>
      <c r="D188" s="36">
        <v>1193</v>
      </c>
      <c r="E188" s="37">
        <f t="shared" si="25"/>
        <v>43235.101424979046</v>
      </c>
      <c r="F188" s="38">
        <f t="shared" si="26"/>
        <v>1.3541242298070979</v>
      </c>
      <c r="G188" s="39">
        <f t="shared" si="27"/>
        <v>-6783.984802457986</v>
      </c>
      <c r="H188" s="39">
        <f t="shared" si="28"/>
        <v>0</v>
      </c>
      <c r="I188" s="37">
        <f t="shared" si="29"/>
        <v>-6783.984802457986</v>
      </c>
      <c r="J188" s="40">
        <f t="shared" si="30"/>
        <v>-391.54366657428477</v>
      </c>
      <c r="K188" s="37">
        <f t="shared" si="31"/>
        <v>-7175.5284690322706</v>
      </c>
      <c r="L188" s="37">
        <f t="shared" si="32"/>
        <v>-8093293.8693323769</v>
      </c>
      <c r="M188" s="37">
        <f t="shared" si="33"/>
        <v>-8560405.463555498</v>
      </c>
      <c r="N188" s="41">
        <f>'jan-nov'!M188</f>
        <v>-8657881.9407659285</v>
      </c>
      <c r="O188" s="41">
        <f t="shared" si="34"/>
        <v>97476.477210430428</v>
      </c>
    </row>
    <row r="189" spans="1:15" x14ac:dyDescent="0.3">
      <c r="A189" s="33" t="s">
        <v>648</v>
      </c>
      <c r="B189" s="34" t="s">
        <v>242</v>
      </c>
      <c r="C189" s="36">
        <v>359231564</v>
      </c>
      <c r="D189" s="36">
        <v>12720</v>
      </c>
      <c r="E189" s="37">
        <f t="shared" si="25"/>
        <v>28241.475157232704</v>
      </c>
      <c r="F189" s="38">
        <f t="shared" si="26"/>
        <v>0.88452355922564041</v>
      </c>
      <c r="G189" s="39">
        <f t="shared" si="27"/>
        <v>2212.1909581898185</v>
      </c>
      <c r="H189" s="39">
        <f t="shared" si="28"/>
        <v>172.94862254651034</v>
      </c>
      <c r="I189" s="37">
        <f t="shared" si="29"/>
        <v>2385.1395807363288</v>
      </c>
      <c r="J189" s="40">
        <f t="shared" si="30"/>
        <v>-391.54366657428477</v>
      </c>
      <c r="K189" s="37">
        <f t="shared" si="31"/>
        <v>1993.595914162044</v>
      </c>
      <c r="L189" s="37">
        <f t="shared" si="32"/>
        <v>30338975.4669661</v>
      </c>
      <c r="M189" s="37">
        <f t="shared" si="33"/>
        <v>25358540.028141201</v>
      </c>
      <c r="N189" s="41">
        <f>'jan-nov'!M189</f>
        <v>24148451.046436537</v>
      </c>
      <c r="O189" s="41">
        <f t="shared" si="34"/>
        <v>1210088.9817046635</v>
      </c>
    </row>
    <row r="190" spans="1:15" x14ac:dyDescent="0.3">
      <c r="A190" s="33" t="s">
        <v>649</v>
      </c>
      <c r="B190" s="34" t="s">
        <v>243</v>
      </c>
      <c r="C190" s="36">
        <v>95705699</v>
      </c>
      <c r="D190" s="36">
        <v>2684</v>
      </c>
      <c r="E190" s="37">
        <f t="shared" si="25"/>
        <v>35657.861028315943</v>
      </c>
      <c r="F190" s="38">
        <f t="shared" si="26"/>
        <v>1.1168049110586828</v>
      </c>
      <c r="G190" s="39">
        <f t="shared" si="27"/>
        <v>-2237.6405644601246</v>
      </c>
      <c r="H190" s="39">
        <f t="shared" si="28"/>
        <v>0</v>
      </c>
      <c r="I190" s="37">
        <f t="shared" si="29"/>
        <v>-2237.6405644601246</v>
      </c>
      <c r="J190" s="40">
        <f t="shared" si="30"/>
        <v>-391.54366657428477</v>
      </c>
      <c r="K190" s="37">
        <f t="shared" si="31"/>
        <v>-2629.1842310344091</v>
      </c>
      <c r="L190" s="37">
        <f t="shared" si="32"/>
        <v>-6005827.2750109741</v>
      </c>
      <c r="M190" s="37">
        <f t="shared" si="33"/>
        <v>-7056730.4760963544</v>
      </c>
      <c r="N190" s="41">
        <f>'jan-nov'!M190</f>
        <v>-6646434.2367273746</v>
      </c>
      <c r="O190" s="41">
        <f t="shared" si="34"/>
        <v>-410296.23936897982</v>
      </c>
    </row>
    <row r="191" spans="1:15" x14ac:dyDescent="0.3">
      <c r="A191" s="33" t="s">
        <v>650</v>
      </c>
      <c r="B191" s="34" t="s">
        <v>244</v>
      </c>
      <c r="C191" s="36">
        <v>156911388</v>
      </c>
      <c r="D191" s="36">
        <v>3794</v>
      </c>
      <c r="E191" s="37">
        <f t="shared" si="25"/>
        <v>41357.772272008435</v>
      </c>
      <c r="F191" s="38">
        <f t="shared" si="26"/>
        <v>1.2953262436899189</v>
      </c>
      <c r="G191" s="39">
        <f t="shared" si="27"/>
        <v>-5657.5873106756198</v>
      </c>
      <c r="H191" s="39">
        <f t="shared" si="28"/>
        <v>0</v>
      </c>
      <c r="I191" s="37">
        <f t="shared" si="29"/>
        <v>-5657.5873106756198</v>
      </c>
      <c r="J191" s="40">
        <f t="shared" si="30"/>
        <v>-391.54366657428477</v>
      </c>
      <c r="K191" s="37">
        <f t="shared" si="31"/>
        <v>-6049.1309772499044</v>
      </c>
      <c r="L191" s="37">
        <f t="shared" si="32"/>
        <v>-21464886.256703302</v>
      </c>
      <c r="M191" s="37">
        <f t="shared" si="33"/>
        <v>-22950402.927686136</v>
      </c>
      <c r="N191" s="41">
        <f>'jan-nov'!M191</f>
        <v>-23165728.418831456</v>
      </c>
      <c r="O191" s="41">
        <f t="shared" si="34"/>
        <v>215325.49114532024</v>
      </c>
    </row>
    <row r="192" spans="1:15" x14ac:dyDescent="0.3">
      <c r="A192" s="33" t="s">
        <v>651</v>
      </c>
      <c r="B192" s="34" t="s">
        <v>245</v>
      </c>
      <c r="C192" s="36">
        <v>152473450</v>
      </c>
      <c r="D192" s="36">
        <v>4597</v>
      </c>
      <c r="E192" s="37">
        <f t="shared" si="25"/>
        <v>33168.033500108766</v>
      </c>
      <c r="F192" s="38">
        <f t="shared" si="26"/>
        <v>1.0388234637424023</v>
      </c>
      <c r="G192" s="39">
        <f t="shared" si="27"/>
        <v>-743.74404753581837</v>
      </c>
      <c r="H192" s="39">
        <f t="shared" si="28"/>
        <v>0</v>
      </c>
      <c r="I192" s="37">
        <f t="shared" si="29"/>
        <v>-743.74404753581837</v>
      </c>
      <c r="J192" s="40">
        <f t="shared" si="30"/>
        <v>-391.54366657428477</v>
      </c>
      <c r="K192" s="37">
        <f t="shared" si="31"/>
        <v>-1135.287714110103</v>
      </c>
      <c r="L192" s="37">
        <f t="shared" si="32"/>
        <v>-3418991.3865221571</v>
      </c>
      <c r="M192" s="37">
        <f t="shared" si="33"/>
        <v>-5218917.6217641439</v>
      </c>
      <c r="N192" s="41">
        <f>'jan-nov'!M192</f>
        <v>-5670288.3658851478</v>
      </c>
      <c r="O192" s="41">
        <f t="shared" si="34"/>
        <v>451370.7441210039</v>
      </c>
    </row>
    <row r="193" spans="1:15" x14ac:dyDescent="0.3">
      <c r="A193" s="33" t="s">
        <v>652</v>
      </c>
      <c r="B193" s="34" t="s">
        <v>246</v>
      </c>
      <c r="C193" s="36">
        <v>90709428</v>
      </c>
      <c r="D193" s="36">
        <v>3150</v>
      </c>
      <c r="E193" s="37">
        <f t="shared" si="25"/>
        <v>28796.643809523808</v>
      </c>
      <c r="F193" s="38">
        <f t="shared" si="26"/>
        <v>0.9019114523707783</v>
      </c>
      <c r="G193" s="39">
        <f t="shared" si="27"/>
        <v>1879.0897668151563</v>
      </c>
      <c r="H193" s="39">
        <f t="shared" si="28"/>
        <v>0</v>
      </c>
      <c r="I193" s="37">
        <f t="shared" si="29"/>
        <v>1879.0897668151563</v>
      </c>
      <c r="J193" s="40">
        <f t="shared" si="30"/>
        <v>-391.54366657428477</v>
      </c>
      <c r="K193" s="37">
        <f t="shared" si="31"/>
        <v>1487.5461002408715</v>
      </c>
      <c r="L193" s="37">
        <f t="shared" si="32"/>
        <v>5919132.7654677425</v>
      </c>
      <c r="M193" s="37">
        <f t="shared" si="33"/>
        <v>4685770.2157587456</v>
      </c>
      <c r="N193" s="41">
        <f>'jan-nov'!M193</f>
        <v>4779378.0507856822</v>
      </c>
      <c r="O193" s="41">
        <f t="shared" si="34"/>
        <v>-93607.835026936606</v>
      </c>
    </row>
    <row r="194" spans="1:15" x14ac:dyDescent="0.3">
      <c r="A194" s="33" t="s">
        <v>653</v>
      </c>
      <c r="B194" s="34" t="s">
        <v>247</v>
      </c>
      <c r="C194" s="36">
        <v>158491055</v>
      </c>
      <c r="D194" s="36">
        <v>4847</v>
      </c>
      <c r="E194" s="37">
        <f t="shared" si="25"/>
        <v>32698.794099442955</v>
      </c>
      <c r="F194" s="38">
        <f t="shared" si="26"/>
        <v>1.0241268764538471</v>
      </c>
      <c r="G194" s="39">
        <f t="shared" si="27"/>
        <v>-462.20040713633205</v>
      </c>
      <c r="H194" s="39">
        <f t="shared" si="28"/>
        <v>0</v>
      </c>
      <c r="I194" s="37">
        <f t="shared" si="29"/>
        <v>-462.20040713633205</v>
      </c>
      <c r="J194" s="40">
        <f t="shared" si="30"/>
        <v>-391.54366657428477</v>
      </c>
      <c r="K194" s="37">
        <f t="shared" si="31"/>
        <v>-853.74407371061682</v>
      </c>
      <c r="L194" s="37">
        <f t="shared" si="32"/>
        <v>-2240285.3733898015</v>
      </c>
      <c r="M194" s="37">
        <f t="shared" si="33"/>
        <v>-4138097.5252753599</v>
      </c>
      <c r="N194" s="41">
        <f>'jan-nov'!M194</f>
        <v>-4465501.7618545387</v>
      </c>
      <c r="O194" s="41">
        <f t="shared" si="34"/>
        <v>327404.23657917883</v>
      </c>
    </row>
    <row r="195" spans="1:15" x14ac:dyDescent="0.3">
      <c r="A195" s="33" t="s">
        <v>654</v>
      </c>
      <c r="B195" s="34" t="s">
        <v>248</v>
      </c>
      <c r="C195" s="36">
        <v>14046014</v>
      </c>
      <c r="D195" s="36">
        <v>516</v>
      </c>
      <c r="E195" s="37">
        <f t="shared" si="25"/>
        <v>27220.957364341084</v>
      </c>
      <c r="F195" s="38">
        <f t="shared" si="26"/>
        <v>0.85256092181396059</v>
      </c>
      <c r="G195" s="39">
        <f t="shared" si="27"/>
        <v>2824.5016339247909</v>
      </c>
      <c r="H195" s="39">
        <f t="shared" si="28"/>
        <v>530.12985005857729</v>
      </c>
      <c r="I195" s="37">
        <f t="shared" si="29"/>
        <v>3354.6314839833681</v>
      </c>
      <c r="J195" s="40">
        <f t="shared" si="30"/>
        <v>-391.54366657428477</v>
      </c>
      <c r="K195" s="37">
        <f t="shared" si="31"/>
        <v>2963.0878174090831</v>
      </c>
      <c r="L195" s="37">
        <f t="shared" si="32"/>
        <v>1730989.8457354179</v>
      </c>
      <c r="M195" s="37">
        <f t="shared" si="33"/>
        <v>1528953.3137830868</v>
      </c>
      <c r="N195" s="41">
        <f>'jan-nov'!M195</f>
        <v>1453373.4740063876</v>
      </c>
      <c r="O195" s="41">
        <f t="shared" si="34"/>
        <v>75579.839776699198</v>
      </c>
    </row>
    <row r="196" spans="1:15" x14ac:dyDescent="0.3">
      <c r="A196" s="33" t="s">
        <v>655</v>
      </c>
      <c r="B196" s="34" t="s">
        <v>249</v>
      </c>
      <c r="C196" s="36">
        <v>23216194</v>
      </c>
      <c r="D196" s="36">
        <v>840</v>
      </c>
      <c r="E196" s="37">
        <f t="shared" si="25"/>
        <v>27638.326190476189</v>
      </c>
      <c r="F196" s="38">
        <f t="shared" si="26"/>
        <v>0.86563292168462969</v>
      </c>
      <c r="G196" s="39">
        <f t="shared" si="27"/>
        <v>2574.0803382437275</v>
      </c>
      <c r="H196" s="39">
        <f t="shared" si="28"/>
        <v>384.05076091129047</v>
      </c>
      <c r="I196" s="37">
        <f t="shared" si="29"/>
        <v>2958.1310991550181</v>
      </c>
      <c r="J196" s="40">
        <f t="shared" si="30"/>
        <v>-391.54366657428477</v>
      </c>
      <c r="K196" s="37">
        <f t="shared" si="31"/>
        <v>2566.5874325807335</v>
      </c>
      <c r="L196" s="37">
        <f t="shared" si="32"/>
        <v>2484830.1232902152</v>
      </c>
      <c r="M196" s="37">
        <f t="shared" si="33"/>
        <v>2155933.443367816</v>
      </c>
      <c r="N196" s="41">
        <f>'jan-nov'!M196</f>
        <v>2044618.5007080738</v>
      </c>
      <c r="O196" s="41">
        <f t="shared" si="34"/>
        <v>111314.9426597422</v>
      </c>
    </row>
    <row r="197" spans="1:15" x14ac:dyDescent="0.3">
      <c r="A197" s="33" t="s">
        <v>656</v>
      </c>
      <c r="B197" s="34" t="s">
        <v>250</v>
      </c>
      <c r="C197" s="36">
        <v>303352030</v>
      </c>
      <c r="D197" s="36">
        <v>11028</v>
      </c>
      <c r="E197" s="37">
        <f t="shared" si="25"/>
        <v>27507.438338774031</v>
      </c>
      <c r="F197" s="38">
        <f t="shared" si="26"/>
        <v>0.86153351158645219</v>
      </c>
      <c r="G197" s="39">
        <f t="shared" si="27"/>
        <v>2652.6130492650227</v>
      </c>
      <c r="H197" s="39">
        <f t="shared" si="28"/>
        <v>429.86150900704592</v>
      </c>
      <c r="I197" s="37">
        <f t="shared" si="29"/>
        <v>3082.4745582720689</v>
      </c>
      <c r="J197" s="40">
        <f t="shared" si="30"/>
        <v>-391.54366657428477</v>
      </c>
      <c r="K197" s="37">
        <f t="shared" si="31"/>
        <v>2690.9308916977843</v>
      </c>
      <c r="L197" s="37">
        <f t="shared" si="32"/>
        <v>33993529.428624377</v>
      </c>
      <c r="M197" s="37">
        <f t="shared" si="33"/>
        <v>29675585.873643167</v>
      </c>
      <c r="N197" s="41">
        <f>'jan-nov'!M197</f>
        <v>28103534.351438846</v>
      </c>
      <c r="O197" s="41">
        <f t="shared" si="34"/>
        <v>1572051.5222043209</v>
      </c>
    </row>
    <row r="198" spans="1:15" x14ac:dyDescent="0.3">
      <c r="A198" s="33" t="s">
        <v>657</v>
      </c>
      <c r="B198" s="34" t="s">
        <v>251</v>
      </c>
      <c r="C198" s="36">
        <v>1149890098</v>
      </c>
      <c r="D198" s="36">
        <v>42161</v>
      </c>
      <c r="E198" s="37">
        <f t="shared" si="25"/>
        <v>27273.786153079862</v>
      </c>
      <c r="F198" s="38">
        <f t="shared" si="26"/>
        <v>0.85421552051975225</v>
      </c>
      <c r="G198" s="39">
        <f t="shared" si="27"/>
        <v>2792.804360681524</v>
      </c>
      <c r="H198" s="39">
        <f t="shared" si="28"/>
        <v>511.6397740000051</v>
      </c>
      <c r="I198" s="37">
        <f t="shared" si="29"/>
        <v>3304.4441346815292</v>
      </c>
      <c r="J198" s="40">
        <f t="shared" si="30"/>
        <v>-391.54366657428477</v>
      </c>
      <c r="K198" s="37">
        <f t="shared" si="31"/>
        <v>2912.9004681072447</v>
      </c>
      <c r="L198" s="37">
        <f t="shared" si="32"/>
        <v>139318669.16230795</v>
      </c>
      <c r="M198" s="37">
        <f t="shared" si="33"/>
        <v>122810796.63586955</v>
      </c>
      <c r="N198" s="41">
        <f>'jan-nov'!M198</f>
        <v>118629366.71595605</v>
      </c>
      <c r="O198" s="41">
        <f t="shared" si="34"/>
        <v>4181429.9199135005</v>
      </c>
    </row>
    <row r="199" spans="1:15" x14ac:dyDescent="0.3">
      <c r="A199" s="33" t="s">
        <v>658</v>
      </c>
      <c r="B199" s="34" t="s">
        <v>252</v>
      </c>
      <c r="C199" s="36">
        <v>5708524</v>
      </c>
      <c r="D199" s="36">
        <v>196</v>
      </c>
      <c r="E199" s="37">
        <f t="shared" si="25"/>
        <v>29125.122448979593</v>
      </c>
      <c r="F199" s="38">
        <f t="shared" si="26"/>
        <v>0.91219940984054304</v>
      </c>
      <c r="G199" s="39">
        <f t="shared" si="27"/>
        <v>1682.0025831416854</v>
      </c>
      <c r="H199" s="39">
        <f t="shared" si="28"/>
        <v>0</v>
      </c>
      <c r="I199" s="37">
        <f t="shared" si="29"/>
        <v>1682.0025831416854</v>
      </c>
      <c r="J199" s="40">
        <f t="shared" si="30"/>
        <v>-391.54366657428477</v>
      </c>
      <c r="K199" s="37">
        <f t="shared" si="31"/>
        <v>1290.4589165674006</v>
      </c>
      <c r="L199" s="37">
        <f t="shared" si="32"/>
        <v>329672.50629577035</v>
      </c>
      <c r="M199" s="37">
        <f t="shared" si="33"/>
        <v>252929.9476472105</v>
      </c>
      <c r="N199" s="41">
        <f>'jan-nov'!M199</f>
        <v>235130.083159998</v>
      </c>
      <c r="O199" s="41">
        <f t="shared" si="34"/>
        <v>17799.864487212501</v>
      </c>
    </row>
    <row r="200" spans="1:15" x14ac:dyDescent="0.3">
      <c r="A200" s="33" t="s">
        <v>659</v>
      </c>
      <c r="B200" s="34" t="s">
        <v>253</v>
      </c>
      <c r="C200" s="36">
        <v>307150067</v>
      </c>
      <c r="D200" s="36">
        <v>8743</v>
      </c>
      <c r="E200" s="37">
        <f t="shared" si="25"/>
        <v>35130.969575660529</v>
      </c>
      <c r="F200" s="38">
        <f t="shared" si="26"/>
        <v>1.1003026603641408</v>
      </c>
      <c r="G200" s="39">
        <f t="shared" si="27"/>
        <v>-1921.505692866876</v>
      </c>
      <c r="H200" s="39">
        <f t="shared" si="28"/>
        <v>0</v>
      </c>
      <c r="I200" s="37">
        <f t="shared" si="29"/>
        <v>-1921.505692866876</v>
      </c>
      <c r="J200" s="40">
        <f t="shared" si="30"/>
        <v>-391.54366657428477</v>
      </c>
      <c r="K200" s="37">
        <f t="shared" si="31"/>
        <v>-2313.049359441161</v>
      </c>
      <c r="L200" s="37">
        <f t="shared" si="32"/>
        <v>-16799724.272735097</v>
      </c>
      <c r="M200" s="37">
        <f t="shared" si="33"/>
        <v>-20222990.549594071</v>
      </c>
      <c r="N200" s="41">
        <f>'jan-nov'!M200</f>
        <v>-19857603.419041518</v>
      </c>
      <c r="O200" s="41">
        <f t="shared" si="34"/>
        <v>-365387.13055255264</v>
      </c>
    </row>
    <row r="201" spans="1:15" x14ac:dyDescent="0.3">
      <c r="A201" s="33" t="s">
        <v>660</v>
      </c>
      <c r="B201" s="34" t="s">
        <v>254</v>
      </c>
      <c r="C201" s="36">
        <v>9648534490</v>
      </c>
      <c r="D201" s="36">
        <v>281190</v>
      </c>
      <c r="E201" s="37">
        <f t="shared" ref="E201:E264" si="35">(C201)/D201</f>
        <v>34313.220562608913</v>
      </c>
      <c r="F201" s="38">
        <f t="shared" ref="F201:F264" si="36">IF(ISNUMBER(C201),E201/E$435,"")</f>
        <v>1.0746907451383731</v>
      </c>
      <c r="G201" s="39">
        <f t="shared" ref="G201:G264" si="37">(E$435-E201)*0.6</f>
        <v>-1430.8562850359062</v>
      </c>
      <c r="H201" s="39">
        <f t="shared" ref="H201:H264" si="38">IF(E201&gt;=E$435*0.9,0,IF(E201&lt;0.9*E$435,(E$435*0.9-E201)*0.35))</f>
        <v>0</v>
      </c>
      <c r="I201" s="37">
        <f t="shared" ref="I201:I264" si="39">G201+H201</f>
        <v>-1430.8562850359062</v>
      </c>
      <c r="J201" s="40">
        <f t="shared" ref="J201:J264" si="40">I$437</f>
        <v>-391.54366657428477</v>
      </c>
      <c r="K201" s="37">
        <f t="shared" ref="K201:K264" si="41">I201+J201</f>
        <v>-1822.399951610191</v>
      </c>
      <c r="L201" s="37">
        <f t="shared" ref="L201:L264" si="42">(I201*D201)</f>
        <v>-402342478.7892465</v>
      </c>
      <c r="M201" s="37">
        <f t="shared" ref="M201:M264" si="43">(K201*D201)</f>
        <v>-512440642.3932696</v>
      </c>
      <c r="N201" s="41">
        <f>'jan-nov'!M201</f>
        <v>-503229969.86653167</v>
      </c>
      <c r="O201" s="41">
        <f t="shared" ref="O201:O264" si="44">M201-N201</f>
        <v>-9210672.5267379284</v>
      </c>
    </row>
    <row r="202" spans="1:15" x14ac:dyDescent="0.3">
      <c r="A202" s="33" t="s">
        <v>661</v>
      </c>
      <c r="B202" s="34" t="s">
        <v>255</v>
      </c>
      <c r="C202" s="36">
        <v>114532848</v>
      </c>
      <c r="D202" s="36">
        <v>4077</v>
      </c>
      <c r="E202" s="37">
        <f t="shared" si="35"/>
        <v>28092.432671081679</v>
      </c>
      <c r="F202" s="38">
        <f t="shared" si="36"/>
        <v>0.87985554561827117</v>
      </c>
      <c r="G202" s="39">
        <f t="shared" si="37"/>
        <v>2301.6164498804342</v>
      </c>
      <c r="H202" s="39">
        <f t="shared" si="38"/>
        <v>225.11349269936926</v>
      </c>
      <c r="I202" s="37">
        <f t="shared" si="39"/>
        <v>2526.7299425798033</v>
      </c>
      <c r="J202" s="40">
        <f t="shared" si="40"/>
        <v>-391.54366657428477</v>
      </c>
      <c r="K202" s="37">
        <f t="shared" si="41"/>
        <v>2135.1862760055183</v>
      </c>
      <c r="L202" s="37">
        <f t="shared" si="42"/>
        <v>10301477.975897858</v>
      </c>
      <c r="M202" s="37">
        <f t="shared" si="43"/>
        <v>8705154.4472744986</v>
      </c>
      <c r="N202" s="41">
        <f>'jan-nov'!M202</f>
        <v>9727345.2193295471</v>
      </c>
      <c r="O202" s="41">
        <f t="shared" si="44"/>
        <v>-1022190.7720550485</v>
      </c>
    </row>
    <row r="203" spans="1:15" x14ac:dyDescent="0.3">
      <c r="A203" s="33" t="s">
        <v>662</v>
      </c>
      <c r="B203" s="34" t="s">
        <v>256</v>
      </c>
      <c r="C203" s="36">
        <v>141648949</v>
      </c>
      <c r="D203" s="36">
        <v>5721</v>
      </c>
      <c r="E203" s="37">
        <f t="shared" si="35"/>
        <v>24759.473693410244</v>
      </c>
      <c r="F203" s="38">
        <f t="shared" si="36"/>
        <v>0.77546720466689634</v>
      </c>
      <c r="G203" s="39">
        <f t="shared" si="37"/>
        <v>4301.3918364832944</v>
      </c>
      <c r="H203" s="39">
        <f t="shared" si="38"/>
        <v>1391.6491348843713</v>
      </c>
      <c r="I203" s="37">
        <f t="shared" si="39"/>
        <v>5693.0409713676654</v>
      </c>
      <c r="J203" s="40">
        <f t="shared" si="40"/>
        <v>-391.54366657428477</v>
      </c>
      <c r="K203" s="37">
        <f t="shared" si="41"/>
        <v>5301.4973047933809</v>
      </c>
      <c r="L203" s="37">
        <f t="shared" si="42"/>
        <v>32569887.397194415</v>
      </c>
      <c r="M203" s="37">
        <f t="shared" si="43"/>
        <v>30329866.080722932</v>
      </c>
      <c r="N203" s="41">
        <f>'jan-nov'!M203</f>
        <v>29519148.140001059</v>
      </c>
      <c r="O203" s="41">
        <f t="shared" si="44"/>
        <v>810717.94072187319</v>
      </c>
    </row>
    <row r="204" spans="1:15" x14ac:dyDescent="0.3">
      <c r="A204" s="33" t="s">
        <v>663</v>
      </c>
      <c r="B204" s="34" t="s">
        <v>257</v>
      </c>
      <c r="C204" s="36">
        <v>332334388</v>
      </c>
      <c r="D204" s="36">
        <v>11960</v>
      </c>
      <c r="E204" s="37">
        <f t="shared" si="35"/>
        <v>27787.15618729097</v>
      </c>
      <c r="F204" s="38">
        <f t="shared" si="36"/>
        <v>0.87029428012179466</v>
      </c>
      <c r="G204" s="39">
        <f t="shared" si="37"/>
        <v>2484.7823401548594</v>
      </c>
      <c r="H204" s="39">
        <f t="shared" si="38"/>
        <v>331.96026202611733</v>
      </c>
      <c r="I204" s="37">
        <f t="shared" si="39"/>
        <v>2816.742602180977</v>
      </c>
      <c r="J204" s="40">
        <f t="shared" si="40"/>
        <v>-391.54366657428477</v>
      </c>
      <c r="K204" s="37">
        <f t="shared" si="41"/>
        <v>2425.1989356066924</v>
      </c>
      <c r="L204" s="37">
        <f t="shared" si="42"/>
        <v>33688241.522084482</v>
      </c>
      <c r="M204" s="37">
        <f t="shared" si="43"/>
        <v>29005379.269856043</v>
      </c>
      <c r="N204" s="41">
        <f>'jan-nov'!M204</f>
        <v>27752975.969605453</v>
      </c>
      <c r="O204" s="41">
        <f t="shared" si="44"/>
        <v>1252403.3002505898</v>
      </c>
    </row>
    <row r="205" spans="1:15" x14ac:dyDescent="0.3">
      <c r="A205" s="33" t="s">
        <v>664</v>
      </c>
      <c r="B205" s="34" t="s">
        <v>258</v>
      </c>
      <c r="C205" s="36">
        <v>540529945</v>
      </c>
      <c r="D205" s="36">
        <v>18699</v>
      </c>
      <c r="E205" s="37">
        <f t="shared" si="35"/>
        <v>28906.890475426495</v>
      </c>
      <c r="F205" s="38">
        <f t="shared" si="36"/>
        <v>0.90536438012239506</v>
      </c>
      <c r="G205" s="39">
        <f t="shared" si="37"/>
        <v>1812.9417672735442</v>
      </c>
      <c r="H205" s="39">
        <f t="shared" si="38"/>
        <v>0</v>
      </c>
      <c r="I205" s="37">
        <f t="shared" si="39"/>
        <v>1812.9417672735442</v>
      </c>
      <c r="J205" s="40">
        <f t="shared" si="40"/>
        <v>-391.54366657428477</v>
      </c>
      <c r="K205" s="37">
        <f t="shared" si="41"/>
        <v>1421.3981006992594</v>
      </c>
      <c r="L205" s="37">
        <f t="shared" si="42"/>
        <v>33900198.106248006</v>
      </c>
      <c r="M205" s="37">
        <f t="shared" si="43"/>
        <v>26578723.084975451</v>
      </c>
      <c r="N205" s="41">
        <f>'jan-nov'!M205</f>
        <v>24953429.821473476</v>
      </c>
      <c r="O205" s="41">
        <f t="shared" si="44"/>
        <v>1625293.2635019757</v>
      </c>
    </row>
    <row r="206" spans="1:15" x14ac:dyDescent="0.3">
      <c r="A206" s="33" t="s">
        <v>665</v>
      </c>
      <c r="B206" s="34" t="s">
        <v>259</v>
      </c>
      <c r="C206" s="36">
        <v>90563511</v>
      </c>
      <c r="D206" s="36">
        <v>3201</v>
      </c>
      <c r="E206" s="37">
        <f t="shared" si="35"/>
        <v>28292.255857544518</v>
      </c>
      <c r="F206" s="38">
        <f t="shared" si="36"/>
        <v>0.88611401176148374</v>
      </c>
      <c r="G206" s="39">
        <f t="shared" si="37"/>
        <v>2181.7225380027303</v>
      </c>
      <c r="H206" s="39">
        <f t="shared" si="38"/>
        <v>155.17537743737537</v>
      </c>
      <c r="I206" s="37">
        <f t="shared" si="39"/>
        <v>2336.8979154401059</v>
      </c>
      <c r="J206" s="40">
        <f t="shared" si="40"/>
        <v>-391.54366657428477</v>
      </c>
      <c r="K206" s="37">
        <f t="shared" si="41"/>
        <v>1945.3542488658211</v>
      </c>
      <c r="L206" s="37">
        <f t="shared" si="42"/>
        <v>7480410.2273237789</v>
      </c>
      <c r="M206" s="37">
        <f t="shared" si="43"/>
        <v>6227078.9506194936</v>
      </c>
      <c r="N206" s="41">
        <f>'jan-nov'!M206</f>
        <v>5770913.2378768437</v>
      </c>
      <c r="O206" s="41">
        <f t="shared" si="44"/>
        <v>456165.71274264995</v>
      </c>
    </row>
    <row r="207" spans="1:15" x14ac:dyDescent="0.3">
      <c r="A207" s="33" t="s">
        <v>666</v>
      </c>
      <c r="B207" s="34" t="s">
        <v>260</v>
      </c>
      <c r="C207" s="36">
        <v>105762157</v>
      </c>
      <c r="D207" s="36">
        <v>2846</v>
      </c>
      <c r="E207" s="37">
        <f t="shared" si="35"/>
        <v>37161.685523541812</v>
      </c>
      <c r="F207" s="38">
        <f t="shared" si="36"/>
        <v>1.1639047239247693</v>
      </c>
      <c r="G207" s="39">
        <f t="shared" si="37"/>
        <v>-3139.9352615956454</v>
      </c>
      <c r="H207" s="39">
        <f t="shared" si="38"/>
        <v>0</v>
      </c>
      <c r="I207" s="37">
        <f t="shared" si="39"/>
        <v>-3139.9352615956454</v>
      </c>
      <c r="J207" s="40">
        <f t="shared" si="40"/>
        <v>-391.54366657428477</v>
      </c>
      <c r="K207" s="37">
        <f t="shared" si="41"/>
        <v>-3531.4789281699304</v>
      </c>
      <c r="L207" s="37">
        <f t="shared" si="42"/>
        <v>-8936255.7545012068</v>
      </c>
      <c r="M207" s="37">
        <f t="shared" si="43"/>
        <v>-10050589.029571623</v>
      </c>
      <c r="N207" s="41">
        <f>'jan-nov'!M207</f>
        <v>-7550645.2741155447</v>
      </c>
      <c r="O207" s="41">
        <f t="shared" si="44"/>
        <v>-2499943.7554560779</v>
      </c>
    </row>
    <row r="208" spans="1:15" x14ac:dyDescent="0.3">
      <c r="A208" s="33" t="s">
        <v>667</v>
      </c>
      <c r="B208" s="34" t="s">
        <v>261</v>
      </c>
      <c r="C208" s="36">
        <v>374900539</v>
      </c>
      <c r="D208" s="36">
        <v>13137</v>
      </c>
      <c r="E208" s="37">
        <f t="shared" si="35"/>
        <v>28537.758925173173</v>
      </c>
      <c r="F208" s="38">
        <f t="shared" si="36"/>
        <v>0.89380317268423026</v>
      </c>
      <c r="G208" s="39">
        <f t="shared" si="37"/>
        <v>2034.4206974255371</v>
      </c>
      <c r="H208" s="39">
        <f t="shared" si="38"/>
        <v>69.249303767346092</v>
      </c>
      <c r="I208" s="37">
        <f t="shared" si="39"/>
        <v>2103.6700011928833</v>
      </c>
      <c r="J208" s="40">
        <f t="shared" si="40"/>
        <v>-391.54366657428477</v>
      </c>
      <c r="K208" s="37">
        <f t="shared" si="41"/>
        <v>1712.1263346185985</v>
      </c>
      <c r="L208" s="37">
        <f t="shared" si="42"/>
        <v>27635912.80567091</v>
      </c>
      <c r="M208" s="37">
        <f t="shared" si="43"/>
        <v>22492203.657884531</v>
      </c>
      <c r="N208" s="41">
        <f>'jan-nov'!M208</f>
        <v>21415062.023395225</v>
      </c>
      <c r="O208" s="41">
        <f t="shared" si="44"/>
        <v>1077141.6344893053</v>
      </c>
    </row>
    <row r="209" spans="1:15" x14ac:dyDescent="0.3">
      <c r="A209" s="33" t="s">
        <v>668</v>
      </c>
      <c r="B209" s="34" t="s">
        <v>262</v>
      </c>
      <c r="C209" s="36">
        <v>30455502</v>
      </c>
      <c r="D209" s="36">
        <v>1087</v>
      </c>
      <c r="E209" s="37">
        <f t="shared" si="35"/>
        <v>28017.941122355107</v>
      </c>
      <c r="F209" s="38">
        <f t="shared" si="36"/>
        <v>0.87752246884218132</v>
      </c>
      <c r="G209" s="39">
        <f t="shared" si="37"/>
        <v>2346.3113791163769</v>
      </c>
      <c r="H209" s="39">
        <f t="shared" si="38"/>
        <v>251.18553475366932</v>
      </c>
      <c r="I209" s="37">
        <f t="shared" si="39"/>
        <v>2597.4969138700462</v>
      </c>
      <c r="J209" s="40">
        <f t="shared" si="40"/>
        <v>-391.54366657428477</v>
      </c>
      <c r="K209" s="37">
        <f t="shared" si="41"/>
        <v>2205.9532472957617</v>
      </c>
      <c r="L209" s="37">
        <f t="shared" si="42"/>
        <v>2823479.14537674</v>
      </c>
      <c r="M209" s="37">
        <f t="shared" si="43"/>
        <v>2397871.1798104928</v>
      </c>
      <c r="N209" s="41">
        <f>'jan-nov'!M209</f>
        <v>2365938.4519281881</v>
      </c>
      <c r="O209" s="41">
        <f t="shared" si="44"/>
        <v>31932.727882304695</v>
      </c>
    </row>
    <row r="210" spans="1:15" x14ac:dyDescent="0.3">
      <c r="A210" s="33" t="s">
        <v>669</v>
      </c>
      <c r="B210" s="34" t="s">
        <v>263</v>
      </c>
      <c r="C210" s="36">
        <v>227221004</v>
      </c>
      <c r="D210" s="36">
        <v>6745</v>
      </c>
      <c r="E210" s="37">
        <f t="shared" si="35"/>
        <v>33687.32453669385</v>
      </c>
      <c r="F210" s="38">
        <f t="shared" si="36"/>
        <v>1.0550876692556392</v>
      </c>
      <c r="G210" s="39">
        <f t="shared" si="37"/>
        <v>-1055.3186694868687</v>
      </c>
      <c r="H210" s="39">
        <f t="shared" si="38"/>
        <v>0</v>
      </c>
      <c r="I210" s="37">
        <f t="shared" si="39"/>
        <v>-1055.3186694868687</v>
      </c>
      <c r="J210" s="40">
        <f t="shared" si="40"/>
        <v>-391.54366657428477</v>
      </c>
      <c r="K210" s="37">
        <f t="shared" si="41"/>
        <v>-1446.8623360611534</v>
      </c>
      <c r="L210" s="37">
        <f t="shared" si="42"/>
        <v>-7118124.4256889289</v>
      </c>
      <c r="M210" s="37">
        <f t="shared" si="43"/>
        <v>-9759086.4567324799</v>
      </c>
      <c r="N210" s="41">
        <f>'jan-nov'!M210</f>
        <v>-10391061.691254148</v>
      </c>
      <c r="O210" s="41">
        <f t="shared" si="44"/>
        <v>631975.2345216684</v>
      </c>
    </row>
    <row r="211" spans="1:15" x14ac:dyDescent="0.3">
      <c r="A211" s="33" t="s">
        <v>670</v>
      </c>
      <c r="B211" s="34" t="s">
        <v>264</v>
      </c>
      <c r="C211" s="36">
        <v>91437173</v>
      </c>
      <c r="D211" s="36">
        <v>3320</v>
      </c>
      <c r="E211" s="37">
        <f t="shared" si="35"/>
        <v>27541.317168674697</v>
      </c>
      <c r="F211" s="38">
        <f t="shared" si="36"/>
        <v>0.86259459720748644</v>
      </c>
      <c r="G211" s="39">
        <f t="shared" si="37"/>
        <v>2632.2857513246227</v>
      </c>
      <c r="H211" s="39">
        <f t="shared" si="38"/>
        <v>418.00391854181271</v>
      </c>
      <c r="I211" s="37">
        <f t="shared" si="39"/>
        <v>3050.2896698664354</v>
      </c>
      <c r="J211" s="40">
        <f t="shared" si="40"/>
        <v>-391.54366657428477</v>
      </c>
      <c r="K211" s="37">
        <f t="shared" si="41"/>
        <v>2658.7460032921508</v>
      </c>
      <c r="L211" s="37">
        <f t="shared" si="42"/>
        <v>10126961.703956565</v>
      </c>
      <c r="M211" s="37">
        <f t="shared" si="43"/>
        <v>8827036.7309299409</v>
      </c>
      <c r="N211" s="41">
        <f>'jan-nov'!M211</f>
        <v>8546611.9408938102</v>
      </c>
      <c r="O211" s="41">
        <f t="shared" si="44"/>
        <v>280424.7900361307</v>
      </c>
    </row>
    <row r="212" spans="1:15" x14ac:dyDescent="0.3">
      <c r="A212" s="33" t="s">
        <v>671</v>
      </c>
      <c r="B212" s="34" t="s">
        <v>265</v>
      </c>
      <c r="C212" s="36">
        <v>56139916</v>
      </c>
      <c r="D212" s="36">
        <v>906</v>
      </c>
      <c r="E212" s="37">
        <f t="shared" si="35"/>
        <v>61964.58719646799</v>
      </c>
      <c r="F212" s="38">
        <f t="shared" si="36"/>
        <v>1.9407320937670876</v>
      </c>
      <c r="G212" s="39">
        <f t="shared" si="37"/>
        <v>-18021.676265351351</v>
      </c>
      <c r="H212" s="39">
        <f t="shared" si="38"/>
        <v>0</v>
      </c>
      <c r="I212" s="37">
        <f t="shared" si="39"/>
        <v>-18021.676265351351</v>
      </c>
      <c r="J212" s="40">
        <f t="shared" si="40"/>
        <v>-391.54366657428477</v>
      </c>
      <c r="K212" s="37">
        <f t="shared" si="41"/>
        <v>-18413.219931925636</v>
      </c>
      <c r="L212" s="37">
        <f t="shared" si="42"/>
        <v>-16327638.696408324</v>
      </c>
      <c r="M212" s="37">
        <f t="shared" si="43"/>
        <v>-16682377.258324627</v>
      </c>
      <c r="N212" s="41">
        <f>'jan-nov'!M212</f>
        <v>-16682703.705393068</v>
      </c>
      <c r="O212" s="41">
        <f t="shared" si="44"/>
        <v>326.44706844165921</v>
      </c>
    </row>
    <row r="213" spans="1:15" x14ac:dyDescent="0.3">
      <c r="A213" s="33" t="s">
        <v>672</v>
      </c>
      <c r="B213" s="34" t="s">
        <v>266</v>
      </c>
      <c r="C213" s="36">
        <v>35916212</v>
      </c>
      <c r="D213" s="36">
        <v>1093</v>
      </c>
      <c r="E213" s="37">
        <f t="shared" si="35"/>
        <v>32860.212259835316</v>
      </c>
      <c r="F213" s="38">
        <f t="shared" si="36"/>
        <v>1.0291824964226695</v>
      </c>
      <c r="G213" s="39">
        <f t="shared" si="37"/>
        <v>-559.05130337174853</v>
      </c>
      <c r="H213" s="39">
        <f t="shared" si="38"/>
        <v>0</v>
      </c>
      <c r="I213" s="37">
        <f t="shared" si="39"/>
        <v>-559.05130337174853</v>
      </c>
      <c r="J213" s="40">
        <f t="shared" si="40"/>
        <v>-391.54366657428477</v>
      </c>
      <c r="K213" s="37">
        <f t="shared" si="41"/>
        <v>-950.5949699460333</v>
      </c>
      <c r="L213" s="37">
        <f t="shared" si="42"/>
        <v>-611043.07458532113</v>
      </c>
      <c r="M213" s="37">
        <f t="shared" si="43"/>
        <v>-1039000.3021510144</v>
      </c>
      <c r="N213" s="41">
        <f>'jan-nov'!M213</f>
        <v>-1065820.7423781736</v>
      </c>
      <c r="O213" s="41">
        <f t="shared" si="44"/>
        <v>26820.440227159183</v>
      </c>
    </row>
    <row r="214" spans="1:15" x14ac:dyDescent="0.3">
      <c r="A214" s="33" t="s">
        <v>673</v>
      </c>
      <c r="B214" s="34" t="s">
        <v>267</v>
      </c>
      <c r="C214" s="36">
        <v>23114820</v>
      </c>
      <c r="D214" s="36">
        <v>937</v>
      </c>
      <c r="E214" s="37">
        <f t="shared" si="35"/>
        <v>24668.964781216648</v>
      </c>
      <c r="F214" s="38">
        <f t="shared" si="36"/>
        <v>0.77263246375094174</v>
      </c>
      <c r="G214" s="39">
        <f t="shared" si="37"/>
        <v>4355.6971837994524</v>
      </c>
      <c r="H214" s="39">
        <f t="shared" si="38"/>
        <v>1423.3272541521301</v>
      </c>
      <c r="I214" s="37">
        <f t="shared" si="39"/>
        <v>5779.0244379515825</v>
      </c>
      <c r="J214" s="40">
        <f t="shared" si="40"/>
        <v>-391.54366657428477</v>
      </c>
      <c r="K214" s="37">
        <f t="shared" si="41"/>
        <v>5387.480771377298</v>
      </c>
      <c r="L214" s="37">
        <f t="shared" si="42"/>
        <v>5414945.8983606324</v>
      </c>
      <c r="M214" s="37">
        <f t="shared" si="43"/>
        <v>5048069.4827805283</v>
      </c>
      <c r="N214" s="41">
        <f>'jan-nov'!M214</f>
        <v>4925721.8321588887</v>
      </c>
      <c r="O214" s="41">
        <f t="shared" si="44"/>
        <v>122347.65062163956</v>
      </c>
    </row>
    <row r="215" spans="1:15" x14ac:dyDescent="0.3">
      <c r="A215" s="33" t="s">
        <v>674</v>
      </c>
      <c r="B215" s="34" t="s">
        <v>268</v>
      </c>
      <c r="C215" s="36">
        <v>427962974</v>
      </c>
      <c r="D215" s="36">
        <v>14606</v>
      </c>
      <c r="E215" s="37">
        <f t="shared" si="35"/>
        <v>29300.491168013144</v>
      </c>
      <c r="F215" s="38">
        <f t="shared" si="36"/>
        <v>0.91769196158129984</v>
      </c>
      <c r="G215" s="39">
        <f t="shared" si="37"/>
        <v>1576.7813517215545</v>
      </c>
      <c r="H215" s="39">
        <f t="shared" si="38"/>
        <v>0</v>
      </c>
      <c r="I215" s="37">
        <f t="shared" si="39"/>
        <v>1576.7813517215545</v>
      </c>
      <c r="J215" s="40">
        <f t="shared" si="40"/>
        <v>-391.54366657428477</v>
      </c>
      <c r="K215" s="37">
        <f t="shared" si="41"/>
        <v>1185.2376851472698</v>
      </c>
      <c r="L215" s="37">
        <f t="shared" si="42"/>
        <v>23030468.423245024</v>
      </c>
      <c r="M215" s="37">
        <f t="shared" si="43"/>
        <v>17311581.629261021</v>
      </c>
      <c r="N215" s="41">
        <f>'jan-nov'!M215</f>
        <v>18638100.315484341</v>
      </c>
      <c r="O215" s="41">
        <f t="shared" si="44"/>
        <v>-1326518.6862233207</v>
      </c>
    </row>
    <row r="216" spans="1:15" x14ac:dyDescent="0.3">
      <c r="A216" s="33" t="s">
        <v>675</v>
      </c>
      <c r="B216" s="34" t="s">
        <v>269</v>
      </c>
      <c r="C216" s="36">
        <v>234746422</v>
      </c>
      <c r="D216" s="36">
        <v>8441</v>
      </c>
      <c r="E216" s="37">
        <f t="shared" si="35"/>
        <v>27810.262054258976</v>
      </c>
      <c r="F216" s="38">
        <f t="shared" si="36"/>
        <v>0.87101795633119061</v>
      </c>
      <c r="G216" s="39">
        <f t="shared" si="37"/>
        <v>2470.9188199740556</v>
      </c>
      <c r="H216" s="39">
        <f t="shared" si="38"/>
        <v>323.87320858731528</v>
      </c>
      <c r="I216" s="37">
        <f t="shared" si="39"/>
        <v>2794.7920285613709</v>
      </c>
      <c r="J216" s="40">
        <f t="shared" si="40"/>
        <v>-391.54366657428477</v>
      </c>
      <c r="K216" s="37">
        <f t="shared" si="41"/>
        <v>2403.2483619870864</v>
      </c>
      <c r="L216" s="37">
        <f t="shared" si="42"/>
        <v>23590839.513086531</v>
      </c>
      <c r="M216" s="37">
        <f t="shared" si="43"/>
        <v>20285819.423532996</v>
      </c>
      <c r="N216" s="41">
        <f>'jan-nov'!M216</f>
        <v>19051693.701817688</v>
      </c>
      <c r="O216" s="41">
        <f t="shared" si="44"/>
        <v>1234125.7217153087</v>
      </c>
    </row>
    <row r="217" spans="1:15" x14ac:dyDescent="0.3">
      <c r="A217" s="33" t="s">
        <v>676</v>
      </c>
      <c r="B217" s="34" t="s">
        <v>270</v>
      </c>
      <c r="C217" s="36">
        <v>114901373</v>
      </c>
      <c r="D217" s="36">
        <v>3861</v>
      </c>
      <c r="E217" s="37">
        <f t="shared" si="35"/>
        <v>29759.485366485365</v>
      </c>
      <c r="F217" s="38">
        <f t="shared" si="36"/>
        <v>0.93206766893497872</v>
      </c>
      <c r="G217" s="39">
        <f t="shared" si="37"/>
        <v>1301.384832638222</v>
      </c>
      <c r="H217" s="39">
        <f t="shared" si="38"/>
        <v>0</v>
      </c>
      <c r="I217" s="37">
        <f t="shared" si="39"/>
        <v>1301.384832638222</v>
      </c>
      <c r="J217" s="40">
        <f t="shared" si="40"/>
        <v>-391.54366657428477</v>
      </c>
      <c r="K217" s="37">
        <f t="shared" si="41"/>
        <v>909.84116606393718</v>
      </c>
      <c r="L217" s="37">
        <f t="shared" si="42"/>
        <v>5024646.8388161752</v>
      </c>
      <c r="M217" s="37">
        <f t="shared" si="43"/>
        <v>3512896.7421728615</v>
      </c>
      <c r="N217" s="41">
        <f>'jan-nov'!M217</f>
        <v>3515228.9422487342</v>
      </c>
      <c r="O217" s="41">
        <f t="shared" si="44"/>
        <v>-2332.2000758727081</v>
      </c>
    </row>
    <row r="218" spans="1:15" x14ac:dyDescent="0.3">
      <c r="A218" s="33" t="s">
        <v>677</v>
      </c>
      <c r="B218" s="34" t="s">
        <v>271</v>
      </c>
      <c r="C218" s="36">
        <v>67379784</v>
      </c>
      <c r="D218" s="36">
        <v>2465</v>
      </c>
      <c r="E218" s="37">
        <f t="shared" si="35"/>
        <v>27334.597971602434</v>
      </c>
      <c r="F218" s="38">
        <f t="shared" si="36"/>
        <v>0.85612014787590485</v>
      </c>
      <c r="G218" s="39">
        <f t="shared" si="37"/>
        <v>2756.3172695679809</v>
      </c>
      <c r="H218" s="39">
        <f t="shared" si="38"/>
        <v>490.35563751710487</v>
      </c>
      <c r="I218" s="37">
        <f t="shared" si="39"/>
        <v>3246.6729070850856</v>
      </c>
      <c r="J218" s="40">
        <f t="shared" si="40"/>
        <v>-391.54366657428477</v>
      </c>
      <c r="K218" s="37">
        <f t="shared" si="41"/>
        <v>2855.1292405108006</v>
      </c>
      <c r="L218" s="37">
        <f t="shared" si="42"/>
        <v>8003048.7159647364</v>
      </c>
      <c r="M218" s="37">
        <f t="shared" si="43"/>
        <v>7037893.5778591232</v>
      </c>
      <c r="N218" s="41">
        <f>'jan-nov'!M218</f>
        <v>6585440.9482088108</v>
      </c>
      <c r="O218" s="41">
        <f t="shared" si="44"/>
        <v>452452.62965031248</v>
      </c>
    </row>
    <row r="219" spans="1:15" x14ac:dyDescent="0.3">
      <c r="A219" s="33" t="s">
        <v>678</v>
      </c>
      <c r="B219" s="34" t="s">
        <v>124</v>
      </c>
      <c r="C219" s="36">
        <v>591257998</v>
      </c>
      <c r="D219" s="36">
        <v>20804</v>
      </c>
      <c r="E219" s="37">
        <f t="shared" si="35"/>
        <v>28420.399826956356</v>
      </c>
      <c r="F219" s="38">
        <f t="shared" si="36"/>
        <v>0.89012748341218229</v>
      </c>
      <c r="G219" s="39">
        <f t="shared" si="37"/>
        <v>2104.8361563556273</v>
      </c>
      <c r="H219" s="39">
        <f t="shared" si="38"/>
        <v>110.32498814323208</v>
      </c>
      <c r="I219" s="37">
        <f t="shared" si="39"/>
        <v>2215.1611444988594</v>
      </c>
      <c r="J219" s="40">
        <f t="shared" si="40"/>
        <v>-391.54366657428477</v>
      </c>
      <c r="K219" s="37">
        <f t="shared" si="41"/>
        <v>1823.6174779245746</v>
      </c>
      <c r="L219" s="37">
        <f t="shared" si="42"/>
        <v>46084212.450154267</v>
      </c>
      <c r="M219" s="37">
        <f t="shared" si="43"/>
        <v>37938538.010742851</v>
      </c>
      <c r="N219" s="41">
        <f>'jan-nov'!M219</f>
        <v>34919033.389203288</v>
      </c>
      <c r="O219" s="41">
        <f t="shared" si="44"/>
        <v>3019504.6215395629</v>
      </c>
    </row>
    <row r="220" spans="1:15" x14ac:dyDescent="0.3">
      <c r="A220" s="33" t="s">
        <v>679</v>
      </c>
      <c r="B220" s="34" t="s">
        <v>272</v>
      </c>
      <c r="C220" s="36">
        <v>259137668</v>
      </c>
      <c r="D220" s="36">
        <v>5212</v>
      </c>
      <c r="E220" s="37">
        <f t="shared" si="35"/>
        <v>49719.429777436686</v>
      </c>
      <c r="F220" s="38">
        <f t="shared" si="36"/>
        <v>1.5572135217640968</v>
      </c>
      <c r="G220" s="39">
        <f t="shared" si="37"/>
        <v>-10674.581813932569</v>
      </c>
      <c r="H220" s="39">
        <f t="shared" si="38"/>
        <v>0</v>
      </c>
      <c r="I220" s="37">
        <f t="shared" si="39"/>
        <v>-10674.581813932569</v>
      </c>
      <c r="J220" s="40">
        <f t="shared" si="40"/>
        <v>-391.54366657428477</v>
      </c>
      <c r="K220" s="37">
        <f t="shared" si="41"/>
        <v>-11066.125480506855</v>
      </c>
      <c r="L220" s="37">
        <f t="shared" si="42"/>
        <v>-55635920.414216548</v>
      </c>
      <c r="M220" s="37">
        <f t="shared" si="43"/>
        <v>-57676646.004401729</v>
      </c>
      <c r="N220" s="41">
        <f>'jan-nov'!M220</f>
        <v>-57307922.755969845</v>
      </c>
      <c r="O220" s="41">
        <f t="shared" si="44"/>
        <v>-368723.24843188375</v>
      </c>
    </row>
    <row r="221" spans="1:15" x14ac:dyDescent="0.3">
      <c r="A221" s="33" t="s">
        <v>680</v>
      </c>
      <c r="B221" s="34" t="s">
        <v>273</v>
      </c>
      <c r="C221" s="36">
        <v>186915362</v>
      </c>
      <c r="D221" s="36">
        <v>7062</v>
      </c>
      <c r="E221" s="37">
        <f t="shared" si="35"/>
        <v>26467.765788728404</v>
      </c>
      <c r="F221" s="38">
        <f t="shared" si="36"/>
        <v>0.82897094680271988</v>
      </c>
      <c r="G221" s="39">
        <f t="shared" si="37"/>
        <v>3276.4165792923986</v>
      </c>
      <c r="H221" s="39">
        <f t="shared" si="38"/>
        <v>793.74690152301537</v>
      </c>
      <c r="I221" s="37">
        <f t="shared" si="39"/>
        <v>4070.163480815414</v>
      </c>
      <c r="J221" s="40">
        <f t="shared" si="40"/>
        <v>-391.54366657428477</v>
      </c>
      <c r="K221" s="37">
        <f t="shared" si="41"/>
        <v>3678.6198142411295</v>
      </c>
      <c r="L221" s="37">
        <f t="shared" si="42"/>
        <v>28743494.501518454</v>
      </c>
      <c r="M221" s="37">
        <f t="shared" si="43"/>
        <v>25978413.128170855</v>
      </c>
      <c r="N221" s="41">
        <f>'jan-nov'!M221</f>
        <v>25908724.722738594</v>
      </c>
      <c r="O221" s="41">
        <f t="shared" si="44"/>
        <v>69688.405432261527</v>
      </c>
    </row>
    <row r="222" spans="1:15" x14ac:dyDescent="0.3">
      <c r="A222" s="33" t="s">
        <v>681</v>
      </c>
      <c r="B222" s="34" t="s">
        <v>274</v>
      </c>
      <c r="C222" s="36">
        <v>777936832</v>
      </c>
      <c r="D222" s="36">
        <v>26166</v>
      </c>
      <c r="E222" s="37">
        <f t="shared" si="35"/>
        <v>29730.827486050599</v>
      </c>
      <c r="F222" s="38">
        <f t="shared" si="36"/>
        <v>0.93117010355424357</v>
      </c>
      <c r="G222" s="39">
        <f t="shared" si="37"/>
        <v>1318.5795608990818</v>
      </c>
      <c r="H222" s="39">
        <f t="shared" si="38"/>
        <v>0</v>
      </c>
      <c r="I222" s="37">
        <f t="shared" si="39"/>
        <v>1318.5795608990818</v>
      </c>
      <c r="J222" s="40">
        <f t="shared" si="40"/>
        <v>-391.54366657428477</v>
      </c>
      <c r="K222" s="37">
        <f t="shared" si="41"/>
        <v>927.03589432479703</v>
      </c>
      <c r="L222" s="37">
        <f t="shared" si="42"/>
        <v>34501952.790485375</v>
      </c>
      <c r="M222" s="37">
        <f t="shared" si="43"/>
        <v>24256821.210902639</v>
      </c>
      <c r="N222" s="41">
        <f>'jan-nov'!M222</f>
        <v>16874491.501859717</v>
      </c>
      <c r="O222" s="41">
        <f t="shared" si="44"/>
        <v>7382329.7090429217</v>
      </c>
    </row>
    <row r="223" spans="1:15" x14ac:dyDescent="0.3">
      <c r="A223" s="33" t="s">
        <v>682</v>
      </c>
      <c r="B223" s="34" t="s">
        <v>275</v>
      </c>
      <c r="C223" s="36">
        <v>770142756</v>
      </c>
      <c r="D223" s="36">
        <v>29275</v>
      </c>
      <c r="E223" s="37">
        <f t="shared" si="35"/>
        <v>26307.182100768572</v>
      </c>
      <c r="F223" s="38">
        <f t="shared" si="36"/>
        <v>0.82394146252695133</v>
      </c>
      <c r="G223" s="39">
        <f t="shared" si="37"/>
        <v>3372.7667920682979</v>
      </c>
      <c r="H223" s="39">
        <f t="shared" si="38"/>
        <v>849.95119230895648</v>
      </c>
      <c r="I223" s="37">
        <f t="shared" si="39"/>
        <v>4222.7179843772547</v>
      </c>
      <c r="J223" s="40">
        <f t="shared" si="40"/>
        <v>-391.54366657428477</v>
      </c>
      <c r="K223" s="37">
        <f t="shared" si="41"/>
        <v>3831.1743178029701</v>
      </c>
      <c r="L223" s="37">
        <f t="shared" si="42"/>
        <v>123620068.99264413</v>
      </c>
      <c r="M223" s="37">
        <f t="shared" si="43"/>
        <v>112157628.15368195</v>
      </c>
      <c r="N223" s="41">
        <f>'jan-nov'!M223</f>
        <v>108146460.72497489</v>
      </c>
      <c r="O223" s="41">
        <f t="shared" si="44"/>
        <v>4011167.4287070632</v>
      </c>
    </row>
    <row r="224" spans="1:15" x14ac:dyDescent="0.3">
      <c r="A224" s="33" t="s">
        <v>683</v>
      </c>
      <c r="B224" s="34" t="s">
        <v>276</v>
      </c>
      <c r="C224" s="36">
        <v>109454213</v>
      </c>
      <c r="D224" s="36">
        <v>4045</v>
      </c>
      <c r="E224" s="37">
        <f t="shared" si="35"/>
        <v>27059.137948084055</v>
      </c>
      <c r="F224" s="38">
        <f t="shared" si="36"/>
        <v>0.84749273450353868</v>
      </c>
      <c r="G224" s="39">
        <f t="shared" si="37"/>
        <v>2921.593283679008</v>
      </c>
      <c r="H224" s="39">
        <f t="shared" si="38"/>
        <v>586.76664574853748</v>
      </c>
      <c r="I224" s="37">
        <f t="shared" si="39"/>
        <v>3508.3599294275455</v>
      </c>
      <c r="J224" s="40">
        <f t="shared" si="40"/>
        <v>-391.54366657428477</v>
      </c>
      <c r="K224" s="37">
        <f t="shared" si="41"/>
        <v>3116.8162628532609</v>
      </c>
      <c r="L224" s="37">
        <f t="shared" si="42"/>
        <v>14191315.914534422</v>
      </c>
      <c r="M224" s="37">
        <f t="shared" si="43"/>
        <v>12607521.78324144</v>
      </c>
      <c r="N224" s="41">
        <f>'jan-nov'!M224</f>
        <v>12237675.469778763</v>
      </c>
      <c r="O224" s="41">
        <f t="shared" si="44"/>
        <v>369846.31346267648</v>
      </c>
    </row>
    <row r="225" spans="1:15" x14ac:dyDescent="0.3">
      <c r="A225" s="33" t="s">
        <v>684</v>
      </c>
      <c r="B225" s="34" t="s">
        <v>277</v>
      </c>
      <c r="C225" s="36">
        <v>27481073</v>
      </c>
      <c r="D225" s="36">
        <v>380</v>
      </c>
      <c r="E225" s="37">
        <f t="shared" si="35"/>
        <v>72318.613157894739</v>
      </c>
      <c r="F225" s="38">
        <f t="shared" si="36"/>
        <v>2.2650203911993976</v>
      </c>
      <c r="G225" s="39">
        <f t="shared" si="37"/>
        <v>-24234.091842207399</v>
      </c>
      <c r="H225" s="39">
        <f t="shared" si="38"/>
        <v>0</v>
      </c>
      <c r="I225" s="37">
        <f t="shared" si="39"/>
        <v>-24234.091842207399</v>
      </c>
      <c r="J225" s="40">
        <f t="shared" si="40"/>
        <v>-391.54366657428477</v>
      </c>
      <c r="K225" s="37">
        <f t="shared" si="41"/>
        <v>-24625.635508781685</v>
      </c>
      <c r="L225" s="37">
        <f t="shared" si="42"/>
        <v>-9208954.9000388123</v>
      </c>
      <c r="M225" s="37">
        <f t="shared" si="43"/>
        <v>-9357741.4933370408</v>
      </c>
      <c r="N225" s="41">
        <f>'jan-nov'!M225</f>
        <v>-9403640.793873474</v>
      </c>
      <c r="O225" s="41">
        <f t="shared" si="44"/>
        <v>45899.300536433235</v>
      </c>
    </row>
    <row r="226" spans="1:15" x14ac:dyDescent="0.3">
      <c r="A226" s="33" t="s">
        <v>685</v>
      </c>
      <c r="B226" s="34" t="s">
        <v>278</v>
      </c>
      <c r="C226" s="36">
        <v>204328737</v>
      </c>
      <c r="D226" s="36">
        <v>8120</v>
      </c>
      <c r="E226" s="37">
        <f t="shared" si="35"/>
        <v>25163.637561576354</v>
      </c>
      <c r="F226" s="38">
        <f t="shared" si="36"/>
        <v>0.78812562499339744</v>
      </c>
      <c r="G226" s="39">
        <f t="shared" si="37"/>
        <v>4058.8935155836289</v>
      </c>
      <c r="H226" s="39">
        <f t="shared" si="38"/>
        <v>1250.191781026233</v>
      </c>
      <c r="I226" s="37">
        <f t="shared" si="39"/>
        <v>5309.0852966098619</v>
      </c>
      <c r="J226" s="40">
        <f t="shared" si="40"/>
        <v>-391.54366657428477</v>
      </c>
      <c r="K226" s="37">
        <f t="shared" si="41"/>
        <v>4917.5416300355773</v>
      </c>
      <c r="L226" s="37">
        <f t="shared" si="42"/>
        <v>43109772.608472079</v>
      </c>
      <c r="M226" s="37">
        <f t="shared" si="43"/>
        <v>39930438.035888888</v>
      </c>
      <c r="N226" s="41">
        <f>'jan-nov'!M226</f>
        <v>38696241.073511384</v>
      </c>
      <c r="O226" s="41">
        <f t="shared" si="44"/>
        <v>1234196.9623775035</v>
      </c>
    </row>
    <row r="227" spans="1:15" x14ac:dyDescent="0.3">
      <c r="A227" s="33" t="s">
        <v>686</v>
      </c>
      <c r="B227" s="34" t="s">
        <v>279</v>
      </c>
      <c r="C227" s="36">
        <v>213575981</v>
      </c>
      <c r="D227" s="36">
        <v>8187</v>
      </c>
      <c r="E227" s="37">
        <f t="shared" si="35"/>
        <v>26087.20911200684</v>
      </c>
      <c r="F227" s="38">
        <f t="shared" si="36"/>
        <v>0.8170519041781128</v>
      </c>
      <c r="G227" s="39">
        <f t="shared" si="37"/>
        <v>3504.7505853253374</v>
      </c>
      <c r="H227" s="39">
        <f t="shared" si="38"/>
        <v>926.94173837556275</v>
      </c>
      <c r="I227" s="37">
        <f t="shared" si="39"/>
        <v>4431.6923237009005</v>
      </c>
      <c r="J227" s="40">
        <f t="shared" si="40"/>
        <v>-391.54366657428477</v>
      </c>
      <c r="K227" s="37">
        <f t="shared" si="41"/>
        <v>4040.1486571266159</v>
      </c>
      <c r="L227" s="37">
        <f t="shared" si="42"/>
        <v>36282265.054139271</v>
      </c>
      <c r="M227" s="37">
        <f t="shared" si="43"/>
        <v>33076697.055895604</v>
      </c>
      <c r="N227" s="41">
        <f>'jan-nov'!M227</f>
        <v>31829885.521008339</v>
      </c>
      <c r="O227" s="41">
        <f t="shared" si="44"/>
        <v>1246811.5348872654</v>
      </c>
    </row>
    <row r="228" spans="1:15" x14ac:dyDescent="0.3">
      <c r="A228" s="33" t="s">
        <v>687</v>
      </c>
      <c r="B228" s="34" t="s">
        <v>280</v>
      </c>
      <c r="C228" s="36">
        <v>123516909</v>
      </c>
      <c r="D228" s="36">
        <v>4889</v>
      </c>
      <c r="E228" s="37">
        <f t="shared" si="35"/>
        <v>25264.248107997544</v>
      </c>
      <c r="F228" s="38">
        <f t="shared" si="36"/>
        <v>0.79127674929270009</v>
      </c>
      <c r="G228" s="39">
        <f t="shared" si="37"/>
        <v>3998.5271877309146</v>
      </c>
      <c r="H228" s="39">
        <f t="shared" si="38"/>
        <v>1214.9780897788162</v>
      </c>
      <c r="I228" s="37">
        <f t="shared" si="39"/>
        <v>5213.5052775097311</v>
      </c>
      <c r="J228" s="40">
        <f t="shared" si="40"/>
        <v>-391.54366657428477</v>
      </c>
      <c r="K228" s="37">
        <f t="shared" si="41"/>
        <v>4821.9616109354465</v>
      </c>
      <c r="L228" s="37">
        <f t="shared" si="42"/>
        <v>25488827.301745076</v>
      </c>
      <c r="M228" s="37">
        <f t="shared" si="43"/>
        <v>23574570.315863397</v>
      </c>
      <c r="N228" s="41">
        <f>'jan-nov'!M228</f>
        <v>22846100.451680679</v>
      </c>
      <c r="O228" s="41">
        <f t="shared" si="44"/>
        <v>728469.8641827181</v>
      </c>
    </row>
    <row r="229" spans="1:15" x14ac:dyDescent="0.3">
      <c r="A229" s="33" t="s">
        <v>688</v>
      </c>
      <c r="B229" s="34" t="s">
        <v>281</v>
      </c>
      <c r="C229" s="36">
        <v>124781321</v>
      </c>
      <c r="D229" s="36">
        <v>5091</v>
      </c>
      <c r="E229" s="37">
        <f t="shared" si="35"/>
        <v>24510.178943233157</v>
      </c>
      <c r="F229" s="38">
        <f t="shared" si="36"/>
        <v>0.76765928817190998</v>
      </c>
      <c r="G229" s="39">
        <f t="shared" si="37"/>
        <v>4450.9686865895465</v>
      </c>
      <c r="H229" s="39">
        <f t="shared" si="38"/>
        <v>1478.9022974463517</v>
      </c>
      <c r="I229" s="37">
        <f t="shared" si="39"/>
        <v>5929.8709840358979</v>
      </c>
      <c r="J229" s="40">
        <f t="shared" si="40"/>
        <v>-391.54366657428477</v>
      </c>
      <c r="K229" s="37">
        <f t="shared" si="41"/>
        <v>5538.3273174616133</v>
      </c>
      <c r="L229" s="37">
        <f t="shared" si="42"/>
        <v>30188973.179726757</v>
      </c>
      <c r="M229" s="37">
        <f t="shared" si="43"/>
        <v>28195624.373197075</v>
      </c>
      <c r="N229" s="41">
        <f>'jan-nov'!M229</f>
        <v>27461075.026970003</v>
      </c>
      <c r="O229" s="41">
        <f t="shared" si="44"/>
        <v>734549.34622707218</v>
      </c>
    </row>
    <row r="230" spans="1:15" x14ac:dyDescent="0.3">
      <c r="A230" s="33" t="s">
        <v>689</v>
      </c>
      <c r="B230" s="34" t="s">
        <v>282</v>
      </c>
      <c r="C230" s="36">
        <v>455021693</v>
      </c>
      <c r="D230" s="36">
        <v>15812</v>
      </c>
      <c r="E230" s="37">
        <f t="shared" si="35"/>
        <v>28776.985390842397</v>
      </c>
      <c r="F230" s="38">
        <f t="shared" si="36"/>
        <v>0.90129575030974851</v>
      </c>
      <c r="G230" s="39">
        <f t="shared" si="37"/>
        <v>1890.8848180240027</v>
      </c>
      <c r="H230" s="39">
        <f t="shared" si="38"/>
        <v>0</v>
      </c>
      <c r="I230" s="37">
        <f t="shared" si="39"/>
        <v>1890.8848180240027</v>
      </c>
      <c r="J230" s="40">
        <f t="shared" si="40"/>
        <v>-391.54366657428477</v>
      </c>
      <c r="K230" s="37">
        <f t="shared" si="41"/>
        <v>1499.3411514497179</v>
      </c>
      <c r="L230" s="37">
        <f t="shared" si="42"/>
        <v>29898670.742595531</v>
      </c>
      <c r="M230" s="37">
        <f t="shared" si="43"/>
        <v>23707582.286722939</v>
      </c>
      <c r="N230" s="41">
        <f>'jan-nov'!M230</f>
        <v>22412126.014928002</v>
      </c>
      <c r="O230" s="41">
        <f t="shared" si="44"/>
        <v>1295456.2717949376</v>
      </c>
    </row>
    <row r="231" spans="1:15" x14ac:dyDescent="0.3">
      <c r="A231" s="33" t="s">
        <v>690</v>
      </c>
      <c r="B231" s="34" t="s">
        <v>283</v>
      </c>
      <c r="C231" s="36">
        <v>95028776</v>
      </c>
      <c r="D231" s="36">
        <v>2887</v>
      </c>
      <c r="E231" s="37">
        <f t="shared" si="35"/>
        <v>32916.098372012471</v>
      </c>
      <c r="F231" s="38">
        <f t="shared" si="36"/>
        <v>1.0309328505588826</v>
      </c>
      <c r="G231" s="39">
        <f t="shared" si="37"/>
        <v>-592.58297067804153</v>
      </c>
      <c r="H231" s="39">
        <f t="shared" si="38"/>
        <v>0</v>
      </c>
      <c r="I231" s="37">
        <f t="shared" si="39"/>
        <v>-592.58297067804153</v>
      </c>
      <c r="J231" s="40">
        <f t="shared" si="40"/>
        <v>-391.54366657428477</v>
      </c>
      <c r="K231" s="37">
        <f t="shared" si="41"/>
        <v>-984.1266372523263</v>
      </c>
      <c r="L231" s="37">
        <f t="shared" si="42"/>
        <v>-1710787.0363475059</v>
      </c>
      <c r="M231" s="37">
        <f t="shared" si="43"/>
        <v>-2841173.6017474663</v>
      </c>
      <c r="N231" s="41">
        <f>'jan-nov'!M231</f>
        <v>-3117189.3934545238</v>
      </c>
      <c r="O231" s="41">
        <f t="shared" si="44"/>
        <v>276015.79170705751</v>
      </c>
    </row>
    <row r="232" spans="1:15" x14ac:dyDescent="0.3">
      <c r="A232" s="33" t="s">
        <v>691</v>
      </c>
      <c r="B232" s="34" t="s">
        <v>284</v>
      </c>
      <c r="C232" s="36">
        <v>14850671</v>
      </c>
      <c r="D232" s="36">
        <v>562</v>
      </c>
      <c r="E232" s="37">
        <f t="shared" si="35"/>
        <v>26424.681494661923</v>
      </c>
      <c r="F232" s="38">
        <f t="shared" si="36"/>
        <v>0.82762154586235692</v>
      </c>
      <c r="G232" s="39">
        <f t="shared" si="37"/>
        <v>3302.2671557322869</v>
      </c>
      <c r="H232" s="39">
        <f t="shared" si="38"/>
        <v>808.8264044462835</v>
      </c>
      <c r="I232" s="37">
        <f t="shared" si="39"/>
        <v>4111.0935601785704</v>
      </c>
      <c r="J232" s="40">
        <f t="shared" si="40"/>
        <v>-391.54366657428477</v>
      </c>
      <c r="K232" s="37">
        <f t="shared" si="41"/>
        <v>3719.5498936042859</v>
      </c>
      <c r="L232" s="37">
        <f t="shared" si="42"/>
        <v>2310434.5808203565</v>
      </c>
      <c r="M232" s="37">
        <f t="shared" si="43"/>
        <v>2090387.0402056086</v>
      </c>
      <c r="N232" s="41">
        <f>'jan-nov'!M232</f>
        <v>1995126.7327356397</v>
      </c>
      <c r="O232" s="41">
        <f t="shared" si="44"/>
        <v>95260.307469968917</v>
      </c>
    </row>
    <row r="233" spans="1:15" x14ac:dyDescent="0.3">
      <c r="A233" s="33" t="s">
        <v>692</v>
      </c>
      <c r="B233" s="34" t="s">
        <v>285</v>
      </c>
      <c r="C233" s="36">
        <v>58979839</v>
      </c>
      <c r="D233" s="36">
        <v>1711</v>
      </c>
      <c r="E233" s="37">
        <f t="shared" si="35"/>
        <v>34470.97545295149</v>
      </c>
      <c r="F233" s="38">
        <f t="shared" si="36"/>
        <v>1.0796316314169474</v>
      </c>
      <c r="G233" s="39">
        <f t="shared" si="37"/>
        <v>-1525.5092192414529</v>
      </c>
      <c r="H233" s="39">
        <f t="shared" si="38"/>
        <v>0</v>
      </c>
      <c r="I233" s="37">
        <f t="shared" si="39"/>
        <v>-1525.5092192414529</v>
      </c>
      <c r="J233" s="40">
        <f t="shared" si="40"/>
        <v>-391.54366657428477</v>
      </c>
      <c r="K233" s="37">
        <f t="shared" si="41"/>
        <v>-1917.0528858157377</v>
      </c>
      <c r="L233" s="37">
        <f t="shared" si="42"/>
        <v>-2610146.2741221259</v>
      </c>
      <c r="M233" s="37">
        <f t="shared" si="43"/>
        <v>-3280077.4876307272</v>
      </c>
      <c r="N233" s="41">
        <f>'jan-nov'!M233</f>
        <v>-3395509.4924145089</v>
      </c>
      <c r="O233" s="41">
        <f t="shared" si="44"/>
        <v>115432.00478378171</v>
      </c>
    </row>
    <row r="234" spans="1:15" x14ac:dyDescent="0.3">
      <c r="A234" s="33" t="s">
        <v>693</v>
      </c>
      <c r="B234" s="34" t="s">
        <v>286</v>
      </c>
      <c r="C234" s="36">
        <v>364785902</v>
      </c>
      <c r="D234" s="36">
        <v>11852</v>
      </c>
      <c r="E234" s="37">
        <f t="shared" si="35"/>
        <v>30778.425750928112</v>
      </c>
      <c r="F234" s="38">
        <f t="shared" si="36"/>
        <v>0.96398090188291208</v>
      </c>
      <c r="G234" s="39">
        <f t="shared" si="37"/>
        <v>690.02060197257379</v>
      </c>
      <c r="H234" s="39">
        <f t="shared" si="38"/>
        <v>0</v>
      </c>
      <c r="I234" s="37">
        <f t="shared" si="39"/>
        <v>690.02060197257379</v>
      </c>
      <c r="J234" s="40">
        <f t="shared" si="40"/>
        <v>-391.54366657428477</v>
      </c>
      <c r="K234" s="37">
        <f t="shared" si="41"/>
        <v>298.47693539828902</v>
      </c>
      <c r="L234" s="37">
        <f t="shared" si="42"/>
        <v>8178124.1745789442</v>
      </c>
      <c r="M234" s="37">
        <f t="shared" si="43"/>
        <v>3537548.6383405216</v>
      </c>
      <c r="N234" s="41">
        <f>'jan-nov'!M234</f>
        <v>2784562.9510831493</v>
      </c>
      <c r="O234" s="41">
        <f t="shared" si="44"/>
        <v>752985.68725737231</v>
      </c>
    </row>
    <row r="235" spans="1:15" x14ac:dyDescent="0.3">
      <c r="A235" s="33" t="s">
        <v>694</v>
      </c>
      <c r="B235" s="34" t="s">
        <v>287</v>
      </c>
      <c r="C235" s="36">
        <v>75568297</v>
      </c>
      <c r="D235" s="36">
        <v>2322</v>
      </c>
      <c r="E235" s="37">
        <f t="shared" si="35"/>
        <v>32544.486218776918</v>
      </c>
      <c r="F235" s="38">
        <f t="shared" si="36"/>
        <v>1.0192939505863634</v>
      </c>
      <c r="G235" s="39">
        <f t="shared" si="37"/>
        <v>-369.61567873670936</v>
      </c>
      <c r="H235" s="39">
        <f t="shared" si="38"/>
        <v>0</v>
      </c>
      <c r="I235" s="37">
        <f t="shared" si="39"/>
        <v>-369.61567873670936</v>
      </c>
      <c r="J235" s="40">
        <f t="shared" si="40"/>
        <v>-391.54366657428477</v>
      </c>
      <c r="K235" s="37">
        <f t="shared" si="41"/>
        <v>-761.15934531099413</v>
      </c>
      <c r="L235" s="37">
        <f t="shared" si="42"/>
        <v>-858247.60602663911</v>
      </c>
      <c r="M235" s="37">
        <f t="shared" si="43"/>
        <v>-1767411.9998121283</v>
      </c>
      <c r="N235" s="41">
        <f>'jan-nov'!M235</f>
        <v>-1837346.002563695</v>
      </c>
      <c r="O235" s="41">
        <f t="shared" si="44"/>
        <v>69934.002751566702</v>
      </c>
    </row>
    <row r="236" spans="1:15" x14ac:dyDescent="0.3">
      <c r="A236" s="33" t="s">
        <v>695</v>
      </c>
      <c r="B236" s="34" t="s">
        <v>288</v>
      </c>
      <c r="C236" s="36">
        <v>24412479</v>
      </c>
      <c r="D236" s="36">
        <v>820</v>
      </c>
      <c r="E236" s="37">
        <f t="shared" si="35"/>
        <v>29771.315853658536</v>
      </c>
      <c r="F236" s="38">
        <f t="shared" si="36"/>
        <v>0.93243820002669842</v>
      </c>
      <c r="G236" s="39">
        <f t="shared" si="37"/>
        <v>1294.2865403343196</v>
      </c>
      <c r="H236" s="39">
        <f t="shared" si="38"/>
        <v>0</v>
      </c>
      <c r="I236" s="37">
        <f t="shared" si="39"/>
        <v>1294.2865403343196</v>
      </c>
      <c r="J236" s="40">
        <f t="shared" si="40"/>
        <v>-391.54366657428477</v>
      </c>
      <c r="K236" s="37">
        <f t="shared" si="41"/>
        <v>902.74287376003485</v>
      </c>
      <c r="L236" s="37">
        <f t="shared" si="42"/>
        <v>1061314.9630741421</v>
      </c>
      <c r="M236" s="37">
        <f t="shared" si="43"/>
        <v>740249.15648322855</v>
      </c>
      <c r="N236" s="41">
        <f>'jan-nov'!M236</f>
        <v>669049.61322039994</v>
      </c>
      <c r="O236" s="41">
        <f t="shared" si="44"/>
        <v>71199.543262828607</v>
      </c>
    </row>
    <row r="237" spans="1:15" x14ac:dyDescent="0.3">
      <c r="A237" s="33" t="s">
        <v>696</v>
      </c>
      <c r="B237" s="34" t="s">
        <v>289</v>
      </c>
      <c r="C237" s="36">
        <v>38792612</v>
      </c>
      <c r="D237" s="36">
        <v>1366</v>
      </c>
      <c r="E237" s="37">
        <f t="shared" si="35"/>
        <v>28398.691068814056</v>
      </c>
      <c r="F237" s="38">
        <f t="shared" si="36"/>
        <v>0.88944756467877717</v>
      </c>
      <c r="G237" s="39">
        <f t="shared" si="37"/>
        <v>2117.8614112410073</v>
      </c>
      <c r="H237" s="39">
        <f t="shared" si="38"/>
        <v>117.92305349303714</v>
      </c>
      <c r="I237" s="37">
        <f t="shared" si="39"/>
        <v>2235.7844647340444</v>
      </c>
      <c r="J237" s="40">
        <f t="shared" si="40"/>
        <v>-391.54366657428477</v>
      </c>
      <c r="K237" s="37">
        <f t="shared" si="41"/>
        <v>1844.2407981597596</v>
      </c>
      <c r="L237" s="37">
        <f t="shared" si="42"/>
        <v>3054081.5788267045</v>
      </c>
      <c r="M237" s="37">
        <f t="shared" si="43"/>
        <v>2519232.9302862315</v>
      </c>
      <c r="N237" s="41">
        <f>'jan-nov'!M237</f>
        <v>2396043.6026990828</v>
      </c>
      <c r="O237" s="41">
        <f t="shared" si="44"/>
        <v>123189.32758714864</v>
      </c>
    </row>
    <row r="238" spans="1:15" x14ac:dyDescent="0.3">
      <c r="A238" s="33" t="s">
        <v>697</v>
      </c>
      <c r="B238" s="34" t="s">
        <v>290</v>
      </c>
      <c r="C238" s="36">
        <v>127918012</v>
      </c>
      <c r="D238" s="36">
        <v>4091</v>
      </c>
      <c r="E238" s="37">
        <f t="shared" si="35"/>
        <v>31268.152529943778</v>
      </c>
      <c r="F238" s="38">
        <f t="shared" si="36"/>
        <v>0.97931915426567073</v>
      </c>
      <c r="G238" s="39">
        <f t="shared" si="37"/>
        <v>396.1845345631744</v>
      </c>
      <c r="H238" s="39">
        <f t="shared" si="38"/>
        <v>0</v>
      </c>
      <c r="I238" s="37">
        <f t="shared" si="39"/>
        <v>396.1845345631744</v>
      </c>
      <c r="J238" s="40">
        <f t="shared" si="40"/>
        <v>-391.54366657428477</v>
      </c>
      <c r="K238" s="37">
        <f t="shared" si="41"/>
        <v>4.6408679888896245</v>
      </c>
      <c r="L238" s="37">
        <f t="shared" si="42"/>
        <v>1620790.9308979465</v>
      </c>
      <c r="M238" s="37">
        <f t="shared" si="43"/>
        <v>18985.790942547454</v>
      </c>
      <c r="N238" s="41">
        <f>'jan-nov'!M238</f>
        <v>-254924.85404309866</v>
      </c>
      <c r="O238" s="41">
        <f t="shared" si="44"/>
        <v>273910.64498564613</v>
      </c>
    </row>
    <row r="239" spans="1:15" x14ac:dyDescent="0.3">
      <c r="A239" s="33" t="s">
        <v>698</v>
      </c>
      <c r="B239" s="34" t="s">
        <v>291</v>
      </c>
      <c r="C239" s="36">
        <v>83346972</v>
      </c>
      <c r="D239" s="36">
        <v>2672</v>
      </c>
      <c r="E239" s="37">
        <f t="shared" si="35"/>
        <v>31192.729041916169</v>
      </c>
      <c r="F239" s="38">
        <f t="shared" si="36"/>
        <v>0.97695688913228207</v>
      </c>
      <c r="G239" s="39">
        <f t="shared" si="37"/>
        <v>441.43862737973978</v>
      </c>
      <c r="H239" s="39">
        <f t="shared" si="38"/>
        <v>0</v>
      </c>
      <c r="I239" s="37">
        <f t="shared" si="39"/>
        <v>441.43862737973978</v>
      </c>
      <c r="J239" s="40">
        <f t="shared" si="40"/>
        <v>-391.54366657428477</v>
      </c>
      <c r="K239" s="37">
        <f t="shared" si="41"/>
        <v>49.894960805455014</v>
      </c>
      <c r="L239" s="37">
        <f t="shared" si="42"/>
        <v>1179524.0123586648</v>
      </c>
      <c r="M239" s="37">
        <f t="shared" si="43"/>
        <v>133319.33527217578</v>
      </c>
      <c r="N239" s="41">
        <f>'jan-nov'!M239</f>
        <v>-50072.396920840445</v>
      </c>
      <c r="O239" s="41">
        <f t="shared" si="44"/>
        <v>183391.73219301621</v>
      </c>
    </row>
    <row r="240" spans="1:15" x14ac:dyDescent="0.3">
      <c r="A240" s="33" t="s">
        <v>699</v>
      </c>
      <c r="B240" s="34" t="s">
        <v>292</v>
      </c>
      <c r="C240" s="36">
        <v>34068122</v>
      </c>
      <c r="D240" s="36">
        <v>1279</v>
      </c>
      <c r="E240" s="37">
        <f t="shared" si="35"/>
        <v>26636.530101641907</v>
      </c>
      <c r="F240" s="38">
        <f t="shared" si="36"/>
        <v>0.83425664841346914</v>
      </c>
      <c r="G240" s="39">
        <f t="shared" si="37"/>
        <v>3175.1579915442967</v>
      </c>
      <c r="H240" s="39">
        <f t="shared" si="38"/>
        <v>734.67939200328919</v>
      </c>
      <c r="I240" s="37">
        <f t="shared" si="39"/>
        <v>3909.8373835475859</v>
      </c>
      <c r="J240" s="40">
        <f t="shared" si="40"/>
        <v>-391.54366657428477</v>
      </c>
      <c r="K240" s="37">
        <f t="shared" si="41"/>
        <v>3518.2937169733013</v>
      </c>
      <c r="L240" s="37">
        <f t="shared" si="42"/>
        <v>5000682.0135573624</v>
      </c>
      <c r="M240" s="37">
        <f t="shared" si="43"/>
        <v>4499897.6640088521</v>
      </c>
      <c r="N240" s="41">
        <f>'jan-nov'!M240</f>
        <v>5197132.8492328906</v>
      </c>
      <c r="O240" s="41">
        <f t="shared" si="44"/>
        <v>-697235.18522403855</v>
      </c>
    </row>
    <row r="241" spans="1:15" x14ac:dyDescent="0.3">
      <c r="A241" s="33" t="s">
        <v>700</v>
      </c>
      <c r="B241" s="34" t="s">
        <v>293</v>
      </c>
      <c r="C241" s="36">
        <v>66133370</v>
      </c>
      <c r="D241" s="36">
        <v>2331</v>
      </c>
      <c r="E241" s="37">
        <f t="shared" si="35"/>
        <v>28371.244101244101</v>
      </c>
      <c r="F241" s="38">
        <f t="shared" si="36"/>
        <v>0.88858792511286344</v>
      </c>
      <c r="G241" s="39">
        <f t="shared" si="37"/>
        <v>2134.3295917829805</v>
      </c>
      <c r="H241" s="39">
        <f t="shared" si="38"/>
        <v>127.52949214252129</v>
      </c>
      <c r="I241" s="37">
        <f t="shared" si="39"/>
        <v>2261.8590839255016</v>
      </c>
      <c r="J241" s="40">
        <f t="shared" si="40"/>
        <v>-391.54366657428477</v>
      </c>
      <c r="K241" s="37">
        <f t="shared" si="41"/>
        <v>1870.3154173512169</v>
      </c>
      <c r="L241" s="37">
        <f t="shared" si="42"/>
        <v>5272393.5246303445</v>
      </c>
      <c r="M241" s="37">
        <f t="shared" si="43"/>
        <v>4359705.2378456863</v>
      </c>
      <c r="N241" s="41">
        <f>'jan-nov'!M241</f>
        <v>4105291.5032149036</v>
      </c>
      <c r="O241" s="41">
        <f t="shared" si="44"/>
        <v>254413.73463078262</v>
      </c>
    </row>
    <row r="242" spans="1:15" x14ac:dyDescent="0.3">
      <c r="A242" s="33" t="s">
        <v>701</v>
      </c>
      <c r="B242" s="34" t="s">
        <v>294</v>
      </c>
      <c r="C242" s="36">
        <v>224983032</v>
      </c>
      <c r="D242" s="36">
        <v>8191</v>
      </c>
      <c r="E242" s="37">
        <f t="shared" si="35"/>
        <v>27467.101941154928</v>
      </c>
      <c r="F242" s="38">
        <f t="shared" si="36"/>
        <v>0.86027017481704648</v>
      </c>
      <c r="G242" s="39">
        <f t="shared" si="37"/>
        <v>2676.8148878364846</v>
      </c>
      <c r="H242" s="39">
        <f t="shared" si="38"/>
        <v>443.979248173732</v>
      </c>
      <c r="I242" s="37">
        <f t="shared" si="39"/>
        <v>3120.7941360102168</v>
      </c>
      <c r="J242" s="40">
        <f t="shared" si="40"/>
        <v>-391.54366657428477</v>
      </c>
      <c r="K242" s="37">
        <f t="shared" si="41"/>
        <v>2729.2504694359322</v>
      </c>
      <c r="L242" s="37">
        <f t="shared" si="42"/>
        <v>25562424.768059686</v>
      </c>
      <c r="M242" s="37">
        <f t="shared" si="43"/>
        <v>22355290.595149722</v>
      </c>
      <c r="N242" s="41">
        <f>'jan-nov'!M242</f>
        <v>21647847.402202174</v>
      </c>
      <c r="O242" s="41">
        <f t="shared" si="44"/>
        <v>707443.19294754788</v>
      </c>
    </row>
    <row r="243" spans="1:15" x14ac:dyDescent="0.3">
      <c r="A243" s="33" t="s">
        <v>702</v>
      </c>
      <c r="B243" s="34" t="s">
        <v>295</v>
      </c>
      <c r="C243" s="36">
        <v>85938164</v>
      </c>
      <c r="D243" s="36">
        <v>1764</v>
      </c>
      <c r="E243" s="37">
        <f t="shared" si="35"/>
        <v>48717.780045351472</v>
      </c>
      <c r="F243" s="38">
        <f t="shared" si="36"/>
        <v>1.5258418323892051</v>
      </c>
      <c r="G243" s="39">
        <f t="shared" si="37"/>
        <v>-10073.591974681442</v>
      </c>
      <c r="H243" s="39">
        <f t="shared" si="38"/>
        <v>0</v>
      </c>
      <c r="I243" s="37">
        <f t="shared" si="39"/>
        <v>-10073.591974681442</v>
      </c>
      <c r="J243" s="40">
        <f t="shared" si="40"/>
        <v>-391.54366657428477</v>
      </c>
      <c r="K243" s="37">
        <f t="shared" si="41"/>
        <v>-10465.135641255727</v>
      </c>
      <c r="L243" s="37">
        <f t="shared" si="42"/>
        <v>-17769816.243338063</v>
      </c>
      <c r="M243" s="37">
        <f t="shared" si="43"/>
        <v>-18460499.271175101</v>
      </c>
      <c r="N243" s="41">
        <f>'jan-nov'!M243</f>
        <v>-18454739.851560015</v>
      </c>
      <c r="O243" s="41">
        <f t="shared" si="44"/>
        <v>-5759.4196150861681</v>
      </c>
    </row>
    <row r="244" spans="1:15" x14ac:dyDescent="0.3">
      <c r="A244" s="33" t="s">
        <v>703</v>
      </c>
      <c r="B244" s="34" t="s">
        <v>296</v>
      </c>
      <c r="C244" s="36">
        <v>75202733</v>
      </c>
      <c r="D244" s="36">
        <v>2151</v>
      </c>
      <c r="E244" s="37">
        <f t="shared" si="35"/>
        <v>34961.754067875409</v>
      </c>
      <c r="F244" s="38">
        <f t="shared" si="36"/>
        <v>1.0950028273211088</v>
      </c>
      <c r="G244" s="39">
        <f t="shared" si="37"/>
        <v>-1819.9763881958038</v>
      </c>
      <c r="H244" s="39">
        <f t="shared" si="38"/>
        <v>0</v>
      </c>
      <c r="I244" s="37">
        <f t="shared" si="39"/>
        <v>-1819.9763881958038</v>
      </c>
      <c r="J244" s="40">
        <f t="shared" si="40"/>
        <v>-391.54366657428477</v>
      </c>
      <c r="K244" s="37">
        <f t="shared" si="41"/>
        <v>-2211.5200547700888</v>
      </c>
      <c r="L244" s="37">
        <f t="shared" si="42"/>
        <v>-3914769.2110091741</v>
      </c>
      <c r="M244" s="37">
        <f t="shared" si="43"/>
        <v>-4756979.6378104612</v>
      </c>
      <c r="N244" s="41">
        <f>'jan-nov'!M244</f>
        <v>-4826299.2853206294</v>
      </c>
      <c r="O244" s="41">
        <f t="shared" si="44"/>
        <v>69319.647510168143</v>
      </c>
    </row>
    <row r="245" spans="1:15" x14ac:dyDescent="0.3">
      <c r="A245" s="33" t="s">
        <v>704</v>
      </c>
      <c r="B245" s="34" t="s">
        <v>297</v>
      </c>
      <c r="C245" s="36">
        <v>182473639</v>
      </c>
      <c r="D245" s="36">
        <v>5245</v>
      </c>
      <c r="E245" s="37">
        <f t="shared" si="35"/>
        <v>34790.016968541466</v>
      </c>
      <c r="F245" s="38">
        <f t="shared" si="36"/>
        <v>1.0896240179810082</v>
      </c>
      <c r="G245" s="39">
        <f t="shared" si="37"/>
        <v>-1716.9341285954381</v>
      </c>
      <c r="H245" s="39">
        <f t="shared" si="38"/>
        <v>0</v>
      </c>
      <c r="I245" s="37">
        <f t="shared" si="39"/>
        <v>-1716.9341285954381</v>
      </c>
      <c r="J245" s="40">
        <f t="shared" si="40"/>
        <v>-391.54366657428477</v>
      </c>
      <c r="K245" s="37">
        <f t="shared" si="41"/>
        <v>-2108.4777951697229</v>
      </c>
      <c r="L245" s="37">
        <f t="shared" si="42"/>
        <v>-9005319.5044830721</v>
      </c>
      <c r="M245" s="37">
        <f t="shared" si="43"/>
        <v>-11058966.035665197</v>
      </c>
      <c r="N245" s="41">
        <f>'jan-nov'!M245</f>
        <v>-11631082.915437814</v>
      </c>
      <c r="O245" s="41">
        <f t="shared" si="44"/>
        <v>572116.87977261655</v>
      </c>
    </row>
    <row r="246" spans="1:15" x14ac:dyDescent="0.3">
      <c r="A246" s="33" t="s">
        <v>705</v>
      </c>
      <c r="B246" s="34" t="s">
        <v>298</v>
      </c>
      <c r="C246" s="36">
        <v>160084789</v>
      </c>
      <c r="D246" s="36">
        <v>5195</v>
      </c>
      <c r="E246" s="37">
        <f t="shared" si="35"/>
        <v>30815.166313763235</v>
      </c>
      <c r="F246" s="38">
        <f t="shared" si="36"/>
        <v>0.96513161703592532</v>
      </c>
      <c r="G246" s="39">
        <f t="shared" si="37"/>
        <v>667.97626427150021</v>
      </c>
      <c r="H246" s="39">
        <f t="shared" si="38"/>
        <v>0</v>
      </c>
      <c r="I246" s="37">
        <f t="shared" si="39"/>
        <v>667.97626427150021</v>
      </c>
      <c r="J246" s="40">
        <f t="shared" si="40"/>
        <v>-391.54366657428477</v>
      </c>
      <c r="K246" s="37">
        <f t="shared" si="41"/>
        <v>276.43259769721544</v>
      </c>
      <c r="L246" s="37">
        <f t="shared" si="42"/>
        <v>3470136.6928904438</v>
      </c>
      <c r="M246" s="37">
        <f t="shared" si="43"/>
        <v>1436067.3450370342</v>
      </c>
      <c r="N246" s="41">
        <f>'jan-nov'!M246</f>
        <v>971843.08375606965</v>
      </c>
      <c r="O246" s="41">
        <f t="shared" si="44"/>
        <v>464224.26128096459</v>
      </c>
    </row>
    <row r="247" spans="1:15" x14ac:dyDescent="0.3">
      <c r="A247" s="33" t="s">
        <v>706</v>
      </c>
      <c r="B247" s="34" t="s">
        <v>299</v>
      </c>
      <c r="C247" s="36">
        <v>79054300</v>
      </c>
      <c r="D247" s="36">
        <v>3038</v>
      </c>
      <c r="E247" s="37">
        <f t="shared" si="35"/>
        <v>26021.823568136933</v>
      </c>
      <c r="F247" s="38">
        <f t="shared" si="36"/>
        <v>0.8150040276538264</v>
      </c>
      <c r="G247" s="39">
        <f t="shared" si="37"/>
        <v>3543.9819116472813</v>
      </c>
      <c r="H247" s="39">
        <f t="shared" si="38"/>
        <v>949.82667873003004</v>
      </c>
      <c r="I247" s="37">
        <f t="shared" si="39"/>
        <v>4493.8085903773117</v>
      </c>
      <c r="J247" s="40">
        <f t="shared" si="40"/>
        <v>-391.54366657428477</v>
      </c>
      <c r="K247" s="37">
        <f t="shared" si="41"/>
        <v>4102.2649238030272</v>
      </c>
      <c r="L247" s="37">
        <f t="shared" si="42"/>
        <v>13652190.497566273</v>
      </c>
      <c r="M247" s="37">
        <f t="shared" si="43"/>
        <v>12462680.838513596</v>
      </c>
      <c r="N247" s="41">
        <f>'jan-nov'!M247</f>
        <v>12163719.141727537</v>
      </c>
      <c r="O247" s="41">
        <f t="shared" si="44"/>
        <v>298961.69678605907</v>
      </c>
    </row>
    <row r="248" spans="1:15" x14ac:dyDescent="0.3">
      <c r="A248" s="33" t="s">
        <v>707</v>
      </c>
      <c r="B248" s="34" t="s">
        <v>300</v>
      </c>
      <c r="C248" s="36">
        <v>67254220</v>
      </c>
      <c r="D248" s="36">
        <v>2770</v>
      </c>
      <c r="E248" s="37">
        <f t="shared" si="35"/>
        <v>24279.501805054151</v>
      </c>
      <c r="F248" s="38">
        <f t="shared" si="36"/>
        <v>0.76043447565209288</v>
      </c>
      <c r="G248" s="39">
        <f t="shared" si="37"/>
        <v>4589.3749694969501</v>
      </c>
      <c r="H248" s="39">
        <f t="shared" si="38"/>
        <v>1559.6392958090037</v>
      </c>
      <c r="I248" s="37">
        <f t="shared" si="39"/>
        <v>6149.0142653059538</v>
      </c>
      <c r="J248" s="40">
        <f t="shared" si="40"/>
        <v>-391.54366657428477</v>
      </c>
      <c r="K248" s="37">
        <f t="shared" si="41"/>
        <v>5757.4705987316693</v>
      </c>
      <c r="L248" s="37">
        <f t="shared" si="42"/>
        <v>17032769.514897492</v>
      </c>
      <c r="M248" s="37">
        <f t="shared" si="43"/>
        <v>15948193.558486724</v>
      </c>
      <c r="N248" s="41">
        <f>'jan-nov'!M248</f>
        <v>15680454.551739722</v>
      </c>
      <c r="O248" s="41">
        <f t="shared" si="44"/>
        <v>267739.00674700178</v>
      </c>
    </row>
    <row r="249" spans="1:15" x14ac:dyDescent="0.3">
      <c r="A249" s="33" t="s">
        <v>708</v>
      </c>
      <c r="B249" s="34" t="s">
        <v>301</v>
      </c>
      <c r="C249" s="36">
        <v>76688805</v>
      </c>
      <c r="D249" s="36">
        <v>3027</v>
      </c>
      <c r="E249" s="37">
        <f t="shared" si="35"/>
        <v>25334.920713577802</v>
      </c>
      <c r="F249" s="38">
        <f t="shared" si="36"/>
        <v>0.79349021669408648</v>
      </c>
      <c r="G249" s="39">
        <f t="shared" si="37"/>
        <v>3956.1236243827602</v>
      </c>
      <c r="H249" s="39">
        <f t="shared" si="38"/>
        <v>1190.2426778257261</v>
      </c>
      <c r="I249" s="37">
        <f t="shared" si="39"/>
        <v>5146.3663022084866</v>
      </c>
      <c r="J249" s="40">
        <f t="shared" si="40"/>
        <v>-391.54366657428477</v>
      </c>
      <c r="K249" s="37">
        <f t="shared" si="41"/>
        <v>4754.822635634202</v>
      </c>
      <c r="L249" s="37">
        <f t="shared" si="42"/>
        <v>15578050.796785088</v>
      </c>
      <c r="M249" s="37">
        <f t="shared" si="43"/>
        <v>14392848.118064729</v>
      </c>
      <c r="N249" s="41">
        <f>'jan-nov'!M249</f>
        <v>14139190.580944452</v>
      </c>
      <c r="O249" s="41">
        <f t="shared" si="44"/>
        <v>253657.53712027706</v>
      </c>
    </row>
    <row r="250" spans="1:15" x14ac:dyDescent="0.3">
      <c r="A250" s="33" t="s">
        <v>709</v>
      </c>
      <c r="B250" s="34" t="s">
        <v>302</v>
      </c>
      <c r="C250" s="36">
        <v>84584512</v>
      </c>
      <c r="D250" s="36">
        <v>3047</v>
      </c>
      <c r="E250" s="37">
        <f t="shared" si="35"/>
        <v>27759.931736133902</v>
      </c>
      <c r="F250" s="38">
        <f t="shared" si="36"/>
        <v>0.8694416097743235</v>
      </c>
      <c r="G250" s="39">
        <f t="shared" si="37"/>
        <v>2501.1170108491001</v>
      </c>
      <c r="H250" s="39">
        <f t="shared" si="38"/>
        <v>341.48881993109114</v>
      </c>
      <c r="I250" s="37">
        <f t="shared" si="39"/>
        <v>2842.6058307801914</v>
      </c>
      <c r="J250" s="40">
        <f t="shared" si="40"/>
        <v>-391.54366657428477</v>
      </c>
      <c r="K250" s="37">
        <f t="shared" si="41"/>
        <v>2451.0621642059068</v>
      </c>
      <c r="L250" s="37">
        <f t="shared" si="42"/>
        <v>8661419.9663872439</v>
      </c>
      <c r="M250" s="37">
        <f t="shared" si="43"/>
        <v>7468386.414335398</v>
      </c>
      <c r="N250" s="41">
        <f>'jan-nov'!M250</f>
        <v>7115199.9869136941</v>
      </c>
      <c r="O250" s="41">
        <f t="shared" si="44"/>
        <v>353186.42742170393</v>
      </c>
    </row>
    <row r="251" spans="1:15" x14ac:dyDescent="0.3">
      <c r="A251" s="33" t="s">
        <v>710</v>
      </c>
      <c r="B251" s="34" t="s">
        <v>303</v>
      </c>
      <c r="C251" s="36">
        <v>408872015</v>
      </c>
      <c r="D251" s="36">
        <v>13092</v>
      </c>
      <c r="E251" s="37">
        <f t="shared" si="35"/>
        <v>31230.676367247175</v>
      </c>
      <c r="F251" s="38">
        <f t="shared" si="36"/>
        <v>0.97814540011048001</v>
      </c>
      <c r="G251" s="39">
        <f t="shared" si="37"/>
        <v>418.6702321811361</v>
      </c>
      <c r="H251" s="39">
        <f t="shared" si="38"/>
        <v>0</v>
      </c>
      <c r="I251" s="37">
        <f t="shared" si="39"/>
        <v>418.6702321811361</v>
      </c>
      <c r="J251" s="40">
        <f t="shared" si="40"/>
        <v>-391.54366657428477</v>
      </c>
      <c r="K251" s="37">
        <f t="shared" si="41"/>
        <v>27.126565606851329</v>
      </c>
      <c r="L251" s="37">
        <f t="shared" si="42"/>
        <v>5481230.6797154341</v>
      </c>
      <c r="M251" s="37">
        <f t="shared" si="43"/>
        <v>355140.9969248976</v>
      </c>
      <c r="N251" s="41">
        <f>'jan-nov'!M251</f>
        <v>-303801.02892502677</v>
      </c>
      <c r="O251" s="41">
        <f t="shared" si="44"/>
        <v>658942.02584992442</v>
      </c>
    </row>
    <row r="252" spans="1:15" x14ac:dyDescent="0.3">
      <c r="A252" s="33" t="s">
        <v>711</v>
      </c>
      <c r="B252" s="34" t="s">
        <v>304</v>
      </c>
      <c r="C252" s="36">
        <v>71495121</v>
      </c>
      <c r="D252" s="36">
        <v>2793</v>
      </c>
      <c r="E252" s="37">
        <f t="shared" si="35"/>
        <v>25597.966702470461</v>
      </c>
      <c r="F252" s="38">
        <f t="shared" si="36"/>
        <v>0.80172882225700359</v>
      </c>
      <c r="G252" s="39">
        <f t="shared" si="37"/>
        <v>3798.2960310471644</v>
      </c>
      <c r="H252" s="39">
        <f t="shared" si="38"/>
        <v>1098.1765817132953</v>
      </c>
      <c r="I252" s="37">
        <f t="shared" si="39"/>
        <v>4896.4726127604599</v>
      </c>
      <c r="J252" s="40">
        <f t="shared" si="40"/>
        <v>-391.54366657428477</v>
      </c>
      <c r="K252" s="37">
        <f t="shared" si="41"/>
        <v>4504.9289461861754</v>
      </c>
      <c r="L252" s="37">
        <f t="shared" si="42"/>
        <v>13675848.007439965</v>
      </c>
      <c r="M252" s="37">
        <f t="shared" si="43"/>
        <v>12582266.546697987</v>
      </c>
      <c r="N252" s="41">
        <f>'jan-nov'!M252</f>
        <v>12402027.15610435</v>
      </c>
      <c r="O252" s="41">
        <f t="shared" si="44"/>
        <v>180239.39059363678</v>
      </c>
    </row>
    <row r="253" spans="1:15" x14ac:dyDescent="0.3">
      <c r="A253" s="33" t="s">
        <v>712</v>
      </c>
      <c r="B253" s="34" t="s">
        <v>305</v>
      </c>
      <c r="C253" s="36">
        <v>108267043</v>
      </c>
      <c r="D253" s="36">
        <v>3705</v>
      </c>
      <c r="E253" s="37">
        <f t="shared" si="35"/>
        <v>29221.873954116058</v>
      </c>
      <c r="F253" s="38">
        <f t="shared" si="36"/>
        <v>0.91522966889065593</v>
      </c>
      <c r="G253" s="39">
        <f t="shared" si="37"/>
        <v>1623.9516800598067</v>
      </c>
      <c r="H253" s="39">
        <f t="shared" si="38"/>
        <v>0</v>
      </c>
      <c r="I253" s="37">
        <f t="shared" si="39"/>
        <v>1623.9516800598067</v>
      </c>
      <c r="J253" s="40">
        <f t="shared" si="40"/>
        <v>-391.54366657428477</v>
      </c>
      <c r="K253" s="37">
        <f t="shared" si="41"/>
        <v>1232.4080134855219</v>
      </c>
      <c r="L253" s="37">
        <f t="shared" si="42"/>
        <v>6016740.9746215837</v>
      </c>
      <c r="M253" s="37">
        <f t="shared" si="43"/>
        <v>4566071.6899638586</v>
      </c>
      <c r="N253" s="41">
        <f>'jan-nov'!M253</f>
        <v>4360350.0597336376</v>
      </c>
      <c r="O253" s="41">
        <f t="shared" si="44"/>
        <v>205721.63023022097</v>
      </c>
    </row>
    <row r="254" spans="1:15" x14ac:dyDescent="0.3">
      <c r="A254" s="33" t="s">
        <v>713</v>
      </c>
      <c r="B254" s="34" t="s">
        <v>306</v>
      </c>
      <c r="C254" s="36">
        <v>182485540</v>
      </c>
      <c r="D254" s="36">
        <v>5970</v>
      </c>
      <c r="E254" s="37">
        <f t="shared" si="35"/>
        <v>30567.092127303182</v>
      </c>
      <c r="F254" s="38">
        <f t="shared" si="36"/>
        <v>0.9573619286206424</v>
      </c>
      <c r="G254" s="39">
        <f t="shared" si="37"/>
        <v>816.82077614753211</v>
      </c>
      <c r="H254" s="39">
        <f t="shared" si="38"/>
        <v>0</v>
      </c>
      <c r="I254" s="37">
        <f t="shared" si="39"/>
        <v>816.82077614753211</v>
      </c>
      <c r="J254" s="40">
        <f t="shared" si="40"/>
        <v>-391.54366657428477</v>
      </c>
      <c r="K254" s="37">
        <f t="shared" si="41"/>
        <v>425.27710957324734</v>
      </c>
      <c r="L254" s="37">
        <f t="shared" si="42"/>
        <v>4876420.0336007671</v>
      </c>
      <c r="M254" s="37">
        <f t="shared" si="43"/>
        <v>2538904.3441522866</v>
      </c>
      <c r="N254" s="41">
        <f>'jan-nov'!M254</f>
        <v>2198020.8962509572</v>
      </c>
      <c r="O254" s="41">
        <f t="shared" si="44"/>
        <v>340883.44790132949</v>
      </c>
    </row>
    <row r="255" spans="1:15" x14ac:dyDescent="0.3">
      <c r="A255" s="33" t="s">
        <v>714</v>
      </c>
      <c r="B255" s="34" t="s">
        <v>307</v>
      </c>
      <c r="C255" s="36">
        <v>77604082</v>
      </c>
      <c r="D255" s="36">
        <v>2747</v>
      </c>
      <c r="E255" s="37">
        <f t="shared" si="35"/>
        <v>28250.484892610119</v>
      </c>
      <c r="F255" s="38">
        <f t="shared" si="36"/>
        <v>0.884805744315454</v>
      </c>
      <c r="G255" s="39">
        <f t="shared" si="37"/>
        <v>2206.78511696337</v>
      </c>
      <c r="H255" s="39">
        <f t="shared" si="38"/>
        <v>169.79521516441525</v>
      </c>
      <c r="I255" s="37">
        <f t="shared" si="39"/>
        <v>2376.5803321277854</v>
      </c>
      <c r="J255" s="40">
        <f t="shared" si="40"/>
        <v>-391.54366657428477</v>
      </c>
      <c r="K255" s="37">
        <f t="shared" si="41"/>
        <v>1985.0366655535006</v>
      </c>
      <c r="L255" s="37">
        <f t="shared" si="42"/>
        <v>6528466.172355026</v>
      </c>
      <c r="M255" s="37">
        <f t="shared" si="43"/>
        <v>5452895.7202754663</v>
      </c>
      <c r="N255" s="41">
        <f>'jan-nov'!M255</f>
        <v>5282545.1473750919</v>
      </c>
      <c r="O255" s="41">
        <f t="shared" si="44"/>
        <v>170350.57290037442</v>
      </c>
    </row>
    <row r="256" spans="1:15" x14ac:dyDescent="0.3">
      <c r="A256" s="33" t="s">
        <v>715</v>
      </c>
      <c r="B256" s="34" t="s">
        <v>308</v>
      </c>
      <c r="C256" s="36">
        <v>157880029</v>
      </c>
      <c r="D256" s="36">
        <v>6151</v>
      </c>
      <c r="E256" s="37">
        <f t="shared" si="35"/>
        <v>25667.375873841651</v>
      </c>
      <c r="F256" s="38">
        <f t="shared" si="36"/>
        <v>0.8039027188740302</v>
      </c>
      <c r="G256" s="39">
        <f t="shared" si="37"/>
        <v>3756.6505282244507</v>
      </c>
      <c r="H256" s="39">
        <f t="shared" si="38"/>
        <v>1073.8833717333789</v>
      </c>
      <c r="I256" s="37">
        <f t="shared" si="39"/>
        <v>4830.5338999578298</v>
      </c>
      <c r="J256" s="40">
        <f t="shared" si="40"/>
        <v>-391.54366657428477</v>
      </c>
      <c r="K256" s="37">
        <f t="shared" si="41"/>
        <v>4438.9902333835453</v>
      </c>
      <c r="L256" s="37">
        <f t="shared" si="42"/>
        <v>29712614.018640611</v>
      </c>
      <c r="M256" s="37">
        <f t="shared" si="43"/>
        <v>27304228.925542187</v>
      </c>
      <c r="N256" s="41">
        <f>'jan-nov'!M256</f>
        <v>26511816.593339708</v>
      </c>
      <c r="O256" s="41">
        <f t="shared" si="44"/>
        <v>792412.33220247924</v>
      </c>
    </row>
    <row r="257" spans="1:15" x14ac:dyDescent="0.3">
      <c r="A257" s="33" t="s">
        <v>716</v>
      </c>
      <c r="B257" s="34" t="s">
        <v>309</v>
      </c>
      <c r="C257" s="36">
        <v>28142257</v>
      </c>
      <c r="D257" s="36">
        <v>1152</v>
      </c>
      <c r="E257" s="37">
        <f t="shared" si="35"/>
        <v>24429.042534722223</v>
      </c>
      <c r="F257" s="38">
        <f t="shared" si="36"/>
        <v>0.7651180942562481</v>
      </c>
      <c r="G257" s="39">
        <f t="shared" si="37"/>
        <v>4499.6505316961075</v>
      </c>
      <c r="H257" s="39">
        <f t="shared" si="38"/>
        <v>1507.3000404251788</v>
      </c>
      <c r="I257" s="37">
        <f t="shared" si="39"/>
        <v>6006.9505721212863</v>
      </c>
      <c r="J257" s="40">
        <f t="shared" si="40"/>
        <v>-391.54366657428477</v>
      </c>
      <c r="K257" s="37">
        <f t="shared" si="41"/>
        <v>5615.4069055470018</v>
      </c>
      <c r="L257" s="37">
        <f t="shared" si="42"/>
        <v>6920007.0590837216</v>
      </c>
      <c r="M257" s="37">
        <f t="shared" si="43"/>
        <v>6468948.7551901462</v>
      </c>
      <c r="N257" s="41">
        <f>'jan-nov'!M257</f>
        <v>6335501.3338282164</v>
      </c>
      <c r="O257" s="41">
        <f t="shared" si="44"/>
        <v>133447.42136192974</v>
      </c>
    </row>
    <row r="258" spans="1:15" x14ac:dyDescent="0.3">
      <c r="A258" s="33" t="s">
        <v>717</v>
      </c>
      <c r="B258" s="34" t="s">
        <v>310</v>
      </c>
      <c r="C258" s="36">
        <v>156648815</v>
      </c>
      <c r="D258" s="36">
        <v>5836</v>
      </c>
      <c r="E258" s="37">
        <f t="shared" si="35"/>
        <v>26841.812028786841</v>
      </c>
      <c r="F258" s="38">
        <f t="shared" si="36"/>
        <v>0.8406860824225646</v>
      </c>
      <c r="G258" s="39">
        <f t="shared" si="37"/>
        <v>3051.9888352573366</v>
      </c>
      <c r="H258" s="39">
        <f t="shared" si="38"/>
        <v>662.83071750256249</v>
      </c>
      <c r="I258" s="37">
        <f t="shared" si="39"/>
        <v>3714.8195527598991</v>
      </c>
      <c r="J258" s="40">
        <f t="shared" si="40"/>
        <v>-391.54366657428477</v>
      </c>
      <c r="K258" s="37">
        <f t="shared" si="41"/>
        <v>3323.2758861856146</v>
      </c>
      <c r="L258" s="37">
        <f t="shared" si="42"/>
        <v>21679686.909906771</v>
      </c>
      <c r="M258" s="37">
        <f t="shared" si="43"/>
        <v>19394638.071779247</v>
      </c>
      <c r="N258" s="41">
        <f>'jan-nov'!M258</f>
        <v>18922546.961824186</v>
      </c>
      <c r="O258" s="41">
        <f t="shared" si="44"/>
        <v>472091.10995506123</v>
      </c>
    </row>
    <row r="259" spans="1:15" x14ac:dyDescent="0.3">
      <c r="A259" s="33" t="s">
        <v>718</v>
      </c>
      <c r="B259" s="34" t="s">
        <v>311</v>
      </c>
      <c r="C259" s="36">
        <v>190495693</v>
      </c>
      <c r="D259" s="36">
        <v>7167</v>
      </c>
      <c r="E259" s="37">
        <f t="shared" si="35"/>
        <v>26579.558113576113</v>
      </c>
      <c r="F259" s="38">
        <f t="shared" si="36"/>
        <v>0.83247228462299594</v>
      </c>
      <c r="G259" s="39">
        <f t="shared" si="37"/>
        <v>3209.3411843837735</v>
      </c>
      <c r="H259" s="39">
        <f t="shared" si="38"/>
        <v>754.61958782631712</v>
      </c>
      <c r="I259" s="37">
        <f t="shared" si="39"/>
        <v>3963.9607722100905</v>
      </c>
      <c r="J259" s="40">
        <f t="shared" si="40"/>
        <v>-391.54366657428477</v>
      </c>
      <c r="K259" s="37">
        <f t="shared" si="41"/>
        <v>3572.4171056358055</v>
      </c>
      <c r="L259" s="37">
        <f t="shared" si="42"/>
        <v>28409706.854429718</v>
      </c>
      <c r="M259" s="37">
        <f t="shared" si="43"/>
        <v>25603513.396091819</v>
      </c>
      <c r="N259" s="41">
        <f>'jan-nov'!M259</f>
        <v>29776175.316577099</v>
      </c>
      <c r="O259" s="41">
        <f t="shared" si="44"/>
        <v>-4172661.9204852805</v>
      </c>
    </row>
    <row r="260" spans="1:15" x14ac:dyDescent="0.3">
      <c r="A260" s="33" t="s">
        <v>719</v>
      </c>
      <c r="B260" s="34" t="s">
        <v>312</v>
      </c>
      <c r="C260" s="36">
        <v>799324864</v>
      </c>
      <c r="D260" s="36">
        <v>27001</v>
      </c>
      <c r="E260" s="37">
        <f t="shared" si="35"/>
        <v>29603.528165623495</v>
      </c>
      <c r="F260" s="38">
        <f t="shared" si="36"/>
        <v>0.92718308632641466</v>
      </c>
      <c r="G260" s="39">
        <f t="shared" si="37"/>
        <v>1394.9591531553444</v>
      </c>
      <c r="H260" s="39">
        <f t="shared" si="38"/>
        <v>0</v>
      </c>
      <c r="I260" s="37">
        <f t="shared" si="39"/>
        <v>1394.9591531553444</v>
      </c>
      <c r="J260" s="40">
        <f t="shared" si="40"/>
        <v>-391.54366657428477</v>
      </c>
      <c r="K260" s="37">
        <f t="shared" si="41"/>
        <v>1003.4154865810597</v>
      </c>
      <c r="L260" s="37">
        <f t="shared" si="42"/>
        <v>37665292.094347455</v>
      </c>
      <c r="M260" s="37">
        <f t="shared" si="43"/>
        <v>27093221.553175192</v>
      </c>
      <c r="N260" s="41">
        <f>'jan-nov'!M260</f>
        <v>25187660.515321996</v>
      </c>
      <c r="O260" s="41">
        <f t="shared" si="44"/>
        <v>1905561.0378531963</v>
      </c>
    </row>
    <row r="261" spans="1:15" x14ac:dyDescent="0.3">
      <c r="A261" s="33" t="s">
        <v>720</v>
      </c>
      <c r="B261" s="34" t="s">
        <v>313</v>
      </c>
      <c r="C261" s="36">
        <v>1559319197</v>
      </c>
      <c r="D261" s="36">
        <v>47998</v>
      </c>
      <c r="E261" s="37">
        <f t="shared" si="35"/>
        <v>32487.170236259844</v>
      </c>
      <c r="F261" s="38">
        <f t="shared" si="36"/>
        <v>1.0174988128828879</v>
      </c>
      <c r="G261" s="39">
        <f t="shared" si="37"/>
        <v>-335.22608922646538</v>
      </c>
      <c r="H261" s="39">
        <f t="shared" si="38"/>
        <v>0</v>
      </c>
      <c r="I261" s="37">
        <f t="shared" si="39"/>
        <v>-335.22608922646538</v>
      </c>
      <c r="J261" s="40">
        <f t="shared" si="40"/>
        <v>-391.54366657428477</v>
      </c>
      <c r="K261" s="37">
        <f t="shared" si="41"/>
        <v>-726.76975580075009</v>
      </c>
      <c r="L261" s="37">
        <f t="shared" si="42"/>
        <v>-16090181.830691885</v>
      </c>
      <c r="M261" s="37">
        <f t="shared" si="43"/>
        <v>-34883494.738924406</v>
      </c>
      <c r="N261" s="41">
        <f>'jan-nov'!M261</f>
        <v>-34022218.586155176</v>
      </c>
      <c r="O261" s="41">
        <f t="shared" si="44"/>
        <v>-861276.15276923031</v>
      </c>
    </row>
    <row r="262" spans="1:15" x14ac:dyDescent="0.3">
      <c r="A262" s="33" t="s">
        <v>721</v>
      </c>
      <c r="B262" s="34" t="s">
        <v>314</v>
      </c>
      <c r="C262" s="36">
        <v>663317294</v>
      </c>
      <c r="D262" s="36">
        <v>24274</v>
      </c>
      <c r="E262" s="37">
        <f t="shared" si="35"/>
        <v>27326.245942160334</v>
      </c>
      <c r="F262" s="38">
        <f t="shared" si="36"/>
        <v>0.85585856214896405</v>
      </c>
      <c r="G262" s="39">
        <f t="shared" si="37"/>
        <v>2761.3284872332406</v>
      </c>
      <c r="H262" s="39">
        <f t="shared" si="38"/>
        <v>493.27884782183969</v>
      </c>
      <c r="I262" s="37">
        <f t="shared" si="39"/>
        <v>3254.6073350550805</v>
      </c>
      <c r="J262" s="40">
        <f t="shared" si="40"/>
        <v>-391.54366657428477</v>
      </c>
      <c r="K262" s="37">
        <f t="shared" si="41"/>
        <v>2863.063668480796</v>
      </c>
      <c r="L262" s="37">
        <f t="shared" si="42"/>
        <v>79002338.451127023</v>
      </c>
      <c r="M262" s="37">
        <f t="shared" si="43"/>
        <v>69498007.488702849</v>
      </c>
      <c r="N262" s="41">
        <f>'jan-nov'!M262</f>
        <v>67928721.199866444</v>
      </c>
      <c r="O262" s="41">
        <f t="shared" si="44"/>
        <v>1569286.2888364047</v>
      </c>
    </row>
    <row r="263" spans="1:15" x14ac:dyDescent="0.3">
      <c r="A263" s="33" t="s">
        <v>722</v>
      </c>
      <c r="B263" s="34" t="s">
        <v>315</v>
      </c>
      <c r="C263" s="36">
        <v>88972965</v>
      </c>
      <c r="D263" s="36">
        <v>3163</v>
      </c>
      <c r="E263" s="37">
        <f t="shared" si="35"/>
        <v>28129.296553904522</v>
      </c>
      <c r="F263" s="38">
        <f t="shared" si="36"/>
        <v>0.88101012315573335</v>
      </c>
      <c r="G263" s="39">
        <f t="shared" si="37"/>
        <v>2279.4981201867281</v>
      </c>
      <c r="H263" s="39">
        <f t="shared" si="38"/>
        <v>212.21113371137415</v>
      </c>
      <c r="I263" s="37">
        <f t="shared" si="39"/>
        <v>2491.7092538981024</v>
      </c>
      <c r="J263" s="40">
        <f t="shared" si="40"/>
        <v>-391.54366657428477</v>
      </c>
      <c r="K263" s="37">
        <f t="shared" si="41"/>
        <v>2100.1655873238178</v>
      </c>
      <c r="L263" s="37">
        <f t="shared" si="42"/>
        <v>7881276.370079698</v>
      </c>
      <c r="M263" s="37">
        <f t="shared" si="43"/>
        <v>6642823.752705236</v>
      </c>
      <c r="N263" s="41">
        <f>'jan-nov'!M263</f>
        <v>6930667.2415352799</v>
      </c>
      <c r="O263" s="41">
        <f t="shared" si="44"/>
        <v>-287843.48883004393</v>
      </c>
    </row>
    <row r="264" spans="1:15" x14ac:dyDescent="0.3">
      <c r="A264" s="33" t="s">
        <v>723</v>
      </c>
      <c r="B264" s="34" t="s">
        <v>176</v>
      </c>
      <c r="C264" s="36">
        <v>75383496</v>
      </c>
      <c r="D264" s="36">
        <v>2493</v>
      </c>
      <c r="E264" s="37">
        <f t="shared" si="35"/>
        <v>30238.064981949457</v>
      </c>
      <c r="F264" s="38">
        <f t="shared" si="36"/>
        <v>0.94705679193533032</v>
      </c>
      <c r="G264" s="39">
        <f t="shared" si="37"/>
        <v>1014.2370633597667</v>
      </c>
      <c r="H264" s="39">
        <f t="shared" si="38"/>
        <v>0</v>
      </c>
      <c r="I264" s="37">
        <f t="shared" si="39"/>
        <v>1014.2370633597667</v>
      </c>
      <c r="J264" s="40">
        <f t="shared" si="40"/>
        <v>-391.54366657428477</v>
      </c>
      <c r="K264" s="37">
        <f t="shared" si="41"/>
        <v>622.69339678548192</v>
      </c>
      <c r="L264" s="37">
        <f t="shared" si="42"/>
        <v>2528492.9989558985</v>
      </c>
      <c r="M264" s="37">
        <f t="shared" si="43"/>
        <v>1552374.6381862063</v>
      </c>
      <c r="N264" s="41">
        <f>'jan-nov'!M264</f>
        <v>1343147.080193239</v>
      </c>
      <c r="O264" s="41">
        <f t="shared" si="44"/>
        <v>209227.55799296731</v>
      </c>
    </row>
    <row r="265" spans="1:15" x14ac:dyDescent="0.3">
      <c r="A265" s="33" t="s">
        <v>724</v>
      </c>
      <c r="B265" s="34" t="s">
        <v>316</v>
      </c>
      <c r="C265" s="36">
        <v>303237635</v>
      </c>
      <c r="D265" s="36">
        <v>8927</v>
      </c>
      <c r="E265" s="37">
        <f t="shared" ref="E265:E328" si="45">(C265)/D265</f>
        <v>33968.593592472273</v>
      </c>
      <c r="F265" s="38">
        <f t="shared" ref="F265:F328" si="46">IF(ISNUMBER(C265),E265/E$435,"")</f>
        <v>1.0638970216330221</v>
      </c>
      <c r="G265" s="39">
        <f t="shared" ref="G265:G328" si="47">(E$435-E265)*0.6</f>
        <v>-1224.0801029539223</v>
      </c>
      <c r="H265" s="39">
        <f t="shared" ref="H265:H328" si="48">IF(E265&gt;=E$435*0.9,0,IF(E265&lt;0.9*E$435,(E$435*0.9-E265)*0.35))</f>
        <v>0</v>
      </c>
      <c r="I265" s="37">
        <f t="shared" ref="I265:I328" si="49">G265+H265</f>
        <v>-1224.0801029539223</v>
      </c>
      <c r="J265" s="40">
        <f t="shared" ref="J265:J328" si="50">I$437</f>
        <v>-391.54366657428477</v>
      </c>
      <c r="K265" s="37">
        <f t="shared" ref="K265:K328" si="51">I265+J265</f>
        <v>-1615.623769528207</v>
      </c>
      <c r="L265" s="37">
        <f t="shared" ref="L265:L328" si="52">(I265*D265)</f>
        <v>-10927363.079069665</v>
      </c>
      <c r="M265" s="37">
        <f t="shared" ref="M265:M328" si="53">(K265*D265)</f>
        <v>-14422673.390578303</v>
      </c>
      <c r="N265" s="41">
        <f>'jan-nov'!M265</f>
        <v>-13979982.496074982</v>
      </c>
      <c r="O265" s="41">
        <f t="shared" ref="O265:O328" si="54">M265-N265</f>
        <v>-442690.8945033215</v>
      </c>
    </row>
    <row r="266" spans="1:15" x14ac:dyDescent="0.3">
      <c r="A266" s="33" t="s">
        <v>725</v>
      </c>
      <c r="B266" s="34" t="s">
        <v>317</v>
      </c>
      <c r="C266" s="36">
        <v>275729413</v>
      </c>
      <c r="D266" s="36">
        <v>8609</v>
      </c>
      <c r="E266" s="37">
        <f t="shared" si="45"/>
        <v>32028.041932860961</v>
      </c>
      <c r="F266" s="38">
        <f t="shared" si="46"/>
        <v>1.0031189053602596</v>
      </c>
      <c r="G266" s="39">
        <f t="shared" si="47"/>
        <v>-59.749107187135081</v>
      </c>
      <c r="H266" s="39">
        <f t="shared" si="48"/>
        <v>0</v>
      </c>
      <c r="I266" s="37">
        <f t="shared" si="49"/>
        <v>-59.749107187135081</v>
      </c>
      <c r="J266" s="40">
        <f t="shared" si="50"/>
        <v>-391.54366657428477</v>
      </c>
      <c r="K266" s="37">
        <f t="shared" si="51"/>
        <v>-451.29277376141988</v>
      </c>
      <c r="L266" s="37">
        <f t="shared" si="52"/>
        <v>-514380.06377404591</v>
      </c>
      <c r="M266" s="37">
        <f t="shared" si="53"/>
        <v>-3885179.4893120639</v>
      </c>
      <c r="N266" s="41">
        <f>'jan-nov'!M266</f>
        <v>-4319506.9412019225</v>
      </c>
      <c r="O266" s="41">
        <f t="shared" si="54"/>
        <v>434327.45188985858</v>
      </c>
    </row>
    <row r="267" spans="1:15" x14ac:dyDescent="0.3">
      <c r="A267" s="33" t="s">
        <v>726</v>
      </c>
      <c r="B267" s="34" t="s">
        <v>318</v>
      </c>
      <c r="C267" s="36">
        <v>130557942</v>
      </c>
      <c r="D267" s="36">
        <v>5155</v>
      </c>
      <c r="E267" s="37">
        <f t="shared" si="45"/>
        <v>25326.467895247333</v>
      </c>
      <c r="F267" s="38">
        <f t="shared" si="46"/>
        <v>0.79322547425717316</v>
      </c>
      <c r="G267" s="39">
        <f t="shared" si="47"/>
        <v>3961.1953153810409</v>
      </c>
      <c r="H267" s="39">
        <f t="shared" si="48"/>
        <v>1193.20116424139</v>
      </c>
      <c r="I267" s="37">
        <f t="shared" si="49"/>
        <v>5154.3964796224309</v>
      </c>
      <c r="J267" s="40">
        <f t="shared" si="50"/>
        <v>-391.54366657428477</v>
      </c>
      <c r="K267" s="37">
        <f t="shared" si="51"/>
        <v>4762.8528130481463</v>
      </c>
      <c r="L267" s="37">
        <f t="shared" si="52"/>
        <v>26570913.85245363</v>
      </c>
      <c r="M267" s="37">
        <f t="shared" si="53"/>
        <v>24552506.251263194</v>
      </c>
      <c r="N267" s="41">
        <f>'jan-nov'!M267</f>
        <v>23801368.37607158</v>
      </c>
      <c r="O267" s="41">
        <f t="shared" si="54"/>
        <v>751137.87519161403</v>
      </c>
    </row>
    <row r="268" spans="1:15" x14ac:dyDescent="0.3">
      <c r="A268" s="33" t="s">
        <v>727</v>
      </c>
      <c r="B268" s="34" t="s">
        <v>319</v>
      </c>
      <c r="C268" s="36">
        <v>227272960</v>
      </c>
      <c r="D268" s="36">
        <v>9197</v>
      </c>
      <c r="E268" s="37">
        <f t="shared" si="45"/>
        <v>24711.640752419265</v>
      </c>
      <c r="F268" s="38">
        <f t="shared" si="46"/>
        <v>0.77396907601115095</v>
      </c>
      <c r="G268" s="39">
        <f t="shared" si="47"/>
        <v>4330.0916010778819</v>
      </c>
      <c r="H268" s="39">
        <f t="shared" si="48"/>
        <v>1408.3906642312138</v>
      </c>
      <c r="I268" s="37">
        <f t="shared" si="49"/>
        <v>5738.482265309096</v>
      </c>
      <c r="J268" s="40">
        <f t="shared" si="50"/>
        <v>-391.54366657428477</v>
      </c>
      <c r="K268" s="37">
        <f t="shared" si="51"/>
        <v>5346.9385987348114</v>
      </c>
      <c r="L268" s="37">
        <f t="shared" si="52"/>
        <v>52776821.394047752</v>
      </c>
      <c r="M268" s="37">
        <f t="shared" si="53"/>
        <v>49175794.292564064</v>
      </c>
      <c r="N268" s="41">
        <f>'jan-nov'!M268</f>
        <v>47787138.947454937</v>
      </c>
      <c r="O268" s="41">
        <f t="shared" si="54"/>
        <v>1388655.3451091275</v>
      </c>
    </row>
    <row r="269" spans="1:15" x14ac:dyDescent="0.3">
      <c r="A269" s="33" t="s">
        <v>728</v>
      </c>
      <c r="B269" s="34" t="s">
        <v>320</v>
      </c>
      <c r="C269" s="36">
        <v>286051873</v>
      </c>
      <c r="D269" s="36">
        <v>10857</v>
      </c>
      <c r="E269" s="37">
        <f t="shared" si="45"/>
        <v>26347.229713548862</v>
      </c>
      <c r="F269" s="38">
        <f t="shared" si="46"/>
        <v>0.82519575454950667</v>
      </c>
      <c r="G269" s="39">
        <f t="shared" si="47"/>
        <v>3348.7382244001237</v>
      </c>
      <c r="H269" s="39">
        <f t="shared" si="48"/>
        <v>835.93452783585485</v>
      </c>
      <c r="I269" s="37">
        <f t="shared" si="49"/>
        <v>4184.6727522359788</v>
      </c>
      <c r="J269" s="40">
        <f t="shared" si="50"/>
        <v>-391.54366657428477</v>
      </c>
      <c r="K269" s="37">
        <f t="shared" si="51"/>
        <v>3793.1290856616943</v>
      </c>
      <c r="L269" s="37">
        <f t="shared" si="52"/>
        <v>45432992.07102602</v>
      </c>
      <c r="M269" s="37">
        <f t="shared" si="53"/>
        <v>41182002.483029015</v>
      </c>
      <c r="N269" s="41">
        <f>'jan-nov'!M269</f>
        <v>40971702.44290185</v>
      </c>
      <c r="O269" s="41">
        <f t="shared" si="54"/>
        <v>210300.04012716562</v>
      </c>
    </row>
    <row r="270" spans="1:15" x14ac:dyDescent="0.3">
      <c r="A270" s="33" t="s">
        <v>729</v>
      </c>
      <c r="B270" s="34" t="s">
        <v>321</v>
      </c>
      <c r="C270" s="36">
        <v>62662265</v>
      </c>
      <c r="D270" s="36">
        <v>2250</v>
      </c>
      <c r="E270" s="37">
        <f t="shared" si="45"/>
        <v>27849.895555555555</v>
      </c>
      <c r="F270" s="38">
        <f t="shared" si="46"/>
        <v>0.87225927837390427</v>
      </c>
      <c r="G270" s="39">
        <f t="shared" si="47"/>
        <v>2447.138719196108</v>
      </c>
      <c r="H270" s="39">
        <f t="shared" si="48"/>
        <v>310.00148313351252</v>
      </c>
      <c r="I270" s="37">
        <f t="shared" si="49"/>
        <v>2757.1402023296205</v>
      </c>
      <c r="J270" s="40">
        <f t="shared" si="50"/>
        <v>-391.54366657428477</v>
      </c>
      <c r="K270" s="37">
        <f t="shared" si="51"/>
        <v>2365.5965357553359</v>
      </c>
      <c r="L270" s="37">
        <f t="shared" si="52"/>
        <v>6203565.4552416457</v>
      </c>
      <c r="M270" s="37">
        <f t="shared" si="53"/>
        <v>5322592.2054495057</v>
      </c>
      <c r="N270" s="41">
        <f>'jan-nov'!M270</f>
        <v>4845794.8465394862</v>
      </c>
      <c r="O270" s="41">
        <f t="shared" si="54"/>
        <v>476797.35891001951</v>
      </c>
    </row>
    <row r="271" spans="1:15" x14ac:dyDescent="0.3">
      <c r="A271" s="33" t="s">
        <v>730</v>
      </c>
      <c r="B271" s="34" t="s">
        <v>322</v>
      </c>
      <c r="C271" s="36">
        <v>46265294</v>
      </c>
      <c r="D271" s="36">
        <v>1645</v>
      </c>
      <c r="E271" s="37">
        <f t="shared" si="45"/>
        <v>28124.798784194529</v>
      </c>
      <c r="F271" s="38">
        <f t="shared" si="46"/>
        <v>0.88086925291966001</v>
      </c>
      <c r="G271" s="39">
        <f t="shared" si="47"/>
        <v>2282.1967820127238</v>
      </c>
      <c r="H271" s="39">
        <f t="shared" si="48"/>
        <v>213.78535310987172</v>
      </c>
      <c r="I271" s="37">
        <f t="shared" si="49"/>
        <v>2495.9821351225955</v>
      </c>
      <c r="J271" s="40">
        <f t="shared" si="50"/>
        <v>-391.54366657428477</v>
      </c>
      <c r="K271" s="37">
        <f t="shared" si="51"/>
        <v>2104.438468548311</v>
      </c>
      <c r="L271" s="37">
        <f t="shared" si="52"/>
        <v>4105890.6122766696</v>
      </c>
      <c r="M271" s="37">
        <f t="shared" si="53"/>
        <v>3461801.2807619716</v>
      </c>
      <c r="N271" s="41">
        <f>'jan-nov'!M271</f>
        <v>3340268.2034699791</v>
      </c>
      <c r="O271" s="41">
        <f t="shared" si="54"/>
        <v>121533.07729199249</v>
      </c>
    </row>
    <row r="272" spans="1:15" x14ac:dyDescent="0.3">
      <c r="A272" s="33" t="s">
        <v>731</v>
      </c>
      <c r="B272" s="34" t="s">
        <v>323</v>
      </c>
      <c r="C272" s="36">
        <v>128492424</v>
      </c>
      <c r="D272" s="36">
        <v>4565</v>
      </c>
      <c r="E272" s="37">
        <f t="shared" si="45"/>
        <v>28147.299890470975</v>
      </c>
      <c r="F272" s="38">
        <f t="shared" si="46"/>
        <v>0.88157398801226217</v>
      </c>
      <c r="G272" s="39">
        <f t="shared" si="47"/>
        <v>2268.6961182468563</v>
      </c>
      <c r="H272" s="39">
        <f t="shared" si="48"/>
        <v>205.90996591311557</v>
      </c>
      <c r="I272" s="37">
        <f t="shared" si="49"/>
        <v>2474.6060841599719</v>
      </c>
      <c r="J272" s="40">
        <f t="shared" si="50"/>
        <v>-391.54366657428477</v>
      </c>
      <c r="K272" s="37">
        <f t="shared" si="51"/>
        <v>2083.0624175856874</v>
      </c>
      <c r="L272" s="37">
        <f t="shared" si="52"/>
        <v>11296576.774190271</v>
      </c>
      <c r="M272" s="37">
        <f t="shared" si="53"/>
        <v>9509179.9362786636</v>
      </c>
      <c r="N272" s="41">
        <f>'jan-nov'!M272</f>
        <v>9023206.9749790058</v>
      </c>
      <c r="O272" s="41">
        <f t="shared" si="54"/>
        <v>485972.96129965782</v>
      </c>
    </row>
    <row r="273" spans="1:15" x14ac:dyDescent="0.3">
      <c r="A273" s="33" t="s">
        <v>732</v>
      </c>
      <c r="B273" s="34" t="s">
        <v>324</v>
      </c>
      <c r="C273" s="36">
        <v>22434632</v>
      </c>
      <c r="D273" s="36">
        <v>947</v>
      </c>
      <c r="E273" s="37">
        <f t="shared" si="45"/>
        <v>23690.213305174235</v>
      </c>
      <c r="F273" s="38">
        <f t="shared" si="46"/>
        <v>0.74197794820717178</v>
      </c>
      <c r="G273" s="39">
        <f t="shared" si="47"/>
        <v>4942.9480694249005</v>
      </c>
      <c r="H273" s="39">
        <f t="shared" si="48"/>
        <v>1765.8902707669745</v>
      </c>
      <c r="I273" s="37">
        <f t="shared" si="49"/>
        <v>6708.8383401918745</v>
      </c>
      <c r="J273" s="40">
        <f t="shared" si="50"/>
        <v>-391.54366657428477</v>
      </c>
      <c r="K273" s="37">
        <f t="shared" si="51"/>
        <v>6317.29467361759</v>
      </c>
      <c r="L273" s="37">
        <f t="shared" si="52"/>
        <v>6353269.9081617054</v>
      </c>
      <c r="M273" s="37">
        <f t="shared" si="53"/>
        <v>5982478.0559158577</v>
      </c>
      <c r="N273" s="41">
        <f>'jan-nov'!M273</f>
        <v>5810623.4101435058</v>
      </c>
      <c r="O273" s="41">
        <f t="shared" si="54"/>
        <v>171854.64577235188</v>
      </c>
    </row>
    <row r="274" spans="1:15" x14ac:dyDescent="0.3">
      <c r="A274" s="33" t="s">
        <v>733</v>
      </c>
      <c r="B274" s="34" t="s">
        <v>325</v>
      </c>
      <c r="C274" s="36">
        <v>203941800</v>
      </c>
      <c r="D274" s="36">
        <v>7657</v>
      </c>
      <c r="E274" s="37">
        <f t="shared" si="45"/>
        <v>26634.687214313701</v>
      </c>
      <c r="F274" s="38">
        <f t="shared" si="46"/>
        <v>0.83419892914598326</v>
      </c>
      <c r="G274" s="39">
        <f t="shared" si="47"/>
        <v>3176.2637239412206</v>
      </c>
      <c r="H274" s="39">
        <f t="shared" si="48"/>
        <v>735.32440256816153</v>
      </c>
      <c r="I274" s="37">
        <f t="shared" si="49"/>
        <v>3911.5881265093822</v>
      </c>
      <c r="J274" s="40">
        <f t="shared" si="50"/>
        <v>-391.54366657428477</v>
      </c>
      <c r="K274" s="37">
        <f t="shared" si="51"/>
        <v>3520.0444599350976</v>
      </c>
      <c r="L274" s="37">
        <f t="shared" si="52"/>
        <v>29951030.284682341</v>
      </c>
      <c r="M274" s="37">
        <f t="shared" si="53"/>
        <v>26952980.429723043</v>
      </c>
      <c r="N274" s="41">
        <f>'jan-nov'!M274</f>
        <v>25621221.98782349</v>
      </c>
      <c r="O274" s="41">
        <f t="shared" si="54"/>
        <v>1331758.4418995529</v>
      </c>
    </row>
    <row r="275" spans="1:15" x14ac:dyDescent="0.3">
      <c r="A275" s="33" t="s">
        <v>734</v>
      </c>
      <c r="B275" s="34" t="s">
        <v>326</v>
      </c>
      <c r="C275" s="36">
        <v>129233238</v>
      </c>
      <c r="D275" s="36">
        <v>4764</v>
      </c>
      <c r="E275" s="37">
        <f t="shared" si="45"/>
        <v>27127.044080604534</v>
      </c>
      <c r="F275" s="38">
        <f t="shared" si="46"/>
        <v>0.84961955591410088</v>
      </c>
      <c r="G275" s="39">
        <f t="shared" si="47"/>
        <v>2880.8496041667208</v>
      </c>
      <c r="H275" s="39">
        <f t="shared" si="48"/>
        <v>562.99949936636995</v>
      </c>
      <c r="I275" s="37">
        <f t="shared" si="49"/>
        <v>3443.8491035330908</v>
      </c>
      <c r="J275" s="40">
        <f t="shared" si="50"/>
        <v>-391.54366657428477</v>
      </c>
      <c r="K275" s="37">
        <f t="shared" si="51"/>
        <v>3052.3054369588062</v>
      </c>
      <c r="L275" s="37">
        <f t="shared" si="52"/>
        <v>16406497.129231645</v>
      </c>
      <c r="M275" s="37">
        <f t="shared" si="53"/>
        <v>14541183.101671753</v>
      </c>
      <c r="N275" s="41">
        <f>'jan-nov'!M275</f>
        <v>13794259.801872941</v>
      </c>
      <c r="O275" s="41">
        <f t="shared" si="54"/>
        <v>746923.29979881272</v>
      </c>
    </row>
    <row r="276" spans="1:15" x14ac:dyDescent="0.3">
      <c r="A276" s="33" t="s">
        <v>735</v>
      </c>
      <c r="B276" s="34" t="s">
        <v>327</v>
      </c>
      <c r="C276" s="36">
        <v>242023596</v>
      </c>
      <c r="D276" s="36">
        <v>9271</v>
      </c>
      <c r="E276" s="37">
        <f t="shared" si="45"/>
        <v>26105.44666163305</v>
      </c>
      <c r="F276" s="38">
        <f t="shared" si="46"/>
        <v>0.81762310459229504</v>
      </c>
      <c r="G276" s="39">
        <f t="shared" si="47"/>
        <v>3493.8080555496113</v>
      </c>
      <c r="H276" s="39">
        <f t="shared" si="48"/>
        <v>920.55859600638917</v>
      </c>
      <c r="I276" s="37">
        <f t="shared" si="49"/>
        <v>4414.3666515560008</v>
      </c>
      <c r="J276" s="40">
        <f t="shared" si="50"/>
        <v>-391.54366657428477</v>
      </c>
      <c r="K276" s="37">
        <f t="shared" si="51"/>
        <v>4022.8229849817162</v>
      </c>
      <c r="L276" s="37">
        <f t="shared" si="52"/>
        <v>40925593.22657568</v>
      </c>
      <c r="M276" s="37">
        <f t="shared" si="53"/>
        <v>37295591.893765494</v>
      </c>
      <c r="N276" s="41">
        <f>'jan-nov'!M276</f>
        <v>34776366.02454114</v>
      </c>
      <c r="O276" s="41">
        <f t="shared" si="54"/>
        <v>2519225.8692243546</v>
      </c>
    </row>
    <row r="277" spans="1:15" x14ac:dyDescent="0.3">
      <c r="A277" s="33" t="s">
        <v>736</v>
      </c>
      <c r="B277" s="34" t="s">
        <v>328</v>
      </c>
      <c r="C277" s="36">
        <v>241624111</v>
      </c>
      <c r="D277" s="36">
        <v>8398</v>
      </c>
      <c r="E277" s="37">
        <f t="shared" si="45"/>
        <v>28771.625506072876</v>
      </c>
      <c r="F277" s="38">
        <f t="shared" si="46"/>
        <v>0.90112787861299826</v>
      </c>
      <c r="G277" s="39">
        <f t="shared" si="47"/>
        <v>1894.1007488857153</v>
      </c>
      <c r="H277" s="39">
        <f t="shared" si="48"/>
        <v>0</v>
      </c>
      <c r="I277" s="37">
        <f t="shared" si="49"/>
        <v>1894.1007488857153</v>
      </c>
      <c r="J277" s="40">
        <f t="shared" si="50"/>
        <v>-391.54366657428477</v>
      </c>
      <c r="K277" s="37">
        <f t="shared" si="51"/>
        <v>1502.5570823114306</v>
      </c>
      <c r="L277" s="37">
        <f t="shared" si="52"/>
        <v>15906658.089142237</v>
      </c>
      <c r="M277" s="37">
        <f t="shared" si="53"/>
        <v>12618474.377251394</v>
      </c>
      <c r="N277" s="41">
        <f>'jan-nov'!M277</f>
        <v>11211213.175396243</v>
      </c>
      <c r="O277" s="41">
        <f t="shared" si="54"/>
        <v>1407261.201855151</v>
      </c>
    </row>
    <row r="278" spans="1:15" x14ac:dyDescent="0.3">
      <c r="A278" s="33" t="s">
        <v>737</v>
      </c>
      <c r="B278" s="34" t="s">
        <v>329</v>
      </c>
      <c r="C278" s="36">
        <v>265960473</v>
      </c>
      <c r="D278" s="36">
        <v>9383</v>
      </c>
      <c r="E278" s="37">
        <f t="shared" si="45"/>
        <v>28344.929446872004</v>
      </c>
      <c r="F278" s="38">
        <f t="shared" si="46"/>
        <v>0.88776374961865101</v>
      </c>
      <c r="G278" s="39">
        <f t="shared" si="47"/>
        <v>2150.1183844062389</v>
      </c>
      <c r="H278" s="39">
        <f t="shared" si="48"/>
        <v>136.73962117275551</v>
      </c>
      <c r="I278" s="37">
        <f t="shared" si="49"/>
        <v>2286.8580055789944</v>
      </c>
      <c r="J278" s="40">
        <f t="shared" si="50"/>
        <v>-391.54366657428477</v>
      </c>
      <c r="K278" s="37">
        <f t="shared" si="51"/>
        <v>1895.3143390047096</v>
      </c>
      <c r="L278" s="37">
        <f t="shared" si="52"/>
        <v>21457588.666347705</v>
      </c>
      <c r="M278" s="37">
        <f t="shared" si="53"/>
        <v>17783734.442881189</v>
      </c>
      <c r="N278" s="41">
        <f>'jan-nov'!M278</f>
        <v>16089506.797968883</v>
      </c>
      <c r="O278" s="41">
        <f t="shared" si="54"/>
        <v>1694227.6449123062</v>
      </c>
    </row>
    <row r="279" spans="1:15" x14ac:dyDescent="0.3">
      <c r="A279" s="33" t="s">
        <v>738</v>
      </c>
      <c r="B279" s="34" t="s">
        <v>330</v>
      </c>
      <c r="C279" s="36">
        <v>194195207</v>
      </c>
      <c r="D279" s="36">
        <v>6536</v>
      </c>
      <c r="E279" s="37">
        <f t="shared" si="45"/>
        <v>29711.628977968176</v>
      </c>
      <c r="F279" s="38">
        <f t="shared" si="46"/>
        <v>0.93056880590224966</v>
      </c>
      <c r="G279" s="39">
        <f t="shared" si="47"/>
        <v>1330.0986657485357</v>
      </c>
      <c r="H279" s="39">
        <f t="shared" si="48"/>
        <v>0</v>
      </c>
      <c r="I279" s="37">
        <f t="shared" si="49"/>
        <v>1330.0986657485357</v>
      </c>
      <c r="J279" s="40">
        <f t="shared" si="50"/>
        <v>-391.54366657428477</v>
      </c>
      <c r="K279" s="37">
        <f t="shared" si="51"/>
        <v>938.55499917425095</v>
      </c>
      <c r="L279" s="37">
        <f t="shared" si="52"/>
        <v>8693524.8793324288</v>
      </c>
      <c r="M279" s="37">
        <f t="shared" si="53"/>
        <v>6134395.4746029042</v>
      </c>
      <c r="N279" s="41">
        <f>'jan-nov'!M279</f>
        <v>5503242.7853762694</v>
      </c>
      <c r="O279" s="41">
        <f t="shared" si="54"/>
        <v>631152.6892266348</v>
      </c>
    </row>
    <row r="280" spans="1:15" x14ac:dyDescent="0.3">
      <c r="A280" s="33" t="s">
        <v>739</v>
      </c>
      <c r="B280" s="34" t="s">
        <v>331</v>
      </c>
      <c r="C280" s="36">
        <v>214555804</v>
      </c>
      <c r="D280" s="36">
        <v>7487</v>
      </c>
      <c r="E280" s="37">
        <f t="shared" si="45"/>
        <v>28657.112862294645</v>
      </c>
      <c r="F280" s="38">
        <f t="shared" si="46"/>
        <v>0.89754134035013711</v>
      </c>
      <c r="G280" s="39">
        <f t="shared" si="47"/>
        <v>1962.8083351526539</v>
      </c>
      <c r="H280" s="39">
        <f t="shared" si="48"/>
        <v>27.47542577483091</v>
      </c>
      <c r="I280" s="37">
        <f t="shared" si="49"/>
        <v>1990.2837609274848</v>
      </c>
      <c r="J280" s="40">
        <f t="shared" si="50"/>
        <v>-391.54366657428477</v>
      </c>
      <c r="K280" s="37">
        <f t="shared" si="51"/>
        <v>1598.7400943532</v>
      </c>
      <c r="L280" s="37">
        <f t="shared" si="52"/>
        <v>14901254.518064078</v>
      </c>
      <c r="M280" s="37">
        <f t="shared" si="53"/>
        <v>11969767.086422408</v>
      </c>
      <c r="N280" s="41">
        <f>'jan-nov'!M280</f>
        <v>11213361.680708693</v>
      </c>
      <c r="O280" s="41">
        <f t="shared" si="54"/>
        <v>756405.40571371466</v>
      </c>
    </row>
    <row r="281" spans="1:15" x14ac:dyDescent="0.3">
      <c r="A281" s="33" t="s">
        <v>740</v>
      </c>
      <c r="B281" s="34" t="s">
        <v>332</v>
      </c>
      <c r="C281" s="36">
        <v>85029946</v>
      </c>
      <c r="D281" s="36">
        <v>2956</v>
      </c>
      <c r="E281" s="37">
        <f t="shared" si="45"/>
        <v>28765.2050067659</v>
      </c>
      <c r="F281" s="38">
        <f t="shared" si="46"/>
        <v>0.90092678844800533</v>
      </c>
      <c r="G281" s="39">
        <f t="shared" si="47"/>
        <v>1897.953048469901</v>
      </c>
      <c r="H281" s="39">
        <f t="shared" si="48"/>
        <v>0</v>
      </c>
      <c r="I281" s="37">
        <f t="shared" si="49"/>
        <v>1897.953048469901</v>
      </c>
      <c r="J281" s="40">
        <f t="shared" si="50"/>
        <v>-391.54366657428477</v>
      </c>
      <c r="K281" s="37">
        <f t="shared" si="51"/>
        <v>1506.4093818956162</v>
      </c>
      <c r="L281" s="37">
        <f t="shared" si="52"/>
        <v>5610349.2112770276</v>
      </c>
      <c r="M281" s="37">
        <f t="shared" si="53"/>
        <v>4452946.1328834416</v>
      </c>
      <c r="N281" s="41">
        <f>'jan-nov'!M281</f>
        <v>4220015.7276579328</v>
      </c>
      <c r="O281" s="41">
        <f t="shared" si="54"/>
        <v>232930.40522550885</v>
      </c>
    </row>
    <row r="282" spans="1:15" x14ac:dyDescent="0.3">
      <c r="A282" s="33" t="s">
        <v>741</v>
      </c>
      <c r="B282" s="34" t="s">
        <v>333</v>
      </c>
      <c r="C282" s="36">
        <v>62064433</v>
      </c>
      <c r="D282" s="36">
        <v>2019</v>
      </c>
      <c r="E282" s="37">
        <f t="shared" si="45"/>
        <v>30740.18474492323</v>
      </c>
      <c r="F282" s="38">
        <f t="shared" si="46"/>
        <v>0.96278319282021296</v>
      </c>
      <c r="G282" s="39">
        <f t="shared" si="47"/>
        <v>712.96520557550321</v>
      </c>
      <c r="H282" s="39">
        <f t="shared" si="48"/>
        <v>0</v>
      </c>
      <c r="I282" s="37">
        <f t="shared" si="49"/>
        <v>712.96520557550321</v>
      </c>
      <c r="J282" s="40">
        <f t="shared" si="50"/>
        <v>-391.54366657428477</v>
      </c>
      <c r="K282" s="37">
        <f t="shared" si="51"/>
        <v>321.42153900121843</v>
      </c>
      <c r="L282" s="37">
        <f t="shared" si="52"/>
        <v>1439476.7500569411</v>
      </c>
      <c r="M282" s="37">
        <f t="shared" si="53"/>
        <v>648950.08724346</v>
      </c>
      <c r="N282" s="41">
        <f>'jan-nov'!M282</f>
        <v>2484410.5525512048</v>
      </c>
      <c r="O282" s="41">
        <f t="shared" si="54"/>
        <v>-1835460.4653077447</v>
      </c>
    </row>
    <row r="283" spans="1:15" x14ac:dyDescent="0.3">
      <c r="A283" s="33" t="s">
        <v>742</v>
      </c>
      <c r="B283" s="34" t="s">
        <v>334</v>
      </c>
      <c r="C283" s="36">
        <v>43169052</v>
      </c>
      <c r="D283" s="36">
        <v>1238</v>
      </c>
      <c r="E283" s="37">
        <f t="shared" si="45"/>
        <v>34869.993537964459</v>
      </c>
      <c r="F283" s="38">
        <f t="shared" si="46"/>
        <v>1.092128885713548</v>
      </c>
      <c r="G283" s="39">
        <f t="shared" si="47"/>
        <v>-1764.9200702492344</v>
      </c>
      <c r="H283" s="39">
        <f t="shared" si="48"/>
        <v>0</v>
      </c>
      <c r="I283" s="37">
        <f t="shared" si="49"/>
        <v>-1764.9200702492344</v>
      </c>
      <c r="J283" s="40">
        <f t="shared" si="50"/>
        <v>-391.54366657428477</v>
      </c>
      <c r="K283" s="37">
        <f t="shared" si="51"/>
        <v>-2156.463736823519</v>
      </c>
      <c r="L283" s="37">
        <f t="shared" si="52"/>
        <v>-2184971.0469685523</v>
      </c>
      <c r="M283" s="37">
        <f t="shared" si="53"/>
        <v>-2669702.1061875164</v>
      </c>
      <c r="N283" s="41">
        <f>'jan-nov'!M283</f>
        <v>-2707053.1400404205</v>
      </c>
      <c r="O283" s="41">
        <f t="shared" si="54"/>
        <v>37351.033852904104</v>
      </c>
    </row>
    <row r="284" spans="1:15" x14ac:dyDescent="0.3">
      <c r="A284" s="33" t="s">
        <v>743</v>
      </c>
      <c r="B284" s="34" t="s">
        <v>335</v>
      </c>
      <c r="C284" s="36">
        <v>106388529</v>
      </c>
      <c r="D284" s="36">
        <v>3539</v>
      </c>
      <c r="E284" s="37">
        <f t="shared" si="45"/>
        <v>30061.748799095789</v>
      </c>
      <c r="F284" s="38">
        <f t="shared" si="46"/>
        <v>0.94153456560903082</v>
      </c>
      <c r="G284" s="39">
        <f t="shared" si="47"/>
        <v>1120.0267730719679</v>
      </c>
      <c r="H284" s="39">
        <f t="shared" si="48"/>
        <v>0</v>
      </c>
      <c r="I284" s="37">
        <f t="shared" si="49"/>
        <v>1120.0267730719679</v>
      </c>
      <c r="J284" s="40">
        <f t="shared" si="50"/>
        <v>-391.54366657428477</v>
      </c>
      <c r="K284" s="37">
        <f t="shared" si="51"/>
        <v>728.48310649768314</v>
      </c>
      <c r="L284" s="37">
        <f t="shared" si="52"/>
        <v>3963774.7499016942</v>
      </c>
      <c r="M284" s="37">
        <f t="shared" si="53"/>
        <v>2578101.7138953004</v>
      </c>
      <c r="N284" s="41">
        <f>'jan-nov'!M284</f>
        <v>2317454.1770573123</v>
      </c>
      <c r="O284" s="41">
        <f t="shared" si="54"/>
        <v>260647.53683798807</v>
      </c>
    </row>
    <row r="285" spans="1:15" x14ac:dyDescent="0.3">
      <c r="A285" s="33" t="s">
        <v>744</v>
      </c>
      <c r="B285" s="34" t="s">
        <v>336</v>
      </c>
      <c r="C285" s="36">
        <v>257648419</v>
      </c>
      <c r="D285" s="36">
        <v>9800</v>
      </c>
      <c r="E285" s="37">
        <f t="shared" si="45"/>
        <v>26290.654999999999</v>
      </c>
      <c r="F285" s="38">
        <f t="shared" si="46"/>
        <v>0.82342383340474323</v>
      </c>
      <c r="G285" s="39">
        <f t="shared" si="47"/>
        <v>3382.6830525294417</v>
      </c>
      <c r="H285" s="39">
        <f t="shared" si="48"/>
        <v>855.73567757795718</v>
      </c>
      <c r="I285" s="37">
        <f t="shared" si="49"/>
        <v>4238.4187301073989</v>
      </c>
      <c r="J285" s="40">
        <f t="shared" si="50"/>
        <v>-391.54366657428477</v>
      </c>
      <c r="K285" s="37">
        <f t="shared" si="51"/>
        <v>3846.8750635331144</v>
      </c>
      <c r="L285" s="37">
        <f t="shared" si="52"/>
        <v>41536503.555052511</v>
      </c>
      <c r="M285" s="37">
        <f t="shared" si="53"/>
        <v>37699375.622624524</v>
      </c>
      <c r="N285" s="41">
        <f>'jan-nov'!M285</f>
        <v>36402955.324927524</v>
      </c>
      <c r="O285" s="41">
        <f t="shared" si="54"/>
        <v>1296420.2976970002</v>
      </c>
    </row>
    <row r="286" spans="1:15" x14ac:dyDescent="0.3">
      <c r="A286" s="33" t="s">
        <v>745</v>
      </c>
      <c r="B286" s="34" t="s">
        <v>337</v>
      </c>
      <c r="C286" s="36">
        <v>88736536</v>
      </c>
      <c r="D286" s="36">
        <v>3433</v>
      </c>
      <c r="E286" s="37">
        <f t="shared" si="45"/>
        <v>25848.102534226626</v>
      </c>
      <c r="F286" s="38">
        <f t="shared" si="46"/>
        <v>0.80956308144364408</v>
      </c>
      <c r="G286" s="39">
        <f t="shared" si="47"/>
        <v>3648.2145319934657</v>
      </c>
      <c r="H286" s="39">
        <f t="shared" si="48"/>
        <v>1010.6290405986377</v>
      </c>
      <c r="I286" s="37">
        <f t="shared" si="49"/>
        <v>4658.8435725921036</v>
      </c>
      <c r="J286" s="40">
        <f t="shared" si="50"/>
        <v>-391.54366657428477</v>
      </c>
      <c r="K286" s="37">
        <f t="shared" si="51"/>
        <v>4267.299906017819</v>
      </c>
      <c r="L286" s="37">
        <f t="shared" si="52"/>
        <v>15993809.984708691</v>
      </c>
      <c r="M286" s="37">
        <f t="shared" si="53"/>
        <v>14649640.577359173</v>
      </c>
      <c r="N286" s="41">
        <f>'jan-nov'!M286</f>
        <v>14400314.247120021</v>
      </c>
      <c r="O286" s="41">
        <f t="shared" si="54"/>
        <v>249326.33023915254</v>
      </c>
    </row>
    <row r="287" spans="1:15" x14ac:dyDescent="0.3">
      <c r="A287" s="33" t="s">
        <v>746</v>
      </c>
      <c r="B287" s="34" t="s">
        <v>338</v>
      </c>
      <c r="C287" s="36">
        <v>163112941</v>
      </c>
      <c r="D287" s="36">
        <v>5849</v>
      </c>
      <c r="E287" s="37">
        <f t="shared" si="45"/>
        <v>27887.321080526584</v>
      </c>
      <c r="F287" s="38">
        <f t="shared" si="46"/>
        <v>0.87343144655453075</v>
      </c>
      <c r="G287" s="39">
        <f t="shared" si="47"/>
        <v>2424.6834042134906</v>
      </c>
      <c r="H287" s="39">
        <f t="shared" si="48"/>
        <v>296.90254939365218</v>
      </c>
      <c r="I287" s="37">
        <f t="shared" si="49"/>
        <v>2721.585953607143</v>
      </c>
      <c r="J287" s="40">
        <f t="shared" si="50"/>
        <v>-391.54366657428477</v>
      </c>
      <c r="K287" s="37">
        <f t="shared" si="51"/>
        <v>2330.0422870328584</v>
      </c>
      <c r="L287" s="37">
        <f t="shared" si="52"/>
        <v>15918556.242648179</v>
      </c>
      <c r="M287" s="37">
        <f t="shared" si="53"/>
        <v>13628417.33685519</v>
      </c>
      <c r="N287" s="41">
        <f>'jan-nov'!M287</f>
        <v>12848575.138204191</v>
      </c>
      <c r="O287" s="41">
        <f t="shared" si="54"/>
        <v>779842.19865099899</v>
      </c>
    </row>
    <row r="288" spans="1:15" x14ac:dyDescent="0.3">
      <c r="A288" s="33" t="s">
        <v>747</v>
      </c>
      <c r="B288" s="34" t="s">
        <v>339</v>
      </c>
      <c r="C288" s="36">
        <v>65161108</v>
      </c>
      <c r="D288" s="36">
        <v>2641</v>
      </c>
      <c r="E288" s="37">
        <f t="shared" si="45"/>
        <v>24672.892086330936</v>
      </c>
      <c r="F288" s="38">
        <f t="shared" si="46"/>
        <v>0.7727554670246205</v>
      </c>
      <c r="G288" s="39">
        <f t="shared" si="47"/>
        <v>4353.3408007308799</v>
      </c>
      <c r="H288" s="39">
        <f t="shared" si="48"/>
        <v>1421.9526973621291</v>
      </c>
      <c r="I288" s="37">
        <f t="shared" si="49"/>
        <v>5775.2934980930095</v>
      </c>
      <c r="J288" s="40">
        <f t="shared" si="50"/>
        <v>-391.54366657428477</v>
      </c>
      <c r="K288" s="37">
        <f t="shared" si="51"/>
        <v>5383.7498315187249</v>
      </c>
      <c r="L288" s="37">
        <f t="shared" si="52"/>
        <v>15252550.128463639</v>
      </c>
      <c r="M288" s="37">
        <f t="shared" si="53"/>
        <v>14218483.305040952</v>
      </c>
      <c r="N288" s="41">
        <f>'jan-nov'!M288</f>
        <v>13850458.670738127</v>
      </c>
      <c r="O288" s="41">
        <f t="shared" si="54"/>
        <v>368024.63430282474</v>
      </c>
    </row>
    <row r="289" spans="1:15" x14ac:dyDescent="0.3">
      <c r="A289" s="33" t="s">
        <v>748</v>
      </c>
      <c r="B289" s="34" t="s">
        <v>340</v>
      </c>
      <c r="C289" s="36">
        <v>75985061</v>
      </c>
      <c r="D289" s="36">
        <v>3045</v>
      </c>
      <c r="E289" s="37">
        <f t="shared" si="45"/>
        <v>24954.043021346468</v>
      </c>
      <c r="F289" s="38">
        <f t="shared" si="46"/>
        <v>0.78156111985737864</v>
      </c>
      <c r="G289" s="39">
        <f t="shared" si="47"/>
        <v>4184.65023972156</v>
      </c>
      <c r="H289" s="39">
        <f t="shared" si="48"/>
        <v>1323.5498701066929</v>
      </c>
      <c r="I289" s="37">
        <f t="shared" si="49"/>
        <v>5508.2001098282526</v>
      </c>
      <c r="J289" s="40">
        <f t="shared" si="50"/>
        <v>-391.54366657428477</v>
      </c>
      <c r="K289" s="37">
        <f t="shared" si="51"/>
        <v>5116.6564432539681</v>
      </c>
      <c r="L289" s="37">
        <f t="shared" si="52"/>
        <v>16772469.334427029</v>
      </c>
      <c r="M289" s="37">
        <f t="shared" si="53"/>
        <v>15580218.869708333</v>
      </c>
      <c r="N289" s="41">
        <f>'jan-nov'!M289</f>
        <v>15330718.221316773</v>
      </c>
      <c r="O289" s="41">
        <f t="shared" si="54"/>
        <v>249500.64839155972</v>
      </c>
    </row>
    <row r="290" spans="1:15" x14ac:dyDescent="0.3">
      <c r="A290" s="33" t="s">
        <v>749</v>
      </c>
      <c r="B290" s="34" t="s">
        <v>341</v>
      </c>
      <c r="C290" s="36">
        <v>207822934</v>
      </c>
      <c r="D290" s="36">
        <v>7106</v>
      </c>
      <c r="E290" s="37">
        <f t="shared" si="45"/>
        <v>29246.120743034055</v>
      </c>
      <c r="F290" s="38">
        <f t="shared" si="46"/>
        <v>0.91598907879803981</v>
      </c>
      <c r="G290" s="39">
        <f t="shared" si="47"/>
        <v>1609.4036067090085</v>
      </c>
      <c r="H290" s="39">
        <f t="shared" si="48"/>
        <v>0</v>
      </c>
      <c r="I290" s="37">
        <f t="shared" si="49"/>
        <v>1609.4036067090085</v>
      </c>
      <c r="J290" s="40">
        <f t="shared" si="50"/>
        <v>-391.54366657428477</v>
      </c>
      <c r="K290" s="37">
        <f t="shared" si="51"/>
        <v>1217.8599401347237</v>
      </c>
      <c r="L290" s="37">
        <f t="shared" si="52"/>
        <v>11436422.029274214</v>
      </c>
      <c r="M290" s="37">
        <f t="shared" si="53"/>
        <v>8654112.7345973477</v>
      </c>
      <c r="N290" s="41">
        <f>'jan-nov'!M290</f>
        <v>8062983.7945660567</v>
      </c>
      <c r="O290" s="41">
        <f t="shared" si="54"/>
        <v>591128.94003129099</v>
      </c>
    </row>
    <row r="291" spans="1:15" x14ac:dyDescent="0.3">
      <c r="A291" s="33" t="s">
        <v>750</v>
      </c>
      <c r="B291" s="34" t="s">
        <v>342</v>
      </c>
      <c r="C291" s="36">
        <v>151417320</v>
      </c>
      <c r="D291" s="36">
        <v>5928</v>
      </c>
      <c r="E291" s="37">
        <f t="shared" si="45"/>
        <v>25542.732793522267</v>
      </c>
      <c r="F291" s="38">
        <f t="shared" si="46"/>
        <v>0.79999889513879185</v>
      </c>
      <c r="G291" s="39">
        <f t="shared" si="47"/>
        <v>3831.4363764160807</v>
      </c>
      <c r="H291" s="39">
        <f t="shared" si="48"/>
        <v>1117.5084498451631</v>
      </c>
      <c r="I291" s="37">
        <f t="shared" si="49"/>
        <v>4948.9448262612441</v>
      </c>
      <c r="J291" s="40">
        <f t="shared" si="50"/>
        <v>-391.54366657428477</v>
      </c>
      <c r="K291" s="37">
        <f t="shared" si="51"/>
        <v>4557.4011596869595</v>
      </c>
      <c r="L291" s="37">
        <f t="shared" si="52"/>
        <v>29337344.930076655</v>
      </c>
      <c r="M291" s="37">
        <f t="shared" si="53"/>
        <v>27016274.074624296</v>
      </c>
      <c r="N291" s="41">
        <f>'jan-nov'!M291</f>
        <v>26388939.129282683</v>
      </c>
      <c r="O291" s="41">
        <f t="shared" si="54"/>
        <v>627334.94534161314</v>
      </c>
    </row>
    <row r="292" spans="1:15" x14ac:dyDescent="0.3">
      <c r="A292" s="33" t="s">
        <v>751</v>
      </c>
      <c r="B292" s="34" t="s">
        <v>344</v>
      </c>
      <c r="C292" s="36">
        <v>39984409</v>
      </c>
      <c r="D292" s="36">
        <v>1574</v>
      </c>
      <c r="E292" s="37">
        <f t="shared" si="45"/>
        <v>25403.055273189326</v>
      </c>
      <c r="F292" s="38">
        <f t="shared" si="46"/>
        <v>0.79562419244564786</v>
      </c>
      <c r="G292" s="39">
        <f t="shared" si="47"/>
        <v>3915.2428886158455</v>
      </c>
      <c r="H292" s="39">
        <f t="shared" si="48"/>
        <v>1166.3955819616926</v>
      </c>
      <c r="I292" s="37">
        <f t="shared" si="49"/>
        <v>5081.6384705775381</v>
      </c>
      <c r="J292" s="40">
        <f t="shared" si="50"/>
        <v>-391.54366657428477</v>
      </c>
      <c r="K292" s="37">
        <f t="shared" si="51"/>
        <v>4690.0948040032536</v>
      </c>
      <c r="L292" s="37">
        <f t="shared" si="52"/>
        <v>7998498.9526890451</v>
      </c>
      <c r="M292" s="37">
        <f t="shared" si="53"/>
        <v>7382209.2215011213</v>
      </c>
      <c r="N292" s="41">
        <f>'jan-nov'!M292</f>
        <v>7095872.3747791741</v>
      </c>
      <c r="O292" s="41">
        <f t="shared" si="54"/>
        <v>286336.84672194719</v>
      </c>
    </row>
    <row r="293" spans="1:15" x14ac:dyDescent="0.3">
      <c r="A293" s="33" t="s">
        <v>752</v>
      </c>
      <c r="B293" s="34" t="s">
        <v>345</v>
      </c>
      <c r="C293" s="36">
        <v>56072096</v>
      </c>
      <c r="D293" s="36">
        <v>2134</v>
      </c>
      <c r="E293" s="37">
        <f t="shared" si="45"/>
        <v>26275.583880037488</v>
      </c>
      <c r="F293" s="38">
        <f t="shared" si="46"/>
        <v>0.82295180563011261</v>
      </c>
      <c r="G293" s="39">
        <f t="shared" si="47"/>
        <v>3391.7257245069486</v>
      </c>
      <c r="H293" s="39">
        <f t="shared" si="48"/>
        <v>861.01056956483603</v>
      </c>
      <c r="I293" s="37">
        <f t="shared" si="49"/>
        <v>4252.7362940717849</v>
      </c>
      <c r="J293" s="40">
        <f t="shared" si="50"/>
        <v>-391.54366657428477</v>
      </c>
      <c r="K293" s="37">
        <f t="shared" si="51"/>
        <v>3861.1926274975003</v>
      </c>
      <c r="L293" s="37">
        <f t="shared" si="52"/>
        <v>9075339.251549188</v>
      </c>
      <c r="M293" s="37">
        <f t="shared" si="53"/>
        <v>8239785.0670796661</v>
      </c>
      <c r="N293" s="41">
        <f>'jan-nov'!M293</f>
        <v>8122701.0919178957</v>
      </c>
      <c r="O293" s="41">
        <f t="shared" si="54"/>
        <v>117083.97516177036</v>
      </c>
    </row>
    <row r="294" spans="1:15" x14ac:dyDescent="0.3">
      <c r="A294" s="33" t="s">
        <v>753</v>
      </c>
      <c r="B294" s="34" t="s">
        <v>346</v>
      </c>
      <c r="C294" s="36">
        <v>94244198</v>
      </c>
      <c r="D294" s="36">
        <v>3553</v>
      </c>
      <c r="E294" s="37">
        <f t="shared" si="45"/>
        <v>26525.245707852519</v>
      </c>
      <c r="F294" s="38">
        <f t="shared" si="46"/>
        <v>0.830771219003963</v>
      </c>
      <c r="G294" s="39">
        <f t="shared" si="47"/>
        <v>3241.9286278179302</v>
      </c>
      <c r="H294" s="39">
        <f t="shared" si="48"/>
        <v>773.62892982957521</v>
      </c>
      <c r="I294" s="37">
        <f t="shared" si="49"/>
        <v>4015.5575576475053</v>
      </c>
      <c r="J294" s="40">
        <f t="shared" si="50"/>
        <v>-391.54366657428477</v>
      </c>
      <c r="K294" s="37">
        <f t="shared" si="51"/>
        <v>3624.0138910732203</v>
      </c>
      <c r="L294" s="37">
        <f t="shared" si="52"/>
        <v>14267276.002321586</v>
      </c>
      <c r="M294" s="37">
        <f t="shared" si="53"/>
        <v>12876121.354983151</v>
      </c>
      <c r="N294" s="41">
        <f>'jan-nov'!M294</f>
        <v>12641564.182935458</v>
      </c>
      <c r="O294" s="41">
        <f t="shared" si="54"/>
        <v>234557.17204769328</v>
      </c>
    </row>
    <row r="295" spans="1:15" x14ac:dyDescent="0.3">
      <c r="A295" s="33" t="s">
        <v>754</v>
      </c>
      <c r="B295" s="34" t="s">
        <v>347</v>
      </c>
      <c r="C295" s="36">
        <v>1602846458</v>
      </c>
      <c r="D295" s="36">
        <v>52024</v>
      </c>
      <c r="E295" s="37">
        <f t="shared" si="45"/>
        <v>30809.750461325541</v>
      </c>
      <c r="F295" s="38">
        <f t="shared" si="46"/>
        <v>0.96496199243070346</v>
      </c>
      <c r="G295" s="39">
        <f t="shared" si="47"/>
        <v>671.22577573411684</v>
      </c>
      <c r="H295" s="39">
        <f t="shared" si="48"/>
        <v>0</v>
      </c>
      <c r="I295" s="37">
        <f t="shared" si="49"/>
        <v>671.22577573411684</v>
      </c>
      <c r="J295" s="40">
        <f t="shared" si="50"/>
        <v>-391.54366657428477</v>
      </c>
      <c r="K295" s="37">
        <f t="shared" si="51"/>
        <v>279.68210915983207</v>
      </c>
      <c r="L295" s="37">
        <f t="shared" si="52"/>
        <v>34919849.756791696</v>
      </c>
      <c r="M295" s="37">
        <f t="shared" si="53"/>
        <v>14550182.046931103</v>
      </c>
      <c r="N295" s="41">
        <f>'jan-nov'!M295</f>
        <v>12246120.758753804</v>
      </c>
      <c r="O295" s="41">
        <f t="shared" si="54"/>
        <v>2304061.2881772984</v>
      </c>
    </row>
    <row r="296" spans="1:15" x14ac:dyDescent="0.3">
      <c r="A296" s="33" t="s">
        <v>755</v>
      </c>
      <c r="B296" s="34" t="s">
        <v>348</v>
      </c>
      <c r="C296" s="36">
        <v>524405169</v>
      </c>
      <c r="D296" s="36">
        <v>18630</v>
      </c>
      <c r="E296" s="37">
        <f t="shared" si="45"/>
        <v>28148.425603864733</v>
      </c>
      <c r="F296" s="38">
        <f t="shared" si="46"/>
        <v>0.88160924537796892</v>
      </c>
      <c r="G296" s="39">
        <f t="shared" si="47"/>
        <v>2268.0206902106015</v>
      </c>
      <c r="H296" s="39">
        <f t="shared" si="48"/>
        <v>205.5159662253003</v>
      </c>
      <c r="I296" s="37">
        <f t="shared" si="49"/>
        <v>2473.5366564359019</v>
      </c>
      <c r="J296" s="40">
        <f t="shared" si="50"/>
        <v>-391.54366657428477</v>
      </c>
      <c r="K296" s="37">
        <f t="shared" si="51"/>
        <v>2081.9929898616174</v>
      </c>
      <c r="L296" s="37">
        <f t="shared" si="52"/>
        <v>46081987.909400851</v>
      </c>
      <c r="M296" s="37">
        <f t="shared" si="53"/>
        <v>38787529.401121929</v>
      </c>
      <c r="N296" s="41">
        <f>'jan-nov'!M296</f>
        <v>38071425.935346909</v>
      </c>
      <c r="O296" s="41">
        <f t="shared" si="54"/>
        <v>716103.46577502042</v>
      </c>
    </row>
    <row r="297" spans="1:15" x14ac:dyDescent="0.3">
      <c r="A297" s="33" t="s">
        <v>756</v>
      </c>
      <c r="B297" s="34" t="s">
        <v>349</v>
      </c>
      <c r="C297" s="36">
        <v>38969594</v>
      </c>
      <c r="D297" s="36">
        <v>1450</v>
      </c>
      <c r="E297" s="37">
        <f t="shared" si="45"/>
        <v>26875.582068965516</v>
      </c>
      <c r="F297" s="38">
        <f t="shared" si="46"/>
        <v>0.84174376074735935</v>
      </c>
      <c r="G297" s="39">
        <f t="shared" si="47"/>
        <v>3031.7268111501317</v>
      </c>
      <c r="H297" s="39">
        <f t="shared" si="48"/>
        <v>651.01120344002629</v>
      </c>
      <c r="I297" s="37">
        <f t="shared" si="49"/>
        <v>3682.7380145901579</v>
      </c>
      <c r="J297" s="40">
        <f t="shared" si="50"/>
        <v>-391.54366657428477</v>
      </c>
      <c r="K297" s="37">
        <f t="shared" si="51"/>
        <v>3291.1943480158734</v>
      </c>
      <c r="L297" s="37">
        <f t="shared" si="52"/>
        <v>5339970.1211557286</v>
      </c>
      <c r="M297" s="37">
        <f t="shared" si="53"/>
        <v>4772231.8046230162</v>
      </c>
      <c r="N297" s="41">
        <f>'jan-nov'!M297</f>
        <v>4597741.6577698914</v>
      </c>
      <c r="O297" s="41">
        <f t="shared" si="54"/>
        <v>174490.14685312472</v>
      </c>
    </row>
    <row r="298" spans="1:15" x14ac:dyDescent="0.3">
      <c r="A298" s="33" t="s">
        <v>757</v>
      </c>
      <c r="B298" s="34" t="s">
        <v>350</v>
      </c>
      <c r="C298" s="36">
        <v>46880991</v>
      </c>
      <c r="D298" s="36">
        <v>2014</v>
      </c>
      <c r="E298" s="37">
        <f t="shared" si="45"/>
        <v>23277.552631578947</v>
      </c>
      <c r="F298" s="38">
        <f t="shared" si="46"/>
        <v>0.72905340776695771</v>
      </c>
      <c r="G298" s="39">
        <f t="shared" si="47"/>
        <v>5190.5444735820729</v>
      </c>
      <c r="H298" s="39">
        <f t="shared" si="48"/>
        <v>1910.3215065253253</v>
      </c>
      <c r="I298" s="37">
        <f t="shared" si="49"/>
        <v>7100.8659801073982</v>
      </c>
      <c r="J298" s="40">
        <f t="shared" si="50"/>
        <v>-391.54366657428477</v>
      </c>
      <c r="K298" s="37">
        <f t="shared" si="51"/>
        <v>6709.3223135331136</v>
      </c>
      <c r="L298" s="37">
        <f t="shared" si="52"/>
        <v>14301144.0839363</v>
      </c>
      <c r="M298" s="37">
        <f t="shared" si="53"/>
        <v>13512575.139455691</v>
      </c>
      <c r="N298" s="41">
        <f>'jan-nov'!M298</f>
        <v>13331386.606102455</v>
      </c>
      <c r="O298" s="41">
        <f t="shared" si="54"/>
        <v>181188.53335323557</v>
      </c>
    </row>
    <row r="299" spans="1:15" x14ac:dyDescent="0.3">
      <c r="A299" s="33" t="s">
        <v>758</v>
      </c>
      <c r="B299" s="34" t="s">
        <v>351</v>
      </c>
      <c r="C299" s="36">
        <v>198525076</v>
      </c>
      <c r="D299" s="36">
        <v>7916</v>
      </c>
      <c r="E299" s="37">
        <f t="shared" si="45"/>
        <v>25078.963617988884</v>
      </c>
      <c r="F299" s="38">
        <f t="shared" si="46"/>
        <v>0.78547363540933068</v>
      </c>
      <c r="G299" s="39">
        <f t="shared" si="47"/>
        <v>4109.6978817361105</v>
      </c>
      <c r="H299" s="39">
        <f t="shared" si="48"/>
        <v>1279.8276612818472</v>
      </c>
      <c r="I299" s="37">
        <f t="shared" si="49"/>
        <v>5389.5255430179577</v>
      </c>
      <c r="J299" s="40">
        <f t="shared" si="50"/>
        <v>-391.54366657428477</v>
      </c>
      <c r="K299" s="37">
        <f t="shared" si="51"/>
        <v>4997.9818764436732</v>
      </c>
      <c r="L299" s="37">
        <f t="shared" si="52"/>
        <v>42663484.198530152</v>
      </c>
      <c r="M299" s="37">
        <f t="shared" si="53"/>
        <v>39564024.533928119</v>
      </c>
      <c r="N299" s="41">
        <f>'jan-nov'!M299</f>
        <v>38586024.882625125</v>
      </c>
      <c r="O299" s="41">
        <f t="shared" si="54"/>
        <v>977999.6513029933</v>
      </c>
    </row>
    <row r="300" spans="1:15" x14ac:dyDescent="0.3">
      <c r="A300" s="33" t="s">
        <v>759</v>
      </c>
      <c r="B300" s="34" t="s">
        <v>352</v>
      </c>
      <c r="C300" s="36">
        <v>27920968</v>
      </c>
      <c r="D300" s="36">
        <v>1232</v>
      </c>
      <c r="E300" s="37">
        <f t="shared" si="45"/>
        <v>22663.123376623378</v>
      </c>
      <c r="F300" s="38">
        <f t="shared" si="46"/>
        <v>0.70980947137695394</v>
      </c>
      <c r="G300" s="39">
        <f t="shared" si="47"/>
        <v>5559.2020265554138</v>
      </c>
      <c r="H300" s="39">
        <f t="shared" si="48"/>
        <v>2125.3717457597745</v>
      </c>
      <c r="I300" s="37">
        <f t="shared" si="49"/>
        <v>7684.5737723151888</v>
      </c>
      <c r="J300" s="40">
        <f t="shared" si="50"/>
        <v>-391.54366657428477</v>
      </c>
      <c r="K300" s="37">
        <f t="shared" si="51"/>
        <v>7293.0301057409042</v>
      </c>
      <c r="L300" s="37">
        <f t="shared" si="52"/>
        <v>9467394.8874923121</v>
      </c>
      <c r="M300" s="37">
        <f t="shared" si="53"/>
        <v>8985013.0902727935</v>
      </c>
      <c r="N300" s="41">
        <f>'jan-nov'!M300</f>
        <v>9112606.6577051748</v>
      </c>
      <c r="O300" s="41">
        <f t="shared" si="54"/>
        <v>-127593.56743238121</v>
      </c>
    </row>
    <row r="301" spans="1:15" x14ac:dyDescent="0.3">
      <c r="A301" s="33" t="s">
        <v>760</v>
      </c>
      <c r="B301" s="34" t="s">
        <v>353</v>
      </c>
      <c r="C301" s="36">
        <v>13562151</v>
      </c>
      <c r="D301" s="36">
        <v>497</v>
      </c>
      <c r="E301" s="37">
        <f t="shared" si="45"/>
        <v>27288.03018108652</v>
      </c>
      <c r="F301" s="38">
        <f t="shared" si="46"/>
        <v>0.85466164375800424</v>
      </c>
      <c r="G301" s="39">
        <f t="shared" si="47"/>
        <v>2784.2579438775288</v>
      </c>
      <c r="H301" s="39">
        <f t="shared" si="48"/>
        <v>506.65436419767462</v>
      </c>
      <c r="I301" s="37">
        <f t="shared" si="49"/>
        <v>3290.9123080752033</v>
      </c>
      <c r="J301" s="40">
        <f t="shared" si="50"/>
        <v>-391.54366657428477</v>
      </c>
      <c r="K301" s="37">
        <f t="shared" si="51"/>
        <v>2899.3686415009188</v>
      </c>
      <c r="L301" s="37">
        <f t="shared" si="52"/>
        <v>1635583.4171133761</v>
      </c>
      <c r="M301" s="37">
        <f t="shared" si="53"/>
        <v>1440986.2148259566</v>
      </c>
      <c r="N301" s="41">
        <f>'jan-nov'!M301</f>
        <v>1371442.9508356107</v>
      </c>
      <c r="O301" s="41">
        <f t="shared" si="54"/>
        <v>69543.263990345877</v>
      </c>
    </row>
    <row r="302" spans="1:15" x14ac:dyDescent="0.3">
      <c r="A302" s="33" t="s">
        <v>761</v>
      </c>
      <c r="B302" s="34" t="s">
        <v>316</v>
      </c>
      <c r="C302" s="36">
        <v>51438741</v>
      </c>
      <c r="D302" s="36">
        <v>1780</v>
      </c>
      <c r="E302" s="37">
        <f t="shared" si="45"/>
        <v>28898.169101123596</v>
      </c>
      <c r="F302" s="38">
        <f t="shared" si="46"/>
        <v>0.9050912265071257</v>
      </c>
      <c r="G302" s="39">
        <f t="shared" si="47"/>
        <v>1818.1745918552836</v>
      </c>
      <c r="H302" s="39">
        <f t="shared" si="48"/>
        <v>0</v>
      </c>
      <c r="I302" s="37">
        <f t="shared" si="49"/>
        <v>1818.1745918552836</v>
      </c>
      <c r="J302" s="40">
        <f t="shared" si="50"/>
        <v>-391.54366657428477</v>
      </c>
      <c r="K302" s="37">
        <f t="shared" si="51"/>
        <v>1426.6309252809988</v>
      </c>
      <c r="L302" s="37">
        <f t="shared" si="52"/>
        <v>3236350.7735024048</v>
      </c>
      <c r="M302" s="37">
        <f t="shared" si="53"/>
        <v>2539403.0470001777</v>
      </c>
      <c r="N302" s="41">
        <f>'jan-nov'!M302</f>
        <v>3279833.6312623504</v>
      </c>
      <c r="O302" s="41">
        <f t="shared" si="54"/>
        <v>-740430.58426217269</v>
      </c>
    </row>
    <row r="303" spans="1:15" x14ac:dyDescent="0.3">
      <c r="A303" s="33" t="s">
        <v>762</v>
      </c>
      <c r="B303" s="34" t="s">
        <v>354</v>
      </c>
      <c r="C303" s="36">
        <v>193762002</v>
      </c>
      <c r="D303" s="36">
        <v>7415</v>
      </c>
      <c r="E303" s="37">
        <f t="shared" si="45"/>
        <v>26131.08590694538</v>
      </c>
      <c r="F303" s="38">
        <f t="shared" si="46"/>
        <v>0.81842612626142741</v>
      </c>
      <c r="G303" s="39">
        <f t="shared" si="47"/>
        <v>3478.4245083622131</v>
      </c>
      <c r="H303" s="39">
        <f t="shared" si="48"/>
        <v>911.58486014707375</v>
      </c>
      <c r="I303" s="37">
        <f t="shared" si="49"/>
        <v>4390.009368509287</v>
      </c>
      <c r="J303" s="40">
        <f t="shared" si="50"/>
        <v>-391.54366657428477</v>
      </c>
      <c r="K303" s="37">
        <f t="shared" si="51"/>
        <v>3998.4657019350025</v>
      </c>
      <c r="L303" s="37">
        <f t="shared" si="52"/>
        <v>32551919.467496362</v>
      </c>
      <c r="M303" s="37">
        <f t="shared" si="53"/>
        <v>29648623.179848045</v>
      </c>
      <c r="N303" s="41">
        <f>'jan-nov'!M303</f>
        <v>28858774.15059568</v>
      </c>
      <c r="O303" s="41">
        <f t="shared" si="54"/>
        <v>789849.02925236523</v>
      </c>
    </row>
    <row r="304" spans="1:15" x14ac:dyDescent="0.3">
      <c r="A304" s="33" t="s">
        <v>763</v>
      </c>
      <c r="B304" s="34" t="s">
        <v>355</v>
      </c>
      <c r="C304" s="36">
        <v>50052311</v>
      </c>
      <c r="D304" s="36">
        <v>2320</v>
      </c>
      <c r="E304" s="37">
        <f t="shared" si="45"/>
        <v>21574.271982758622</v>
      </c>
      <c r="F304" s="38">
        <f t="shared" si="46"/>
        <v>0.67570662423433947</v>
      </c>
      <c r="G304" s="39">
        <f t="shared" si="47"/>
        <v>6212.5128628742677</v>
      </c>
      <c r="H304" s="39">
        <f t="shared" si="48"/>
        <v>2506.4697336124386</v>
      </c>
      <c r="I304" s="37">
        <f t="shared" si="49"/>
        <v>8718.9825964867068</v>
      </c>
      <c r="J304" s="40">
        <f t="shared" si="50"/>
        <v>-391.54366657428477</v>
      </c>
      <c r="K304" s="37">
        <f t="shared" si="51"/>
        <v>8327.4389299124214</v>
      </c>
      <c r="L304" s="37">
        <f t="shared" si="52"/>
        <v>20228039.623849161</v>
      </c>
      <c r="M304" s="37">
        <f t="shared" si="53"/>
        <v>19319658.317396816</v>
      </c>
      <c r="N304" s="41">
        <f>'jan-nov'!M304</f>
        <v>19000295.542431824</v>
      </c>
      <c r="O304" s="41">
        <f t="shared" si="54"/>
        <v>319362.77496499196</v>
      </c>
    </row>
    <row r="305" spans="1:15" x14ac:dyDescent="0.3">
      <c r="A305" s="33" t="s">
        <v>764</v>
      </c>
      <c r="B305" s="34" t="s">
        <v>356</v>
      </c>
      <c r="C305" s="36">
        <v>353904983</v>
      </c>
      <c r="D305" s="36">
        <v>13403</v>
      </c>
      <c r="E305" s="37">
        <f t="shared" si="45"/>
        <v>26404.908080280533</v>
      </c>
      <c r="F305" s="38">
        <f t="shared" si="46"/>
        <v>0.82700224213373452</v>
      </c>
      <c r="G305" s="39">
        <f t="shared" si="47"/>
        <v>3314.1312043611215</v>
      </c>
      <c r="H305" s="39">
        <f t="shared" si="48"/>
        <v>815.74709947977021</v>
      </c>
      <c r="I305" s="37">
        <f t="shared" si="49"/>
        <v>4129.8783038408919</v>
      </c>
      <c r="J305" s="40">
        <f t="shared" si="50"/>
        <v>-391.54366657428477</v>
      </c>
      <c r="K305" s="37">
        <f t="shared" si="51"/>
        <v>3738.3346372666074</v>
      </c>
      <c r="L305" s="37">
        <f t="shared" si="52"/>
        <v>55352758.906379476</v>
      </c>
      <c r="M305" s="37">
        <f t="shared" si="53"/>
        <v>50104899.143284336</v>
      </c>
      <c r="N305" s="41">
        <f>'jan-nov'!M305</f>
        <v>48313573.097786076</v>
      </c>
      <c r="O305" s="41">
        <f t="shared" si="54"/>
        <v>1791326.0454982594</v>
      </c>
    </row>
    <row r="306" spans="1:15" x14ac:dyDescent="0.3">
      <c r="A306" s="33" t="s">
        <v>765</v>
      </c>
      <c r="B306" s="34" t="s">
        <v>357</v>
      </c>
      <c r="C306" s="36">
        <v>35715226</v>
      </c>
      <c r="D306" s="36">
        <v>1493</v>
      </c>
      <c r="E306" s="37">
        <f t="shared" si="45"/>
        <v>23921.785666443404</v>
      </c>
      <c r="F306" s="38">
        <f t="shared" si="46"/>
        <v>0.74923079913183865</v>
      </c>
      <c r="G306" s="39">
        <f t="shared" si="47"/>
        <v>4804.0046526633987</v>
      </c>
      <c r="H306" s="39">
        <f t="shared" si="48"/>
        <v>1684.8399443227654</v>
      </c>
      <c r="I306" s="37">
        <f t="shared" si="49"/>
        <v>6488.8445969861641</v>
      </c>
      <c r="J306" s="40">
        <f t="shared" si="50"/>
        <v>-391.54366657428477</v>
      </c>
      <c r="K306" s="37">
        <f t="shared" si="51"/>
        <v>6097.3009304118796</v>
      </c>
      <c r="L306" s="37">
        <f t="shared" si="52"/>
        <v>9687844.9833003432</v>
      </c>
      <c r="M306" s="37">
        <f t="shared" si="53"/>
        <v>9103270.2891049366</v>
      </c>
      <c r="N306" s="41">
        <f>'jan-nov'!M306</f>
        <v>8882160.4181037564</v>
      </c>
      <c r="O306" s="41">
        <f t="shared" si="54"/>
        <v>221109.87100118026</v>
      </c>
    </row>
    <row r="307" spans="1:15" x14ac:dyDescent="0.3">
      <c r="A307" s="33" t="s">
        <v>766</v>
      </c>
      <c r="B307" s="34" t="s">
        <v>358</v>
      </c>
      <c r="C307" s="36">
        <v>29556758</v>
      </c>
      <c r="D307" s="36">
        <v>1359</v>
      </c>
      <c r="E307" s="37">
        <f t="shared" si="45"/>
        <v>21748.902133922002</v>
      </c>
      <c r="F307" s="38">
        <f t="shared" si="46"/>
        <v>0.6811760440148279</v>
      </c>
      <c r="G307" s="39">
        <f t="shared" si="47"/>
        <v>6107.7347721762399</v>
      </c>
      <c r="H307" s="39">
        <f t="shared" si="48"/>
        <v>2445.349180705256</v>
      </c>
      <c r="I307" s="37">
        <f t="shared" si="49"/>
        <v>8553.0839528814959</v>
      </c>
      <c r="J307" s="40">
        <f t="shared" si="50"/>
        <v>-391.54366657428477</v>
      </c>
      <c r="K307" s="37">
        <f t="shared" si="51"/>
        <v>8161.5402863072113</v>
      </c>
      <c r="L307" s="37">
        <f t="shared" si="52"/>
        <v>11623641.091965953</v>
      </c>
      <c r="M307" s="37">
        <f t="shared" si="53"/>
        <v>11091533.2490915</v>
      </c>
      <c r="N307" s="41">
        <f>'jan-nov'!M307</f>
        <v>10854960.223109847</v>
      </c>
      <c r="O307" s="41">
        <f t="shared" si="54"/>
        <v>236573.02598165348</v>
      </c>
    </row>
    <row r="308" spans="1:15" x14ac:dyDescent="0.3">
      <c r="A308" s="33" t="s">
        <v>767</v>
      </c>
      <c r="B308" s="34" t="s">
        <v>359</v>
      </c>
      <c r="C308" s="36">
        <v>43441037</v>
      </c>
      <c r="D308" s="36">
        <v>1391</v>
      </c>
      <c r="E308" s="37">
        <f t="shared" si="45"/>
        <v>31230.076923076922</v>
      </c>
      <c r="F308" s="38">
        <f t="shared" si="46"/>
        <v>0.97812662550723861</v>
      </c>
      <c r="G308" s="39">
        <f t="shared" si="47"/>
        <v>419.02989868328802</v>
      </c>
      <c r="H308" s="39">
        <f t="shared" si="48"/>
        <v>0</v>
      </c>
      <c r="I308" s="37">
        <f t="shared" si="49"/>
        <v>419.02989868328802</v>
      </c>
      <c r="J308" s="40">
        <f t="shared" si="50"/>
        <v>-391.54366657428477</v>
      </c>
      <c r="K308" s="37">
        <f t="shared" si="51"/>
        <v>27.486232109003254</v>
      </c>
      <c r="L308" s="37">
        <f t="shared" si="52"/>
        <v>582870.58906845364</v>
      </c>
      <c r="M308" s="37">
        <f t="shared" si="53"/>
        <v>38233.348863623527</v>
      </c>
      <c r="N308" s="41">
        <f>'jan-nov'!M308</f>
        <v>-9689.8975736862321</v>
      </c>
      <c r="O308" s="41">
        <f t="shared" si="54"/>
        <v>47923.246437309761</v>
      </c>
    </row>
    <row r="309" spans="1:15" x14ac:dyDescent="0.3">
      <c r="A309" s="33" t="s">
        <v>768</v>
      </c>
      <c r="B309" s="34" t="s">
        <v>360</v>
      </c>
      <c r="C309" s="36">
        <v>43754637</v>
      </c>
      <c r="D309" s="36">
        <v>1792</v>
      </c>
      <c r="E309" s="37">
        <f t="shared" si="45"/>
        <v>24416.650111607141</v>
      </c>
      <c r="F309" s="38">
        <f t="shared" si="46"/>
        <v>0.76472996331973875</v>
      </c>
      <c r="G309" s="39">
        <f t="shared" si="47"/>
        <v>4507.0859855651561</v>
      </c>
      <c r="H309" s="39">
        <f t="shared" si="48"/>
        <v>1511.6373885154571</v>
      </c>
      <c r="I309" s="37">
        <f t="shared" si="49"/>
        <v>6018.7233740806132</v>
      </c>
      <c r="J309" s="40">
        <f t="shared" si="50"/>
        <v>-391.54366657428477</v>
      </c>
      <c r="K309" s="37">
        <f t="shared" si="51"/>
        <v>5627.1797075063287</v>
      </c>
      <c r="L309" s="37">
        <f t="shared" si="52"/>
        <v>10785552.286352459</v>
      </c>
      <c r="M309" s="37">
        <f t="shared" si="53"/>
        <v>10083906.035851341</v>
      </c>
      <c r="N309" s="41">
        <f>'jan-nov'!M309</f>
        <v>9803689.2248438913</v>
      </c>
      <c r="O309" s="41">
        <f t="shared" si="54"/>
        <v>280216.8110074494</v>
      </c>
    </row>
    <row r="310" spans="1:15" x14ac:dyDescent="0.3">
      <c r="A310" s="33" t="s">
        <v>769</v>
      </c>
      <c r="B310" s="34" t="s">
        <v>361</v>
      </c>
      <c r="C310" s="36">
        <v>131414034</v>
      </c>
      <c r="D310" s="36">
        <v>4501</v>
      </c>
      <c r="E310" s="37">
        <f t="shared" si="45"/>
        <v>29196.630526549656</v>
      </c>
      <c r="F310" s="38">
        <f t="shared" si="46"/>
        <v>0.91443904424113687</v>
      </c>
      <c r="G310" s="39">
        <f t="shared" si="47"/>
        <v>1639.0977365996478</v>
      </c>
      <c r="H310" s="39">
        <f t="shared" si="48"/>
        <v>0</v>
      </c>
      <c r="I310" s="37">
        <f t="shared" si="49"/>
        <v>1639.0977365996478</v>
      </c>
      <c r="J310" s="40">
        <f t="shared" si="50"/>
        <v>-391.54366657428477</v>
      </c>
      <c r="K310" s="37">
        <f t="shared" si="51"/>
        <v>1247.554070025363</v>
      </c>
      <c r="L310" s="37">
        <f t="shared" si="52"/>
        <v>7377578.9124350147</v>
      </c>
      <c r="M310" s="37">
        <f t="shared" si="53"/>
        <v>5615240.8691841587</v>
      </c>
      <c r="N310" s="41">
        <f>'jan-nov'!M310</f>
        <v>5241732.3525671018</v>
      </c>
      <c r="O310" s="41">
        <f t="shared" si="54"/>
        <v>373508.51661705691</v>
      </c>
    </row>
    <row r="311" spans="1:15" x14ac:dyDescent="0.3">
      <c r="A311" s="33" t="s">
        <v>770</v>
      </c>
      <c r="B311" s="34" t="s">
        <v>362</v>
      </c>
      <c r="C311" s="36">
        <v>712344174</v>
      </c>
      <c r="D311" s="36">
        <v>26315</v>
      </c>
      <c r="E311" s="37">
        <f t="shared" si="45"/>
        <v>27069.890708721261</v>
      </c>
      <c r="F311" s="38">
        <f t="shared" si="46"/>
        <v>0.84782951117888483</v>
      </c>
      <c r="G311" s="39">
        <f t="shared" si="47"/>
        <v>2915.1416272966844</v>
      </c>
      <c r="H311" s="39">
        <f t="shared" si="48"/>
        <v>583.00317952551541</v>
      </c>
      <c r="I311" s="37">
        <f t="shared" si="49"/>
        <v>3498.1448068221998</v>
      </c>
      <c r="J311" s="40">
        <f t="shared" si="50"/>
        <v>-391.54366657428477</v>
      </c>
      <c r="K311" s="37">
        <f t="shared" si="51"/>
        <v>3106.6011402479153</v>
      </c>
      <c r="L311" s="37">
        <f t="shared" si="52"/>
        <v>92053680.591526195</v>
      </c>
      <c r="M311" s="37">
        <f t="shared" si="53"/>
        <v>81750209.005623892</v>
      </c>
      <c r="N311" s="41">
        <f>'jan-nov'!M311</f>
        <v>78446381.591527373</v>
      </c>
      <c r="O311" s="41">
        <f t="shared" si="54"/>
        <v>3303827.4140965194</v>
      </c>
    </row>
    <row r="312" spans="1:15" x14ac:dyDescent="0.3">
      <c r="A312" s="33" t="s">
        <v>771</v>
      </c>
      <c r="B312" s="34" t="s">
        <v>363</v>
      </c>
      <c r="C312" s="36">
        <v>78650592</v>
      </c>
      <c r="D312" s="36">
        <v>1904</v>
      </c>
      <c r="E312" s="37">
        <f t="shared" si="45"/>
        <v>41308.084033613442</v>
      </c>
      <c r="F312" s="38">
        <f t="shared" si="46"/>
        <v>1.2937700070828684</v>
      </c>
      <c r="G312" s="39">
        <f t="shared" si="47"/>
        <v>-5627.7743676386244</v>
      </c>
      <c r="H312" s="39">
        <f t="shared" si="48"/>
        <v>0</v>
      </c>
      <c r="I312" s="37">
        <f t="shared" si="49"/>
        <v>-5627.7743676386244</v>
      </c>
      <c r="J312" s="40">
        <f t="shared" si="50"/>
        <v>-391.54366657428477</v>
      </c>
      <c r="K312" s="37">
        <f t="shared" si="51"/>
        <v>-6019.318034212909</v>
      </c>
      <c r="L312" s="37">
        <f t="shared" si="52"/>
        <v>-10715282.39598394</v>
      </c>
      <c r="M312" s="37">
        <f t="shared" si="53"/>
        <v>-11460781.537141379</v>
      </c>
      <c r="N312" s="41">
        <f>'jan-nov'!M312</f>
        <v>-11599314.249302881</v>
      </c>
      <c r="O312" s="41">
        <f t="shared" si="54"/>
        <v>138532.71216150187</v>
      </c>
    </row>
    <row r="313" spans="1:15" x14ac:dyDescent="0.3">
      <c r="A313" s="33" t="s">
        <v>772</v>
      </c>
      <c r="B313" s="34" t="s">
        <v>364</v>
      </c>
      <c r="C313" s="36">
        <v>12554281</v>
      </c>
      <c r="D313" s="36">
        <v>456</v>
      </c>
      <c r="E313" s="37">
        <f t="shared" si="45"/>
        <v>27531.317982456141</v>
      </c>
      <c r="F313" s="38">
        <f t="shared" si="46"/>
        <v>0.86228142249780304</v>
      </c>
      <c r="G313" s="39">
        <f t="shared" si="47"/>
        <v>2638.2852630557563</v>
      </c>
      <c r="H313" s="39">
        <f t="shared" si="48"/>
        <v>421.50363371830736</v>
      </c>
      <c r="I313" s="37">
        <f t="shared" si="49"/>
        <v>3059.7888967740637</v>
      </c>
      <c r="J313" s="40">
        <f t="shared" si="50"/>
        <v>-391.54366657428477</v>
      </c>
      <c r="K313" s="37">
        <f t="shared" si="51"/>
        <v>2668.2452301997791</v>
      </c>
      <c r="L313" s="37">
        <f t="shared" si="52"/>
        <v>1395263.7369289731</v>
      </c>
      <c r="M313" s="37">
        <f t="shared" si="53"/>
        <v>1216719.8249710994</v>
      </c>
      <c r="N313" s="41">
        <f>'jan-nov'!M313</f>
        <v>1204467.7060986687</v>
      </c>
      <c r="O313" s="41">
        <f t="shared" si="54"/>
        <v>12252.118872430641</v>
      </c>
    </row>
    <row r="314" spans="1:15" x14ac:dyDescent="0.3">
      <c r="A314" s="33" t="s">
        <v>773</v>
      </c>
      <c r="B314" s="34" t="s">
        <v>365</v>
      </c>
      <c r="C314" s="36">
        <v>30313795</v>
      </c>
      <c r="D314" s="36">
        <v>1238</v>
      </c>
      <c r="E314" s="37">
        <f t="shared" si="45"/>
        <v>24486.102584814216</v>
      </c>
      <c r="F314" s="38">
        <f t="shared" si="46"/>
        <v>0.76690521615111973</v>
      </c>
      <c r="G314" s="39">
        <f t="shared" si="47"/>
        <v>4465.4145016409111</v>
      </c>
      <c r="H314" s="39">
        <f t="shared" si="48"/>
        <v>1487.3290228929809</v>
      </c>
      <c r="I314" s="37">
        <f t="shared" si="49"/>
        <v>5952.743524533892</v>
      </c>
      <c r="J314" s="40">
        <f t="shared" si="50"/>
        <v>-391.54366657428477</v>
      </c>
      <c r="K314" s="37">
        <f t="shared" si="51"/>
        <v>5561.1998579596075</v>
      </c>
      <c r="L314" s="37">
        <f t="shared" si="52"/>
        <v>7369496.4833729584</v>
      </c>
      <c r="M314" s="37">
        <f t="shared" si="53"/>
        <v>6884765.4241539938</v>
      </c>
      <c r="N314" s="41">
        <f>'jan-nov'!M314</f>
        <v>7016293.154495948</v>
      </c>
      <c r="O314" s="41">
        <f t="shared" si="54"/>
        <v>-131527.73034195416</v>
      </c>
    </row>
    <row r="315" spans="1:15" x14ac:dyDescent="0.3">
      <c r="A315" s="33" t="s">
        <v>774</v>
      </c>
      <c r="B315" s="34" t="s">
        <v>366</v>
      </c>
      <c r="C315" s="36">
        <v>186474364</v>
      </c>
      <c r="D315" s="36">
        <v>6331</v>
      </c>
      <c r="E315" s="37">
        <f t="shared" si="45"/>
        <v>29454.172168693731</v>
      </c>
      <c r="F315" s="38">
        <f t="shared" si="46"/>
        <v>0.92250525355526869</v>
      </c>
      <c r="G315" s="39">
        <f t="shared" si="47"/>
        <v>1484.5727513132026</v>
      </c>
      <c r="H315" s="39">
        <f t="shared" si="48"/>
        <v>0</v>
      </c>
      <c r="I315" s="37">
        <f t="shared" si="49"/>
        <v>1484.5727513132026</v>
      </c>
      <c r="J315" s="40">
        <f t="shared" si="50"/>
        <v>-391.54366657428477</v>
      </c>
      <c r="K315" s="37">
        <f t="shared" si="51"/>
        <v>1093.0290847389178</v>
      </c>
      <c r="L315" s="37">
        <f t="shared" si="52"/>
        <v>9398830.0885638855</v>
      </c>
      <c r="M315" s="37">
        <f t="shared" si="53"/>
        <v>6919967.1354820887</v>
      </c>
      <c r="N315" s="41">
        <f>'jan-nov'!M315</f>
        <v>6927967.582071159</v>
      </c>
      <c r="O315" s="41">
        <f t="shared" si="54"/>
        <v>-8000.4465890703723</v>
      </c>
    </row>
    <row r="316" spans="1:15" x14ac:dyDescent="0.3">
      <c r="A316" s="33" t="s">
        <v>775</v>
      </c>
      <c r="B316" s="34" t="s">
        <v>367</v>
      </c>
      <c r="C316" s="36">
        <v>52828038</v>
      </c>
      <c r="D316" s="36">
        <v>1978</v>
      </c>
      <c r="E316" s="37">
        <f t="shared" si="45"/>
        <v>26707.804853387261</v>
      </c>
      <c r="F316" s="38">
        <f t="shared" si="46"/>
        <v>0.83648897504462882</v>
      </c>
      <c r="G316" s="39">
        <f t="shared" si="47"/>
        <v>3132.3931404970849</v>
      </c>
      <c r="H316" s="39">
        <f t="shared" si="48"/>
        <v>709.73322889241547</v>
      </c>
      <c r="I316" s="37">
        <f t="shared" si="49"/>
        <v>3842.1263693895003</v>
      </c>
      <c r="J316" s="40">
        <f t="shared" si="50"/>
        <v>-391.54366657428477</v>
      </c>
      <c r="K316" s="37">
        <f t="shared" si="51"/>
        <v>3450.5827028152153</v>
      </c>
      <c r="L316" s="37">
        <f t="shared" si="52"/>
        <v>7599725.9586524311</v>
      </c>
      <c r="M316" s="37">
        <f t="shared" si="53"/>
        <v>6825252.5861684959</v>
      </c>
      <c r="N316" s="41">
        <f>'jan-nov'!M316</f>
        <v>6596678.6753578195</v>
      </c>
      <c r="O316" s="41">
        <f t="shared" si="54"/>
        <v>228573.9108106764</v>
      </c>
    </row>
    <row r="317" spans="1:15" x14ac:dyDescent="0.3">
      <c r="A317" s="33" t="s">
        <v>776</v>
      </c>
      <c r="B317" s="34" t="s">
        <v>368</v>
      </c>
      <c r="C317" s="36">
        <v>27742898</v>
      </c>
      <c r="D317" s="36">
        <v>1022</v>
      </c>
      <c r="E317" s="37">
        <f t="shared" si="45"/>
        <v>27145.6927592955</v>
      </c>
      <c r="F317" s="38">
        <f t="shared" si="46"/>
        <v>0.85020363289870426</v>
      </c>
      <c r="G317" s="39">
        <f t="shared" si="47"/>
        <v>2869.6603969521411</v>
      </c>
      <c r="H317" s="39">
        <f t="shared" si="48"/>
        <v>556.47246182453182</v>
      </c>
      <c r="I317" s="37">
        <f t="shared" si="49"/>
        <v>3426.1328587766729</v>
      </c>
      <c r="J317" s="40">
        <f t="shared" si="50"/>
        <v>-391.54366657428477</v>
      </c>
      <c r="K317" s="37">
        <f t="shared" si="51"/>
        <v>3034.5891922023884</v>
      </c>
      <c r="L317" s="37">
        <f t="shared" si="52"/>
        <v>3501507.7816697597</v>
      </c>
      <c r="M317" s="37">
        <f t="shared" si="53"/>
        <v>3101350.1544308411</v>
      </c>
      <c r="N317" s="41">
        <f>'jan-nov'!M317</f>
        <v>2986780.3200281565</v>
      </c>
      <c r="O317" s="41">
        <f t="shared" si="54"/>
        <v>114569.83440268459</v>
      </c>
    </row>
    <row r="318" spans="1:15" x14ac:dyDescent="0.3">
      <c r="A318" s="33" t="s">
        <v>777</v>
      </c>
      <c r="B318" s="34" t="s">
        <v>369</v>
      </c>
      <c r="C318" s="36">
        <v>111043127</v>
      </c>
      <c r="D318" s="36">
        <v>4657</v>
      </c>
      <c r="E318" s="37">
        <f t="shared" si="45"/>
        <v>23844.347648700881</v>
      </c>
      <c r="F318" s="38">
        <f t="shared" si="46"/>
        <v>0.74680543888802531</v>
      </c>
      <c r="G318" s="39">
        <f t="shared" si="47"/>
        <v>4850.4674633089126</v>
      </c>
      <c r="H318" s="39">
        <f t="shared" si="48"/>
        <v>1711.9432505326483</v>
      </c>
      <c r="I318" s="37">
        <f t="shared" si="49"/>
        <v>6562.4107138415611</v>
      </c>
      <c r="J318" s="40">
        <f t="shared" si="50"/>
        <v>-391.54366657428477</v>
      </c>
      <c r="K318" s="37">
        <f t="shared" si="51"/>
        <v>6170.8670472672766</v>
      </c>
      <c r="L318" s="37">
        <f t="shared" si="52"/>
        <v>30561146.694360152</v>
      </c>
      <c r="M318" s="37">
        <f t="shared" si="53"/>
        <v>28737727.839123707</v>
      </c>
      <c r="N318" s="41">
        <f>'jan-nov'!M318</f>
        <v>28045768.692437496</v>
      </c>
      <c r="O318" s="41">
        <f t="shared" si="54"/>
        <v>691959.14668621123</v>
      </c>
    </row>
    <row r="319" spans="1:15" x14ac:dyDescent="0.3">
      <c r="A319" s="33" t="s">
        <v>778</v>
      </c>
      <c r="B319" s="34" t="s">
        <v>779</v>
      </c>
      <c r="C319" s="36">
        <v>266023653</v>
      </c>
      <c r="D319" s="36">
        <v>9760</v>
      </c>
      <c r="E319" s="37">
        <f t="shared" si="45"/>
        <v>27256.52182377049</v>
      </c>
      <c r="F319" s="38">
        <f t="shared" si="46"/>
        <v>0.85367480138509833</v>
      </c>
      <c r="G319" s="39">
        <f t="shared" si="47"/>
        <v>2803.1629582671471</v>
      </c>
      <c r="H319" s="39">
        <f t="shared" si="48"/>
        <v>517.6822892582851</v>
      </c>
      <c r="I319" s="37">
        <f t="shared" si="49"/>
        <v>3320.8452475254321</v>
      </c>
      <c r="J319" s="40">
        <f t="shared" si="50"/>
        <v>-391.54366657428477</v>
      </c>
      <c r="K319" s="37">
        <f t="shared" si="51"/>
        <v>2929.3015809511471</v>
      </c>
      <c r="L319" s="37">
        <f t="shared" si="52"/>
        <v>32411449.615848217</v>
      </c>
      <c r="M319" s="37">
        <f t="shared" si="53"/>
        <v>28589983.430083197</v>
      </c>
      <c r="N319" s="41">
        <f>'jan-nov'!M319</f>
        <v>27231603.66298905</v>
      </c>
      <c r="O319" s="41">
        <f t="shared" si="54"/>
        <v>1358379.7670941465</v>
      </c>
    </row>
    <row r="320" spans="1:15" x14ac:dyDescent="0.3">
      <c r="A320" s="33" t="s">
        <v>780</v>
      </c>
      <c r="B320" s="34" t="s">
        <v>370</v>
      </c>
      <c r="C320" s="36">
        <v>60172381</v>
      </c>
      <c r="D320" s="36">
        <v>1975</v>
      </c>
      <c r="E320" s="37">
        <f t="shared" si="45"/>
        <v>30467.028354430378</v>
      </c>
      <c r="F320" s="38">
        <f t="shared" si="46"/>
        <v>0.95422792927966493</v>
      </c>
      <c r="G320" s="39">
        <f t="shared" si="47"/>
        <v>876.85903987121412</v>
      </c>
      <c r="H320" s="39">
        <f t="shared" si="48"/>
        <v>0</v>
      </c>
      <c r="I320" s="37">
        <f t="shared" si="49"/>
        <v>876.85903987121412</v>
      </c>
      <c r="J320" s="40">
        <f t="shared" si="50"/>
        <v>-391.54366657428477</v>
      </c>
      <c r="K320" s="37">
        <f t="shared" si="51"/>
        <v>485.31537329692935</v>
      </c>
      <c r="L320" s="37">
        <f t="shared" si="52"/>
        <v>1731796.6037456479</v>
      </c>
      <c r="M320" s="37">
        <f t="shared" si="53"/>
        <v>958497.86226143548</v>
      </c>
      <c r="N320" s="41">
        <f>'jan-nov'!M320</f>
        <v>848840.83184181864</v>
      </c>
      <c r="O320" s="41">
        <f t="shared" si="54"/>
        <v>109657.03041961684</v>
      </c>
    </row>
    <row r="321" spans="1:15" x14ac:dyDescent="0.3">
      <c r="A321" s="33" t="s">
        <v>781</v>
      </c>
      <c r="B321" s="34" t="s">
        <v>371</v>
      </c>
      <c r="C321" s="36">
        <v>66236031</v>
      </c>
      <c r="D321" s="36">
        <v>2576</v>
      </c>
      <c r="E321" s="37">
        <f t="shared" si="45"/>
        <v>25712.74495341615</v>
      </c>
      <c r="F321" s="38">
        <f t="shared" si="46"/>
        <v>0.80532367934159088</v>
      </c>
      <c r="G321" s="39">
        <f t="shared" si="47"/>
        <v>3729.4290804797511</v>
      </c>
      <c r="H321" s="39">
        <f t="shared" si="48"/>
        <v>1058.0041938823044</v>
      </c>
      <c r="I321" s="37">
        <f t="shared" si="49"/>
        <v>4787.4332743620553</v>
      </c>
      <c r="J321" s="40">
        <f t="shared" si="50"/>
        <v>-391.54366657428477</v>
      </c>
      <c r="K321" s="37">
        <f t="shared" si="51"/>
        <v>4395.8896077877707</v>
      </c>
      <c r="L321" s="37">
        <f t="shared" si="52"/>
        <v>12332428.114756655</v>
      </c>
      <c r="M321" s="37">
        <f t="shared" si="53"/>
        <v>11323811.629661297</v>
      </c>
      <c r="N321" s="41">
        <f>'jan-nov'!M321</f>
        <v>11019351.088838095</v>
      </c>
      <c r="O321" s="41">
        <f t="shared" si="54"/>
        <v>304460.54082320258</v>
      </c>
    </row>
    <row r="322" spans="1:15" x14ac:dyDescent="0.3">
      <c r="A322" s="33" t="s">
        <v>782</v>
      </c>
      <c r="B322" s="34" t="s">
        <v>783</v>
      </c>
      <c r="C322" s="36">
        <v>50853261</v>
      </c>
      <c r="D322" s="36">
        <v>1747</v>
      </c>
      <c r="E322" s="37">
        <f t="shared" si="45"/>
        <v>29108.907269605039</v>
      </c>
      <c r="F322" s="38">
        <f t="shared" si="46"/>
        <v>0.91169155010255087</v>
      </c>
      <c r="G322" s="39">
        <f t="shared" si="47"/>
        <v>1691.7316907664178</v>
      </c>
      <c r="H322" s="39">
        <f t="shared" si="48"/>
        <v>0</v>
      </c>
      <c r="I322" s="37">
        <f t="shared" si="49"/>
        <v>1691.7316907664178</v>
      </c>
      <c r="J322" s="40">
        <f t="shared" si="50"/>
        <v>-391.54366657428477</v>
      </c>
      <c r="K322" s="37">
        <f t="shared" si="51"/>
        <v>1300.1880241921331</v>
      </c>
      <c r="L322" s="37">
        <f t="shared" si="52"/>
        <v>2955455.2637689319</v>
      </c>
      <c r="M322" s="37">
        <f t="shared" si="53"/>
        <v>2271428.4782636566</v>
      </c>
      <c r="N322" s="41">
        <f>'jan-nov'!M322</f>
        <v>2108434.988165901</v>
      </c>
      <c r="O322" s="41">
        <f t="shared" si="54"/>
        <v>162993.49009775557</v>
      </c>
    </row>
    <row r="323" spans="1:15" x14ac:dyDescent="0.3">
      <c r="A323" s="33" t="s">
        <v>784</v>
      </c>
      <c r="B323" s="34" t="s">
        <v>785</v>
      </c>
      <c r="C323" s="36">
        <v>47832721</v>
      </c>
      <c r="D323" s="36">
        <v>1925</v>
      </c>
      <c r="E323" s="37">
        <f t="shared" si="45"/>
        <v>24848.166753246755</v>
      </c>
      <c r="F323" s="38">
        <f t="shared" si="46"/>
        <v>0.77824507305119395</v>
      </c>
      <c r="G323" s="39">
        <f t="shared" si="47"/>
        <v>4248.1760005813885</v>
      </c>
      <c r="H323" s="39">
        <f t="shared" si="48"/>
        <v>1360.6065639415926</v>
      </c>
      <c r="I323" s="37">
        <f t="shared" si="49"/>
        <v>5608.7825645229814</v>
      </c>
      <c r="J323" s="40">
        <f t="shared" si="50"/>
        <v>-391.54366657428477</v>
      </c>
      <c r="K323" s="37">
        <f t="shared" si="51"/>
        <v>5217.2388979486968</v>
      </c>
      <c r="L323" s="37">
        <f t="shared" si="52"/>
        <v>10796906.436706739</v>
      </c>
      <c r="M323" s="37">
        <f t="shared" si="53"/>
        <v>10043184.878551241</v>
      </c>
      <c r="N323" s="41">
        <f>'jan-nov'!M323</f>
        <v>9743050.3370393384</v>
      </c>
      <c r="O323" s="41">
        <f t="shared" si="54"/>
        <v>300134.54151190259</v>
      </c>
    </row>
    <row r="324" spans="1:15" x14ac:dyDescent="0.3">
      <c r="A324" s="33" t="s">
        <v>786</v>
      </c>
      <c r="B324" s="34" t="s">
        <v>372</v>
      </c>
      <c r="C324" s="36">
        <v>52471591</v>
      </c>
      <c r="D324" s="36">
        <v>2077</v>
      </c>
      <c r="E324" s="37">
        <f t="shared" si="45"/>
        <v>25263.16369764083</v>
      </c>
      <c r="F324" s="38">
        <f t="shared" si="46"/>
        <v>0.79124278553892857</v>
      </c>
      <c r="G324" s="39">
        <f t="shared" si="47"/>
        <v>3999.1778339449429</v>
      </c>
      <c r="H324" s="39">
        <f t="shared" si="48"/>
        <v>1215.3576334036661</v>
      </c>
      <c r="I324" s="37">
        <f t="shared" si="49"/>
        <v>5214.535467348609</v>
      </c>
      <c r="J324" s="40">
        <f t="shared" si="50"/>
        <v>-391.54366657428477</v>
      </c>
      <c r="K324" s="37">
        <f t="shared" si="51"/>
        <v>4822.9918007743245</v>
      </c>
      <c r="L324" s="37">
        <f t="shared" si="52"/>
        <v>10830590.165683061</v>
      </c>
      <c r="M324" s="37">
        <f t="shared" si="53"/>
        <v>10017353.970208272</v>
      </c>
      <c r="N324" s="41">
        <f>'jan-nov'!M324</f>
        <v>9667545.5224055555</v>
      </c>
      <c r="O324" s="41">
        <f t="shared" si="54"/>
        <v>349808.44780271687</v>
      </c>
    </row>
    <row r="325" spans="1:15" x14ac:dyDescent="0.3">
      <c r="A325" s="33" t="s">
        <v>787</v>
      </c>
      <c r="B325" s="34" t="s">
        <v>373</v>
      </c>
      <c r="C325" s="36">
        <v>27622768</v>
      </c>
      <c r="D325" s="36">
        <v>1259</v>
      </c>
      <c r="E325" s="37">
        <f t="shared" si="45"/>
        <v>21940.244638602064</v>
      </c>
      <c r="F325" s="38">
        <f t="shared" si="46"/>
        <v>0.68716889503725098</v>
      </c>
      <c r="G325" s="39">
        <f t="shared" si="47"/>
        <v>5992.9292693682028</v>
      </c>
      <c r="H325" s="39">
        <f t="shared" si="48"/>
        <v>2378.3793040672344</v>
      </c>
      <c r="I325" s="37">
        <f t="shared" si="49"/>
        <v>8371.3085734354372</v>
      </c>
      <c r="J325" s="40">
        <f t="shared" si="50"/>
        <v>-391.54366657428477</v>
      </c>
      <c r="K325" s="37">
        <f t="shared" si="51"/>
        <v>7979.7649068611527</v>
      </c>
      <c r="L325" s="37">
        <f t="shared" si="52"/>
        <v>10539477.493955215</v>
      </c>
      <c r="M325" s="37">
        <f t="shared" si="53"/>
        <v>10046524.017738191</v>
      </c>
      <c r="N325" s="41">
        <f>'jan-nov'!M325</f>
        <v>9840083.3432636466</v>
      </c>
      <c r="O325" s="41">
        <f t="shared" si="54"/>
        <v>206440.67447454482</v>
      </c>
    </row>
    <row r="326" spans="1:15" x14ac:dyDescent="0.3">
      <c r="A326" s="33" t="s">
        <v>788</v>
      </c>
      <c r="B326" s="34" t="s">
        <v>374</v>
      </c>
      <c r="C326" s="36">
        <v>30761457</v>
      </c>
      <c r="D326" s="36">
        <v>1387</v>
      </c>
      <c r="E326" s="37">
        <f t="shared" si="45"/>
        <v>22178.411679884644</v>
      </c>
      <c r="F326" s="38">
        <f t="shared" si="46"/>
        <v>0.69462829147007354</v>
      </c>
      <c r="G326" s="39">
        <f t="shared" si="47"/>
        <v>5850.0290445986548</v>
      </c>
      <c r="H326" s="39">
        <f t="shared" si="48"/>
        <v>2295.0208396183311</v>
      </c>
      <c r="I326" s="37">
        <f t="shared" si="49"/>
        <v>8145.0498842169854</v>
      </c>
      <c r="J326" s="40">
        <f t="shared" si="50"/>
        <v>-391.54366657428477</v>
      </c>
      <c r="K326" s="37">
        <f t="shared" si="51"/>
        <v>7753.5062176427009</v>
      </c>
      <c r="L326" s="37">
        <f t="shared" si="52"/>
        <v>11297184.189408958</v>
      </c>
      <c r="M326" s="37">
        <f t="shared" si="53"/>
        <v>10754113.123870427</v>
      </c>
      <c r="N326" s="41">
        <f>'jan-nov'!M326</f>
        <v>10541470.641466785</v>
      </c>
      <c r="O326" s="41">
        <f t="shared" si="54"/>
        <v>212642.48240364157</v>
      </c>
    </row>
    <row r="327" spans="1:15" x14ac:dyDescent="0.3">
      <c r="A327" s="33" t="s">
        <v>789</v>
      </c>
      <c r="B327" s="34" t="s">
        <v>375</v>
      </c>
      <c r="C327" s="36">
        <v>52909692</v>
      </c>
      <c r="D327" s="36">
        <v>2470</v>
      </c>
      <c r="E327" s="37">
        <f t="shared" si="45"/>
        <v>21420.927935222673</v>
      </c>
      <c r="F327" s="38">
        <f t="shared" si="46"/>
        <v>0.67090388563950976</v>
      </c>
      <c r="G327" s="39">
        <f t="shared" si="47"/>
        <v>6304.5192913958372</v>
      </c>
      <c r="H327" s="39">
        <f t="shared" si="48"/>
        <v>2560.1401502500212</v>
      </c>
      <c r="I327" s="37">
        <f t="shared" si="49"/>
        <v>8864.6594416458574</v>
      </c>
      <c r="J327" s="40">
        <f t="shared" si="50"/>
        <v>-391.54366657428477</v>
      </c>
      <c r="K327" s="37">
        <f t="shared" si="51"/>
        <v>8473.115775071572</v>
      </c>
      <c r="L327" s="37">
        <f t="shared" si="52"/>
        <v>21895708.820865266</v>
      </c>
      <c r="M327" s="37">
        <f t="shared" si="53"/>
        <v>20928595.964426782</v>
      </c>
      <c r="N327" s="41">
        <f>'jan-nov'!M327</f>
        <v>20724867.762201127</v>
      </c>
      <c r="O327" s="41">
        <f t="shared" si="54"/>
        <v>203728.20222565532</v>
      </c>
    </row>
    <row r="328" spans="1:15" x14ac:dyDescent="0.3">
      <c r="A328" s="33" t="s">
        <v>790</v>
      </c>
      <c r="B328" s="34" t="s">
        <v>376</v>
      </c>
      <c r="C328" s="36">
        <v>18474445</v>
      </c>
      <c r="D328" s="36">
        <v>508</v>
      </c>
      <c r="E328" s="37">
        <f t="shared" si="45"/>
        <v>36367.017716535433</v>
      </c>
      <c r="F328" s="38">
        <f t="shared" si="46"/>
        <v>1.1390157125278095</v>
      </c>
      <c r="G328" s="39">
        <f t="shared" si="47"/>
        <v>-2663.1345773918183</v>
      </c>
      <c r="H328" s="39">
        <f t="shared" si="48"/>
        <v>0</v>
      </c>
      <c r="I328" s="37">
        <f t="shared" si="49"/>
        <v>-2663.1345773918183</v>
      </c>
      <c r="J328" s="40">
        <f t="shared" si="50"/>
        <v>-391.54366657428477</v>
      </c>
      <c r="K328" s="37">
        <f t="shared" si="51"/>
        <v>-3054.6782439661029</v>
      </c>
      <c r="L328" s="37">
        <f t="shared" si="52"/>
        <v>-1352872.3653150436</v>
      </c>
      <c r="M328" s="37">
        <f t="shared" si="53"/>
        <v>-1551776.5479347804</v>
      </c>
      <c r="N328" s="41">
        <f>'jan-nov'!M328</f>
        <v>-1564799.9518098002</v>
      </c>
      <c r="O328" s="41">
        <f t="shared" si="54"/>
        <v>13023.403875019867</v>
      </c>
    </row>
    <row r="329" spans="1:15" x14ac:dyDescent="0.3">
      <c r="A329" s="33" t="s">
        <v>791</v>
      </c>
      <c r="B329" s="34" t="s">
        <v>377</v>
      </c>
      <c r="C329" s="36">
        <v>22942658</v>
      </c>
      <c r="D329" s="36">
        <v>732</v>
      </c>
      <c r="E329" s="37">
        <f t="shared" ref="E329:E392" si="55">(C329)/D329</f>
        <v>31342.428961748636</v>
      </c>
      <c r="F329" s="38">
        <f t="shared" ref="F329:F392" si="56">IF(ISNUMBER(C329),E329/E$435,"")</f>
        <v>0.98164549357552755</v>
      </c>
      <c r="G329" s="39">
        <f t="shared" ref="G329:G392" si="57">(E$435-E329)*0.6</f>
        <v>351.61867548025981</v>
      </c>
      <c r="H329" s="39">
        <f t="shared" ref="H329:H392" si="58">IF(E329&gt;=E$435*0.9,0,IF(E329&lt;0.9*E$435,(E$435*0.9-E329)*0.35))</f>
        <v>0</v>
      </c>
      <c r="I329" s="37">
        <f t="shared" ref="I329:I392" si="59">G329+H329</f>
        <v>351.61867548025981</v>
      </c>
      <c r="J329" s="40">
        <f t="shared" ref="J329:J392" si="60">I$437</f>
        <v>-391.54366657428477</v>
      </c>
      <c r="K329" s="37">
        <f t="shared" ref="K329:K392" si="61">I329+J329</f>
        <v>-39.924991094024961</v>
      </c>
      <c r="L329" s="37">
        <f t="shared" ref="L329:L392" si="62">(I329*D329)</f>
        <v>257384.87045155017</v>
      </c>
      <c r="M329" s="37">
        <f t="shared" ref="M329:M392" si="63">(K329*D329)</f>
        <v>-29225.093480826272</v>
      </c>
      <c r="N329" s="41">
        <f>'jan-nov'!M329</f>
        <v>24507.971801625987</v>
      </c>
      <c r="O329" s="41">
        <f t="shared" ref="O329:O392" si="64">M329-N329</f>
        <v>-53733.065282452255</v>
      </c>
    </row>
    <row r="330" spans="1:15" x14ac:dyDescent="0.3">
      <c r="A330" s="33" t="s">
        <v>792</v>
      </c>
      <c r="B330" s="34" t="s">
        <v>378</v>
      </c>
      <c r="C330" s="36">
        <v>40547920</v>
      </c>
      <c r="D330" s="36">
        <v>1292</v>
      </c>
      <c r="E330" s="37">
        <f t="shared" si="55"/>
        <v>31383.839009287927</v>
      </c>
      <c r="F330" s="38">
        <f t="shared" si="56"/>
        <v>0.98294245708162031</v>
      </c>
      <c r="G330" s="39">
        <f t="shared" si="57"/>
        <v>326.77264695668492</v>
      </c>
      <c r="H330" s="39">
        <f t="shared" si="58"/>
        <v>0</v>
      </c>
      <c r="I330" s="37">
        <f t="shared" si="59"/>
        <v>326.77264695668492</v>
      </c>
      <c r="J330" s="40">
        <f t="shared" si="60"/>
        <v>-391.54366657428477</v>
      </c>
      <c r="K330" s="37">
        <f t="shared" si="61"/>
        <v>-64.771019617599848</v>
      </c>
      <c r="L330" s="37">
        <f t="shared" si="62"/>
        <v>422190.2598680369</v>
      </c>
      <c r="M330" s="37">
        <f t="shared" si="63"/>
        <v>-83684.157345939006</v>
      </c>
      <c r="N330" s="41">
        <f>'jan-nov'!M330</f>
        <v>-173448.61916980971</v>
      </c>
      <c r="O330" s="41">
        <f t="shared" si="64"/>
        <v>89764.461823870704</v>
      </c>
    </row>
    <row r="331" spans="1:15" x14ac:dyDescent="0.3">
      <c r="A331" s="33" t="s">
        <v>793</v>
      </c>
      <c r="B331" s="34" t="s">
        <v>379</v>
      </c>
      <c r="C331" s="36">
        <v>290256449</v>
      </c>
      <c r="D331" s="36">
        <v>11480</v>
      </c>
      <c r="E331" s="37">
        <f t="shared" si="55"/>
        <v>25283.662804878048</v>
      </c>
      <c r="F331" s="38">
        <f t="shared" si="56"/>
        <v>0.79188481798211596</v>
      </c>
      <c r="G331" s="39">
        <f t="shared" si="57"/>
        <v>3986.8783696026126</v>
      </c>
      <c r="H331" s="39">
        <f t="shared" si="58"/>
        <v>1208.18294587064</v>
      </c>
      <c r="I331" s="37">
        <f t="shared" si="59"/>
        <v>5195.0613154732528</v>
      </c>
      <c r="J331" s="40">
        <f t="shared" si="60"/>
        <v>-391.54366657428477</v>
      </c>
      <c r="K331" s="37">
        <f t="shared" si="61"/>
        <v>4803.5176488989682</v>
      </c>
      <c r="L331" s="37">
        <f t="shared" si="62"/>
        <v>59639303.901632942</v>
      </c>
      <c r="M331" s="37">
        <f t="shared" si="63"/>
        <v>55144382.609360158</v>
      </c>
      <c r="N331" s="41">
        <f>'jan-nov'!M331</f>
        <v>54680029.076343685</v>
      </c>
      <c r="O331" s="41">
        <f t="shared" si="64"/>
        <v>464353.53301647305</v>
      </c>
    </row>
    <row r="332" spans="1:15" x14ac:dyDescent="0.3">
      <c r="A332" s="33" t="s">
        <v>794</v>
      </c>
      <c r="B332" s="34" t="s">
        <v>380</v>
      </c>
      <c r="C332" s="36">
        <v>278063319</v>
      </c>
      <c r="D332" s="36">
        <v>9595</v>
      </c>
      <c r="E332" s="37">
        <f t="shared" si="55"/>
        <v>28980.022824387703</v>
      </c>
      <c r="F332" s="38">
        <f t="shared" si="56"/>
        <v>0.90765488673501205</v>
      </c>
      <c r="G332" s="39">
        <f t="shared" si="57"/>
        <v>1769.0623578968195</v>
      </c>
      <c r="H332" s="39">
        <f t="shared" si="58"/>
        <v>0</v>
      </c>
      <c r="I332" s="37">
        <f t="shared" si="59"/>
        <v>1769.0623578968195</v>
      </c>
      <c r="J332" s="40">
        <f t="shared" si="60"/>
        <v>-391.54366657428477</v>
      </c>
      <c r="K332" s="37">
        <f t="shared" si="61"/>
        <v>1377.5186913225348</v>
      </c>
      <c r="L332" s="37">
        <f t="shared" si="62"/>
        <v>16974153.324019983</v>
      </c>
      <c r="M332" s="37">
        <f t="shared" si="63"/>
        <v>13217291.843239721</v>
      </c>
      <c r="N332" s="41">
        <f>'jan-nov'!M332</f>
        <v>13182465.554694803</v>
      </c>
      <c r="O332" s="41">
        <f t="shared" si="64"/>
        <v>34826.288544917479</v>
      </c>
    </row>
    <row r="333" spans="1:15" x14ac:dyDescent="0.3">
      <c r="A333" s="33" t="s">
        <v>795</v>
      </c>
      <c r="B333" s="34" t="s">
        <v>381</v>
      </c>
      <c r="C333" s="36">
        <v>199929642</v>
      </c>
      <c r="D333" s="36">
        <v>8091</v>
      </c>
      <c r="E333" s="37">
        <f t="shared" si="55"/>
        <v>24710.127549128661</v>
      </c>
      <c r="F333" s="38">
        <f t="shared" si="56"/>
        <v>0.77392168245422854</v>
      </c>
      <c r="G333" s="39">
        <f t="shared" si="57"/>
        <v>4330.9995230522445</v>
      </c>
      <c r="H333" s="39">
        <f t="shared" si="58"/>
        <v>1408.9202853829252</v>
      </c>
      <c r="I333" s="37">
        <f t="shared" si="59"/>
        <v>5739.9198084351701</v>
      </c>
      <c r="J333" s="40">
        <f t="shared" si="60"/>
        <v>-391.54366657428477</v>
      </c>
      <c r="K333" s="37">
        <f t="shared" si="61"/>
        <v>5348.3761418608856</v>
      </c>
      <c r="L333" s="37">
        <f t="shared" si="62"/>
        <v>46441691.17004896</v>
      </c>
      <c r="M333" s="37">
        <f t="shared" si="63"/>
        <v>43273711.363796428</v>
      </c>
      <c r="N333" s="41">
        <f>'jan-nov'!M333</f>
        <v>42319052.772355981</v>
      </c>
      <c r="O333" s="41">
        <f t="shared" si="64"/>
        <v>954658.59144044667</v>
      </c>
    </row>
    <row r="334" spans="1:15" x14ac:dyDescent="0.3">
      <c r="A334" s="33" t="s">
        <v>796</v>
      </c>
      <c r="B334" s="34" t="s">
        <v>188</v>
      </c>
      <c r="C334" s="36">
        <v>64568621</v>
      </c>
      <c r="D334" s="36">
        <v>2616</v>
      </c>
      <c r="E334" s="37">
        <f t="shared" si="55"/>
        <v>24682.194571865442</v>
      </c>
      <c r="F334" s="38">
        <f t="shared" si="56"/>
        <v>0.77304682105513112</v>
      </c>
      <c r="G334" s="39">
        <f t="shared" si="57"/>
        <v>4347.7593094101758</v>
      </c>
      <c r="H334" s="39">
        <f t="shared" si="58"/>
        <v>1418.6968274250519</v>
      </c>
      <c r="I334" s="37">
        <f t="shared" si="59"/>
        <v>5766.4561368352279</v>
      </c>
      <c r="J334" s="40">
        <f t="shared" si="60"/>
        <v>-391.54366657428477</v>
      </c>
      <c r="K334" s="37">
        <f t="shared" si="61"/>
        <v>5374.9124702609433</v>
      </c>
      <c r="L334" s="37">
        <f t="shared" si="62"/>
        <v>15085049.253960956</v>
      </c>
      <c r="M334" s="37">
        <f t="shared" si="63"/>
        <v>14060771.022202628</v>
      </c>
      <c r="N334" s="41">
        <f>'jan-nov'!M334</f>
        <v>14239841.000776572</v>
      </c>
      <c r="O334" s="41">
        <f t="shared" si="64"/>
        <v>-179069.97857394442</v>
      </c>
    </row>
    <row r="335" spans="1:15" x14ac:dyDescent="0.3">
      <c r="A335" s="33" t="s">
        <v>797</v>
      </c>
      <c r="B335" s="34" t="s">
        <v>382</v>
      </c>
      <c r="C335" s="36">
        <v>126035127</v>
      </c>
      <c r="D335" s="36">
        <v>4449</v>
      </c>
      <c r="E335" s="37">
        <f t="shared" si="55"/>
        <v>28328.866486850977</v>
      </c>
      <c r="F335" s="38">
        <f t="shared" si="56"/>
        <v>0.88726065739381521</v>
      </c>
      <c r="G335" s="39">
        <f t="shared" si="57"/>
        <v>2159.756160418855</v>
      </c>
      <c r="H335" s="39">
        <f t="shared" si="58"/>
        <v>142.36165718011489</v>
      </c>
      <c r="I335" s="37">
        <f t="shared" si="59"/>
        <v>2302.1178175989699</v>
      </c>
      <c r="J335" s="40">
        <f t="shared" si="60"/>
        <v>-391.54366657428477</v>
      </c>
      <c r="K335" s="37">
        <f t="shared" si="61"/>
        <v>1910.5741510246851</v>
      </c>
      <c r="L335" s="37">
        <f t="shared" si="62"/>
        <v>10242122.170497816</v>
      </c>
      <c r="M335" s="37">
        <f t="shared" si="63"/>
        <v>8500144.3979088236</v>
      </c>
      <c r="N335" s="41">
        <f>'jan-nov'!M335</f>
        <v>8314346.4203574061</v>
      </c>
      <c r="O335" s="41">
        <f t="shared" si="64"/>
        <v>185797.97755141743</v>
      </c>
    </row>
    <row r="336" spans="1:15" x14ac:dyDescent="0.3">
      <c r="A336" s="33" t="s">
        <v>798</v>
      </c>
      <c r="B336" s="34" t="s">
        <v>799</v>
      </c>
      <c r="C336" s="36">
        <v>279318902</v>
      </c>
      <c r="D336" s="36">
        <v>10518</v>
      </c>
      <c r="E336" s="37">
        <f t="shared" si="55"/>
        <v>26556.275147366421</v>
      </c>
      <c r="F336" s="38">
        <f t="shared" si="56"/>
        <v>0.83174306166185563</v>
      </c>
      <c r="G336" s="39">
        <f t="shared" si="57"/>
        <v>3223.3109641095884</v>
      </c>
      <c r="H336" s="39">
        <f t="shared" si="58"/>
        <v>762.76862599970934</v>
      </c>
      <c r="I336" s="37">
        <f t="shared" si="59"/>
        <v>3986.0795901092979</v>
      </c>
      <c r="J336" s="40">
        <f t="shared" si="60"/>
        <v>-391.54366657428477</v>
      </c>
      <c r="K336" s="37">
        <f t="shared" si="61"/>
        <v>3594.5359235350134</v>
      </c>
      <c r="L336" s="37">
        <f t="shared" si="62"/>
        <v>41925585.128769599</v>
      </c>
      <c r="M336" s="37">
        <f t="shared" si="63"/>
        <v>37807328.843741268</v>
      </c>
      <c r="N336" s="41">
        <f>'jan-nov'!M336</f>
        <v>36223953.274223223</v>
      </c>
      <c r="O336" s="41">
        <f t="shared" si="64"/>
        <v>1583375.5695180446</v>
      </c>
    </row>
    <row r="337" spans="1:15" x14ac:dyDescent="0.3">
      <c r="A337" s="33" t="s">
        <v>800</v>
      </c>
      <c r="B337" s="34" t="s">
        <v>383</v>
      </c>
      <c r="C337" s="36">
        <v>127445793</v>
      </c>
      <c r="D337" s="36">
        <v>4771</v>
      </c>
      <c r="E337" s="37">
        <f t="shared" si="55"/>
        <v>26712.595472647245</v>
      </c>
      <c r="F337" s="38">
        <f t="shared" si="56"/>
        <v>0.83663901733438684</v>
      </c>
      <c r="G337" s="39">
        <f t="shared" si="57"/>
        <v>3129.5187689410945</v>
      </c>
      <c r="H337" s="39">
        <f t="shared" si="58"/>
        <v>708.05651215142109</v>
      </c>
      <c r="I337" s="37">
        <f t="shared" si="59"/>
        <v>3837.5752810925155</v>
      </c>
      <c r="J337" s="40">
        <f t="shared" si="60"/>
        <v>-391.54366657428477</v>
      </c>
      <c r="K337" s="37">
        <f t="shared" si="61"/>
        <v>3446.0316145182305</v>
      </c>
      <c r="L337" s="37">
        <f t="shared" si="62"/>
        <v>18309071.666092392</v>
      </c>
      <c r="M337" s="37">
        <f t="shared" si="63"/>
        <v>16441016.832866479</v>
      </c>
      <c r="N337" s="41">
        <f>'jan-nov'!M337</f>
        <v>15590693.881462172</v>
      </c>
      <c r="O337" s="41">
        <f t="shared" si="64"/>
        <v>850322.95140430704</v>
      </c>
    </row>
    <row r="338" spans="1:15" x14ac:dyDescent="0.3">
      <c r="A338" s="33" t="s">
        <v>801</v>
      </c>
      <c r="B338" s="34" t="s">
        <v>384</v>
      </c>
      <c r="C338" s="36">
        <v>34001136</v>
      </c>
      <c r="D338" s="36">
        <v>1039</v>
      </c>
      <c r="E338" s="37">
        <f t="shared" si="55"/>
        <v>32724.866217516843</v>
      </c>
      <c r="F338" s="38">
        <f t="shared" si="56"/>
        <v>1.0249434557064137</v>
      </c>
      <c r="G338" s="39">
        <f t="shared" si="57"/>
        <v>-477.84367798066449</v>
      </c>
      <c r="H338" s="39">
        <f t="shared" si="58"/>
        <v>0</v>
      </c>
      <c r="I338" s="37">
        <f t="shared" si="59"/>
        <v>-477.84367798066449</v>
      </c>
      <c r="J338" s="40">
        <f t="shared" si="60"/>
        <v>-391.54366657428477</v>
      </c>
      <c r="K338" s="37">
        <f t="shared" si="61"/>
        <v>-869.38734455494932</v>
      </c>
      <c r="L338" s="37">
        <f t="shared" si="62"/>
        <v>-496479.58142191044</v>
      </c>
      <c r="M338" s="37">
        <f t="shared" si="63"/>
        <v>-903293.45099259238</v>
      </c>
      <c r="N338" s="41">
        <f>'jan-nov'!M338</f>
        <v>-972691.26324878656</v>
      </c>
      <c r="O338" s="41">
        <f t="shared" si="64"/>
        <v>69397.812256194185</v>
      </c>
    </row>
    <row r="339" spans="1:15" x14ac:dyDescent="0.3">
      <c r="A339" s="33" t="s">
        <v>802</v>
      </c>
      <c r="B339" s="34" t="s">
        <v>385</v>
      </c>
      <c r="C339" s="36">
        <v>2383916542</v>
      </c>
      <c r="D339" s="36">
        <v>76649</v>
      </c>
      <c r="E339" s="37">
        <f t="shared" si="55"/>
        <v>31101.730511813592</v>
      </c>
      <c r="F339" s="38">
        <f t="shared" si="56"/>
        <v>0.97410681337375649</v>
      </c>
      <c r="G339" s="39">
        <f t="shared" si="57"/>
        <v>496.03774544128606</v>
      </c>
      <c r="H339" s="39">
        <f t="shared" si="58"/>
        <v>0</v>
      </c>
      <c r="I339" s="37">
        <f t="shared" si="59"/>
        <v>496.03774544128606</v>
      </c>
      <c r="J339" s="40">
        <f t="shared" si="60"/>
        <v>-391.54366657428477</v>
      </c>
      <c r="K339" s="37">
        <f t="shared" si="61"/>
        <v>104.49407886700129</v>
      </c>
      <c r="L339" s="37">
        <f t="shared" si="62"/>
        <v>38020797.150329135</v>
      </c>
      <c r="M339" s="37">
        <f t="shared" si="63"/>
        <v>8009366.6510767825</v>
      </c>
      <c r="N339" s="41">
        <f>'jan-nov'!M339</f>
        <v>6334601.7557687992</v>
      </c>
      <c r="O339" s="41">
        <f t="shared" si="64"/>
        <v>1674764.8953079833</v>
      </c>
    </row>
    <row r="340" spans="1:15" x14ac:dyDescent="0.3">
      <c r="A340" s="33" t="s">
        <v>803</v>
      </c>
      <c r="B340" s="34" t="s">
        <v>804</v>
      </c>
      <c r="C340" s="36">
        <v>691141537</v>
      </c>
      <c r="D340" s="36">
        <v>24827</v>
      </c>
      <c r="E340" s="37">
        <f t="shared" si="55"/>
        <v>27838.302533532042</v>
      </c>
      <c r="F340" s="38">
        <f t="shared" si="56"/>
        <v>0.87189618469535779</v>
      </c>
      <c r="G340" s="39">
        <f t="shared" si="57"/>
        <v>2454.0945324102163</v>
      </c>
      <c r="H340" s="39">
        <f t="shared" si="58"/>
        <v>314.05904084174216</v>
      </c>
      <c r="I340" s="37">
        <f t="shared" si="59"/>
        <v>2768.1535732519583</v>
      </c>
      <c r="J340" s="40">
        <f t="shared" si="60"/>
        <v>-391.54366657428477</v>
      </c>
      <c r="K340" s="37">
        <f t="shared" si="61"/>
        <v>2376.6099066776733</v>
      </c>
      <c r="L340" s="37">
        <f t="shared" si="62"/>
        <v>68724948.763126373</v>
      </c>
      <c r="M340" s="37">
        <f t="shared" si="63"/>
        <v>59004094.153086595</v>
      </c>
      <c r="N340" s="41">
        <f>'jan-nov'!M340</f>
        <v>55802486.187415905</v>
      </c>
      <c r="O340" s="41">
        <f t="shared" si="64"/>
        <v>3201607.9656706899</v>
      </c>
    </row>
    <row r="341" spans="1:15" x14ac:dyDescent="0.3">
      <c r="A341" s="33" t="s">
        <v>805</v>
      </c>
      <c r="B341" s="34" t="s">
        <v>386</v>
      </c>
      <c r="C341" s="36">
        <v>63611464</v>
      </c>
      <c r="D341" s="36">
        <v>2858</v>
      </c>
      <c r="E341" s="37">
        <f t="shared" si="55"/>
        <v>22257.335199440167</v>
      </c>
      <c r="F341" s="38">
        <f t="shared" si="56"/>
        <v>0.69710017765998411</v>
      </c>
      <c r="G341" s="39">
        <f t="shared" si="57"/>
        <v>5802.6749328653405</v>
      </c>
      <c r="H341" s="39">
        <f t="shared" si="58"/>
        <v>2267.397607773898</v>
      </c>
      <c r="I341" s="37">
        <f t="shared" si="59"/>
        <v>8070.0725406392385</v>
      </c>
      <c r="J341" s="40">
        <f t="shared" si="60"/>
        <v>-391.54366657428477</v>
      </c>
      <c r="K341" s="37">
        <f t="shared" si="61"/>
        <v>7678.5288740649539</v>
      </c>
      <c r="L341" s="37">
        <f t="shared" si="62"/>
        <v>23064267.321146943</v>
      </c>
      <c r="M341" s="37">
        <f t="shared" si="63"/>
        <v>21945235.522077639</v>
      </c>
      <c r="N341" s="41">
        <f>'jan-nov'!M341</f>
        <v>21541357.03800438</v>
      </c>
      <c r="O341" s="41">
        <f t="shared" si="64"/>
        <v>403878.48407325894</v>
      </c>
    </row>
    <row r="342" spans="1:15" x14ac:dyDescent="0.3">
      <c r="A342" s="33" t="s">
        <v>806</v>
      </c>
      <c r="B342" s="34" t="s">
        <v>387</v>
      </c>
      <c r="C342" s="36">
        <v>73309249</v>
      </c>
      <c r="D342" s="36">
        <v>3009</v>
      </c>
      <c r="E342" s="37">
        <f t="shared" si="55"/>
        <v>24363.326354270521</v>
      </c>
      <c r="F342" s="38">
        <f t="shared" si="56"/>
        <v>0.76305986218769528</v>
      </c>
      <c r="G342" s="39">
        <f t="shared" si="57"/>
        <v>4539.0802399671284</v>
      </c>
      <c r="H342" s="39">
        <f t="shared" si="58"/>
        <v>1530.3007035832743</v>
      </c>
      <c r="I342" s="37">
        <f t="shared" si="59"/>
        <v>6069.3809435504027</v>
      </c>
      <c r="J342" s="40">
        <f t="shared" si="60"/>
        <v>-391.54366657428477</v>
      </c>
      <c r="K342" s="37">
        <f t="shared" si="61"/>
        <v>5677.8372769761181</v>
      </c>
      <c r="L342" s="37">
        <f t="shared" si="62"/>
        <v>18262767.259143163</v>
      </c>
      <c r="M342" s="37">
        <f t="shared" si="63"/>
        <v>17084612.366421141</v>
      </c>
      <c r="N342" s="41">
        <f>'jan-nov'!M342</f>
        <v>16673355.840572139</v>
      </c>
      <c r="O342" s="41">
        <f t="shared" si="64"/>
        <v>411256.52584900148</v>
      </c>
    </row>
    <row r="343" spans="1:15" x14ac:dyDescent="0.3">
      <c r="A343" s="33" t="s">
        <v>807</v>
      </c>
      <c r="B343" s="34" t="s">
        <v>388</v>
      </c>
      <c r="C343" s="36">
        <v>36127661</v>
      </c>
      <c r="D343" s="36">
        <v>1375</v>
      </c>
      <c r="E343" s="37">
        <f t="shared" si="55"/>
        <v>26274.662545454546</v>
      </c>
      <c r="F343" s="38">
        <f t="shared" si="56"/>
        <v>0.82292294941279376</v>
      </c>
      <c r="G343" s="39">
        <f t="shared" si="57"/>
        <v>3392.2785252567132</v>
      </c>
      <c r="H343" s="39">
        <f t="shared" si="58"/>
        <v>861.33303666886547</v>
      </c>
      <c r="I343" s="37">
        <f t="shared" si="59"/>
        <v>4253.6115619255788</v>
      </c>
      <c r="J343" s="40">
        <f t="shared" si="60"/>
        <v>-391.54366657428477</v>
      </c>
      <c r="K343" s="37">
        <f t="shared" si="61"/>
        <v>3862.0678953512943</v>
      </c>
      <c r="L343" s="37">
        <f t="shared" si="62"/>
        <v>5848715.8976476705</v>
      </c>
      <c r="M343" s="37">
        <f t="shared" si="63"/>
        <v>5310343.3561080294</v>
      </c>
      <c r="N343" s="41">
        <f>'jan-nov'!M343</f>
        <v>5061481.6978852395</v>
      </c>
      <c r="O343" s="41">
        <f t="shared" si="64"/>
        <v>248861.65822278988</v>
      </c>
    </row>
    <row r="344" spans="1:15" x14ac:dyDescent="0.3">
      <c r="A344" s="33" t="s">
        <v>808</v>
      </c>
      <c r="B344" s="34" t="s">
        <v>389</v>
      </c>
      <c r="C344" s="36">
        <v>28318325</v>
      </c>
      <c r="D344" s="36">
        <v>1105</v>
      </c>
      <c r="E344" s="37">
        <f t="shared" si="55"/>
        <v>25627.443438914026</v>
      </c>
      <c r="F344" s="38">
        <f t="shared" si="56"/>
        <v>0.80265203422409315</v>
      </c>
      <c r="G344" s="39">
        <f t="shared" si="57"/>
        <v>3780.6099891810254</v>
      </c>
      <c r="H344" s="39">
        <f t="shared" si="58"/>
        <v>1087.8597239580477</v>
      </c>
      <c r="I344" s="37">
        <f t="shared" si="59"/>
        <v>4868.4697131390731</v>
      </c>
      <c r="J344" s="40">
        <f t="shared" si="60"/>
        <v>-391.54366657428477</v>
      </c>
      <c r="K344" s="37">
        <f t="shared" si="61"/>
        <v>4476.9260465647885</v>
      </c>
      <c r="L344" s="37">
        <f t="shared" si="62"/>
        <v>5379659.0330186756</v>
      </c>
      <c r="M344" s="37">
        <f t="shared" si="63"/>
        <v>4947003.281454091</v>
      </c>
      <c r="N344" s="41">
        <f>'jan-nov'!M344</f>
        <v>5025244.5923005026</v>
      </c>
      <c r="O344" s="41">
        <f t="shared" si="64"/>
        <v>-78241.310846411623</v>
      </c>
    </row>
    <row r="345" spans="1:15" x14ac:dyDescent="0.3">
      <c r="A345" s="33" t="s">
        <v>809</v>
      </c>
      <c r="B345" s="34" t="s">
        <v>810</v>
      </c>
      <c r="C345" s="36">
        <v>22320443</v>
      </c>
      <c r="D345" s="36">
        <v>1042</v>
      </c>
      <c r="E345" s="37">
        <f t="shared" si="55"/>
        <v>21420.770633397315</v>
      </c>
      <c r="F345" s="38">
        <f t="shared" si="56"/>
        <v>0.67089895894323548</v>
      </c>
      <c r="G345" s="39">
        <f t="shared" si="57"/>
        <v>6304.6136724910521</v>
      </c>
      <c r="H345" s="39">
        <f t="shared" si="58"/>
        <v>2560.1952058888965</v>
      </c>
      <c r="I345" s="37">
        <f t="shared" si="59"/>
        <v>8864.8088783799485</v>
      </c>
      <c r="J345" s="40">
        <f t="shared" si="60"/>
        <v>-391.54366657428477</v>
      </c>
      <c r="K345" s="37">
        <f t="shared" si="61"/>
        <v>8473.2652118056631</v>
      </c>
      <c r="L345" s="37">
        <f t="shared" si="62"/>
        <v>9237130.8512719069</v>
      </c>
      <c r="M345" s="37">
        <f t="shared" si="63"/>
        <v>8829142.3507015016</v>
      </c>
      <c r="N345" s="41">
        <f>'jan-nov'!M345</f>
        <v>9005302.6759973969</v>
      </c>
      <c r="O345" s="41">
        <f t="shared" si="64"/>
        <v>-176160.32529589534</v>
      </c>
    </row>
    <row r="346" spans="1:15" x14ac:dyDescent="0.3">
      <c r="A346" s="33" t="s">
        <v>811</v>
      </c>
      <c r="B346" s="34" t="s">
        <v>390</v>
      </c>
      <c r="C346" s="36">
        <v>127207340</v>
      </c>
      <c r="D346" s="36">
        <v>4030</v>
      </c>
      <c r="E346" s="37">
        <f t="shared" si="55"/>
        <v>31565.096774193549</v>
      </c>
      <c r="F346" s="38">
        <f t="shared" si="56"/>
        <v>0.98861945385530137</v>
      </c>
      <c r="G346" s="39">
        <f t="shared" si="57"/>
        <v>218.01798801331168</v>
      </c>
      <c r="H346" s="39">
        <f t="shared" si="58"/>
        <v>0</v>
      </c>
      <c r="I346" s="37">
        <f t="shared" si="59"/>
        <v>218.01798801331168</v>
      </c>
      <c r="J346" s="40">
        <f t="shared" si="60"/>
        <v>-391.54366657428477</v>
      </c>
      <c r="K346" s="37">
        <f t="shared" si="61"/>
        <v>-173.52567856097309</v>
      </c>
      <c r="L346" s="37">
        <f t="shared" si="62"/>
        <v>878612.49169364606</v>
      </c>
      <c r="M346" s="37">
        <f t="shared" si="63"/>
        <v>-699308.48460072151</v>
      </c>
      <c r="N346" s="41">
        <f>'jan-nov'!M346</f>
        <v>-943306.93502656673</v>
      </c>
      <c r="O346" s="41">
        <f t="shared" si="64"/>
        <v>243998.45042584522</v>
      </c>
    </row>
    <row r="347" spans="1:15" x14ac:dyDescent="0.3">
      <c r="A347" s="33" t="s">
        <v>812</v>
      </c>
      <c r="B347" s="34" t="s">
        <v>391</v>
      </c>
      <c r="C347" s="36">
        <v>56978933</v>
      </c>
      <c r="D347" s="36">
        <v>2183</v>
      </c>
      <c r="E347" s="37">
        <f t="shared" si="55"/>
        <v>26101.206138341731</v>
      </c>
      <c r="F347" s="38">
        <f t="shared" si="56"/>
        <v>0.81749029131913087</v>
      </c>
      <c r="G347" s="39">
        <f t="shared" si="57"/>
        <v>3496.3523695244025</v>
      </c>
      <c r="H347" s="39">
        <f t="shared" si="58"/>
        <v>922.04277915835075</v>
      </c>
      <c r="I347" s="37">
        <f t="shared" si="59"/>
        <v>4418.3951486827536</v>
      </c>
      <c r="J347" s="40">
        <f t="shared" si="60"/>
        <v>-391.54366657428477</v>
      </c>
      <c r="K347" s="37">
        <f t="shared" si="61"/>
        <v>4026.8514821084691</v>
      </c>
      <c r="L347" s="37">
        <f t="shared" si="62"/>
        <v>9645356.609574452</v>
      </c>
      <c r="M347" s="37">
        <f t="shared" si="63"/>
        <v>8790616.7854427882</v>
      </c>
      <c r="N347" s="41">
        <f>'jan-nov'!M347</f>
        <v>8602419.4490425326</v>
      </c>
      <c r="O347" s="41">
        <f t="shared" si="64"/>
        <v>188197.33640025556</v>
      </c>
    </row>
    <row r="348" spans="1:15" x14ac:dyDescent="0.3">
      <c r="A348" s="33" t="s">
        <v>813</v>
      </c>
      <c r="B348" s="34" t="s">
        <v>392</v>
      </c>
      <c r="C348" s="36">
        <v>195568858</v>
      </c>
      <c r="D348" s="36">
        <v>6805</v>
      </c>
      <c r="E348" s="37">
        <f t="shared" si="55"/>
        <v>28738.994562821455</v>
      </c>
      <c r="F348" s="38">
        <f t="shared" si="56"/>
        <v>0.90010587682644339</v>
      </c>
      <c r="G348" s="39">
        <f t="shared" si="57"/>
        <v>1913.6793148365678</v>
      </c>
      <c r="H348" s="39">
        <f t="shared" si="58"/>
        <v>0</v>
      </c>
      <c r="I348" s="37">
        <f t="shared" si="59"/>
        <v>1913.6793148365678</v>
      </c>
      <c r="J348" s="40">
        <f t="shared" si="60"/>
        <v>-391.54366657428477</v>
      </c>
      <c r="K348" s="37">
        <f t="shared" si="61"/>
        <v>1522.135648262283</v>
      </c>
      <c r="L348" s="37">
        <f t="shared" si="62"/>
        <v>13022587.737462843</v>
      </c>
      <c r="M348" s="37">
        <f t="shared" si="63"/>
        <v>10358133.086424835</v>
      </c>
      <c r="N348" s="41">
        <f>'jan-nov'!M348</f>
        <v>9867613.1097131968</v>
      </c>
      <c r="O348" s="41">
        <f t="shared" si="64"/>
        <v>490519.97671163827</v>
      </c>
    </row>
    <row r="349" spans="1:15" x14ac:dyDescent="0.3">
      <c r="A349" s="33" t="s">
        <v>814</v>
      </c>
      <c r="B349" s="34" t="s">
        <v>393</v>
      </c>
      <c r="C349" s="36">
        <v>90759279</v>
      </c>
      <c r="D349" s="36">
        <v>3489</v>
      </c>
      <c r="E349" s="37">
        <f t="shared" si="55"/>
        <v>26012.977644024075</v>
      </c>
      <c r="F349" s="38">
        <f t="shared" si="56"/>
        <v>0.81472697313605125</v>
      </c>
      <c r="G349" s="39">
        <f t="shared" si="57"/>
        <v>3549.2894661149962</v>
      </c>
      <c r="H349" s="39">
        <f t="shared" si="58"/>
        <v>952.92275216953055</v>
      </c>
      <c r="I349" s="37">
        <f t="shared" si="59"/>
        <v>4502.2122182845269</v>
      </c>
      <c r="J349" s="40">
        <f t="shared" si="60"/>
        <v>-391.54366657428477</v>
      </c>
      <c r="K349" s="37">
        <f t="shared" si="61"/>
        <v>4110.6685517102424</v>
      </c>
      <c r="L349" s="37">
        <f t="shared" si="62"/>
        <v>15708218.429594714</v>
      </c>
      <c r="M349" s="37">
        <f t="shared" si="63"/>
        <v>14342122.576917036</v>
      </c>
      <c r="N349" s="41">
        <f>'jan-nov'!M349</f>
        <v>14177114.533833887</v>
      </c>
      <c r="O349" s="41">
        <f t="shared" si="64"/>
        <v>165008.04308314808</v>
      </c>
    </row>
    <row r="350" spans="1:15" x14ac:dyDescent="0.3">
      <c r="A350" s="33" t="s">
        <v>815</v>
      </c>
      <c r="B350" s="34" t="s">
        <v>394</v>
      </c>
      <c r="C350" s="36">
        <v>25127753</v>
      </c>
      <c r="D350" s="36">
        <v>1129</v>
      </c>
      <c r="E350" s="37">
        <f t="shared" si="55"/>
        <v>22256.645704162976</v>
      </c>
      <c r="F350" s="38">
        <f t="shared" si="56"/>
        <v>0.69707858265429634</v>
      </c>
      <c r="G350" s="39">
        <f t="shared" si="57"/>
        <v>5803.0886300316552</v>
      </c>
      <c r="H350" s="39">
        <f t="shared" si="58"/>
        <v>2267.638931120915</v>
      </c>
      <c r="I350" s="37">
        <f t="shared" si="59"/>
        <v>8070.7275611525702</v>
      </c>
      <c r="J350" s="40">
        <f t="shared" si="60"/>
        <v>-391.54366657428477</v>
      </c>
      <c r="K350" s="37">
        <f t="shared" si="61"/>
        <v>7679.1838945782856</v>
      </c>
      <c r="L350" s="37">
        <f t="shared" si="62"/>
        <v>9111851.4165412523</v>
      </c>
      <c r="M350" s="37">
        <f t="shared" si="63"/>
        <v>8669798.6169788837</v>
      </c>
      <c r="N350" s="41">
        <f>'jan-nov'!M350</f>
        <v>8442278.5294635892</v>
      </c>
      <c r="O350" s="41">
        <f t="shared" si="64"/>
        <v>227520.08751529455</v>
      </c>
    </row>
    <row r="351" spans="1:15" x14ac:dyDescent="0.3">
      <c r="A351" s="33" t="s">
        <v>816</v>
      </c>
      <c r="B351" s="34" t="s">
        <v>395</v>
      </c>
      <c r="C351" s="36">
        <v>34452571</v>
      </c>
      <c r="D351" s="36">
        <v>1513</v>
      </c>
      <c r="E351" s="37">
        <f t="shared" si="55"/>
        <v>22771.031725049572</v>
      </c>
      <c r="F351" s="38">
        <f t="shared" si="56"/>
        <v>0.71318916297906398</v>
      </c>
      <c r="G351" s="39">
        <f t="shared" si="57"/>
        <v>5494.4570174996979</v>
      </c>
      <c r="H351" s="39">
        <f t="shared" si="58"/>
        <v>2087.6038238106066</v>
      </c>
      <c r="I351" s="37">
        <f t="shared" si="59"/>
        <v>7582.0608413103046</v>
      </c>
      <c r="J351" s="40">
        <f t="shared" si="60"/>
        <v>-391.54366657428477</v>
      </c>
      <c r="K351" s="37">
        <f t="shared" si="61"/>
        <v>7190.51717473602</v>
      </c>
      <c r="L351" s="37">
        <f t="shared" si="62"/>
        <v>11471658.05290249</v>
      </c>
      <c r="M351" s="37">
        <f t="shared" si="63"/>
        <v>10879252.485375598</v>
      </c>
      <c r="N351" s="41">
        <f>'jan-nov'!M351</f>
        <v>11776366.474072995</v>
      </c>
      <c r="O351" s="41">
        <f t="shared" si="64"/>
        <v>-897113.98869739659</v>
      </c>
    </row>
    <row r="352" spans="1:15" x14ac:dyDescent="0.3">
      <c r="A352" s="33" t="s">
        <v>817</v>
      </c>
      <c r="B352" s="34" t="s">
        <v>396</v>
      </c>
      <c r="C352" s="36">
        <v>21142244</v>
      </c>
      <c r="D352" s="36">
        <v>931</v>
      </c>
      <c r="E352" s="37">
        <f t="shared" si="55"/>
        <v>22709.177228786251</v>
      </c>
      <c r="F352" s="38">
        <f t="shared" si="56"/>
        <v>0.71125187893549557</v>
      </c>
      <c r="G352" s="39">
        <f t="shared" si="57"/>
        <v>5531.5697152576904</v>
      </c>
      <c r="H352" s="39">
        <f t="shared" si="58"/>
        <v>2109.2528975027685</v>
      </c>
      <c r="I352" s="37">
        <f t="shared" si="59"/>
        <v>7640.8226127604594</v>
      </c>
      <c r="J352" s="40">
        <f t="shared" si="60"/>
        <v>-391.54366657428477</v>
      </c>
      <c r="K352" s="37">
        <f t="shared" si="61"/>
        <v>7249.2789461861748</v>
      </c>
      <c r="L352" s="37">
        <f t="shared" si="62"/>
        <v>7113605.8524799878</v>
      </c>
      <c r="M352" s="37">
        <f t="shared" si="63"/>
        <v>6749078.6988993287</v>
      </c>
      <c r="N352" s="41">
        <f>'jan-nov'!M352</f>
        <v>6670323.4853681149</v>
      </c>
      <c r="O352" s="41">
        <f t="shared" si="64"/>
        <v>78755.213531213813</v>
      </c>
    </row>
    <row r="353" spans="1:15" x14ac:dyDescent="0.3">
      <c r="A353" s="33" t="s">
        <v>818</v>
      </c>
      <c r="B353" s="34" t="s">
        <v>397</v>
      </c>
      <c r="C353" s="36">
        <v>25764378</v>
      </c>
      <c r="D353" s="36">
        <v>888</v>
      </c>
      <c r="E353" s="37">
        <f t="shared" si="55"/>
        <v>29013.93918918919</v>
      </c>
      <c r="F353" s="38">
        <f t="shared" si="56"/>
        <v>0.90871714794988079</v>
      </c>
      <c r="G353" s="39">
        <f t="shared" si="57"/>
        <v>1748.7125390159272</v>
      </c>
      <c r="H353" s="39">
        <f t="shared" si="58"/>
        <v>0</v>
      </c>
      <c r="I353" s="37">
        <f t="shared" si="59"/>
        <v>1748.7125390159272</v>
      </c>
      <c r="J353" s="40">
        <f t="shared" si="60"/>
        <v>-391.54366657428477</v>
      </c>
      <c r="K353" s="37">
        <f t="shared" si="61"/>
        <v>1357.1688724416424</v>
      </c>
      <c r="L353" s="37">
        <f t="shared" si="62"/>
        <v>1552856.7346461434</v>
      </c>
      <c r="M353" s="37">
        <f t="shared" si="63"/>
        <v>1205165.9587281784</v>
      </c>
      <c r="N353" s="41">
        <f>'jan-nov'!M353</f>
        <v>1179964.4543167255</v>
      </c>
      <c r="O353" s="41">
        <f t="shared" si="64"/>
        <v>25201.504411452916</v>
      </c>
    </row>
    <row r="354" spans="1:15" x14ac:dyDescent="0.3">
      <c r="A354" s="33" t="s">
        <v>819</v>
      </c>
      <c r="B354" s="34" t="s">
        <v>398</v>
      </c>
      <c r="C354" s="36">
        <v>311153359</v>
      </c>
      <c r="D354" s="36">
        <v>11679</v>
      </c>
      <c r="E354" s="37">
        <f t="shared" si="55"/>
        <v>26642.123383851358</v>
      </c>
      <c r="F354" s="38">
        <f t="shared" si="56"/>
        <v>0.83443183012264377</v>
      </c>
      <c r="G354" s="39">
        <f t="shared" si="57"/>
        <v>3171.8020222186265</v>
      </c>
      <c r="H354" s="39">
        <f t="shared" si="58"/>
        <v>732.72174322998137</v>
      </c>
      <c r="I354" s="37">
        <f t="shared" si="59"/>
        <v>3904.5237654486077</v>
      </c>
      <c r="J354" s="40">
        <f t="shared" si="60"/>
        <v>-391.54366657428477</v>
      </c>
      <c r="K354" s="37">
        <f t="shared" si="61"/>
        <v>3512.9800988743227</v>
      </c>
      <c r="L354" s="37">
        <f t="shared" si="62"/>
        <v>45600933.056674287</v>
      </c>
      <c r="M354" s="37">
        <f t="shared" si="63"/>
        <v>41028094.574753217</v>
      </c>
      <c r="N354" s="41">
        <f>'jan-nov'!M354</f>
        <v>46276038.25323759</v>
      </c>
      <c r="O354" s="41">
        <f t="shared" si="64"/>
        <v>-5247943.6784843728</v>
      </c>
    </row>
    <row r="355" spans="1:15" x14ac:dyDescent="0.3">
      <c r="A355" s="33" t="s">
        <v>820</v>
      </c>
      <c r="B355" s="34" t="s">
        <v>399</v>
      </c>
      <c r="C355" s="36">
        <v>127281960</v>
      </c>
      <c r="D355" s="36">
        <v>5625</v>
      </c>
      <c r="E355" s="37">
        <f t="shared" si="55"/>
        <v>22627.903999999999</v>
      </c>
      <c r="F355" s="38">
        <f t="shared" si="56"/>
        <v>0.70870639980611072</v>
      </c>
      <c r="G355" s="39">
        <f t="shared" si="57"/>
        <v>5580.3336525294417</v>
      </c>
      <c r="H355" s="39">
        <f t="shared" si="58"/>
        <v>2137.6985275779571</v>
      </c>
      <c r="I355" s="37">
        <f t="shared" si="59"/>
        <v>7718.0321801073987</v>
      </c>
      <c r="J355" s="40">
        <f t="shared" si="60"/>
        <v>-391.54366657428477</v>
      </c>
      <c r="K355" s="37">
        <f t="shared" si="61"/>
        <v>7326.4885135331142</v>
      </c>
      <c r="L355" s="37">
        <f t="shared" si="62"/>
        <v>43413931.013104118</v>
      </c>
      <c r="M355" s="37">
        <f t="shared" si="63"/>
        <v>41211497.888623767</v>
      </c>
      <c r="N355" s="41">
        <f>'jan-nov'!M355</f>
        <v>40590463.991348714</v>
      </c>
      <c r="O355" s="41">
        <f t="shared" si="64"/>
        <v>621033.89727505296</v>
      </c>
    </row>
    <row r="356" spans="1:15" x14ac:dyDescent="0.3">
      <c r="A356" s="33" t="s">
        <v>821</v>
      </c>
      <c r="B356" s="34" t="s">
        <v>400</v>
      </c>
      <c r="C356" s="36">
        <v>59152956</v>
      </c>
      <c r="D356" s="36">
        <v>2252</v>
      </c>
      <c r="E356" s="37">
        <f t="shared" si="55"/>
        <v>26266.854351687391</v>
      </c>
      <c r="F356" s="38">
        <f t="shared" si="56"/>
        <v>0.82267839662992404</v>
      </c>
      <c r="G356" s="39">
        <f t="shared" si="57"/>
        <v>3396.9634415170067</v>
      </c>
      <c r="H356" s="39">
        <f t="shared" si="58"/>
        <v>864.06590448737006</v>
      </c>
      <c r="I356" s="37">
        <f t="shared" si="59"/>
        <v>4261.0293460043767</v>
      </c>
      <c r="J356" s="40">
        <f t="shared" si="60"/>
        <v>-391.54366657428477</v>
      </c>
      <c r="K356" s="37">
        <f t="shared" si="61"/>
        <v>3869.4856794300922</v>
      </c>
      <c r="L356" s="37">
        <f t="shared" si="62"/>
        <v>9595838.0872018561</v>
      </c>
      <c r="M356" s="37">
        <f t="shared" si="63"/>
        <v>8714081.7500765678</v>
      </c>
      <c r="N356" s="41">
        <f>'jan-nov'!M356</f>
        <v>8913646.4621364046</v>
      </c>
      <c r="O356" s="41">
        <f t="shared" si="64"/>
        <v>-199564.71205983683</v>
      </c>
    </row>
    <row r="357" spans="1:15" x14ac:dyDescent="0.3">
      <c r="A357" s="33" t="s">
        <v>822</v>
      </c>
      <c r="B357" s="34" t="s">
        <v>401</v>
      </c>
      <c r="C357" s="36">
        <v>65152813</v>
      </c>
      <c r="D357" s="36">
        <v>2847</v>
      </c>
      <c r="E357" s="37">
        <f t="shared" si="55"/>
        <v>22884.725324903407</v>
      </c>
      <c r="F357" s="38">
        <f t="shared" si="56"/>
        <v>0.71675004877005055</v>
      </c>
      <c r="G357" s="39">
        <f t="shared" si="57"/>
        <v>5426.2408575873969</v>
      </c>
      <c r="H357" s="39">
        <f t="shared" si="58"/>
        <v>2047.8110638617641</v>
      </c>
      <c r="I357" s="37">
        <f t="shared" si="59"/>
        <v>7474.0519214491615</v>
      </c>
      <c r="J357" s="40">
        <f t="shared" si="60"/>
        <v>-391.54366657428477</v>
      </c>
      <c r="K357" s="37">
        <f t="shared" si="61"/>
        <v>7082.5082548748769</v>
      </c>
      <c r="L357" s="37">
        <f t="shared" si="62"/>
        <v>21278625.820365764</v>
      </c>
      <c r="M357" s="37">
        <f t="shared" si="63"/>
        <v>20163901.001628775</v>
      </c>
      <c r="N357" s="41">
        <f>'jan-nov'!M357</f>
        <v>19928249.077221289</v>
      </c>
      <c r="O357" s="41">
        <f t="shared" si="64"/>
        <v>235651.92440748587</v>
      </c>
    </row>
    <row r="358" spans="1:15" x14ac:dyDescent="0.3">
      <c r="A358" s="33" t="s">
        <v>823</v>
      </c>
      <c r="B358" s="34" t="s">
        <v>824</v>
      </c>
      <c r="C358" s="36">
        <v>50895704</v>
      </c>
      <c r="D358" s="36">
        <v>1841</v>
      </c>
      <c r="E358" s="37">
        <f t="shared" si="55"/>
        <v>27645.683867463336</v>
      </c>
      <c r="F358" s="38">
        <f t="shared" si="56"/>
        <v>0.86586336427305932</v>
      </c>
      <c r="G358" s="39">
        <f t="shared" si="57"/>
        <v>2569.6657320514391</v>
      </c>
      <c r="H358" s="39">
        <f t="shared" si="58"/>
        <v>381.47557396578901</v>
      </c>
      <c r="I358" s="37">
        <f t="shared" si="59"/>
        <v>2951.1413060172281</v>
      </c>
      <c r="J358" s="40">
        <f t="shared" si="60"/>
        <v>-391.54366657428477</v>
      </c>
      <c r="K358" s="37">
        <f t="shared" si="61"/>
        <v>2559.5976394429435</v>
      </c>
      <c r="L358" s="37">
        <f t="shared" si="62"/>
        <v>5433051.1443777168</v>
      </c>
      <c r="M358" s="37">
        <f t="shared" si="63"/>
        <v>4712219.2542144591</v>
      </c>
      <c r="N358" s="41">
        <f>'jan-nov'!M358</f>
        <v>4454612.2819685312</v>
      </c>
      <c r="O358" s="41">
        <f t="shared" si="64"/>
        <v>257606.9722459279</v>
      </c>
    </row>
    <row r="359" spans="1:15" x14ac:dyDescent="0.3">
      <c r="A359" s="33" t="s">
        <v>825</v>
      </c>
      <c r="B359" s="34" t="s">
        <v>826</v>
      </c>
      <c r="C359" s="36">
        <v>51414533</v>
      </c>
      <c r="D359" s="36">
        <v>2097</v>
      </c>
      <c r="E359" s="37">
        <f t="shared" si="55"/>
        <v>24518.136862184074</v>
      </c>
      <c r="F359" s="38">
        <f t="shared" si="56"/>
        <v>0.76790853035048967</v>
      </c>
      <c r="G359" s="39">
        <f t="shared" si="57"/>
        <v>4446.1939352189966</v>
      </c>
      <c r="H359" s="39">
        <f t="shared" si="58"/>
        <v>1476.1170258135307</v>
      </c>
      <c r="I359" s="37">
        <f t="shared" si="59"/>
        <v>5922.3109610325273</v>
      </c>
      <c r="J359" s="40">
        <f t="shared" si="60"/>
        <v>-391.54366657428477</v>
      </c>
      <c r="K359" s="37">
        <f t="shared" si="61"/>
        <v>5530.7672944582428</v>
      </c>
      <c r="L359" s="37">
        <f t="shared" si="62"/>
        <v>12419086.085285209</v>
      </c>
      <c r="M359" s="37">
        <f t="shared" si="63"/>
        <v>11598019.016478935</v>
      </c>
      <c r="N359" s="41">
        <f>'jan-nov'!M359</f>
        <v>11425314.078374797</v>
      </c>
      <c r="O359" s="41">
        <f t="shared" si="64"/>
        <v>172704.93810413778</v>
      </c>
    </row>
    <row r="360" spans="1:15" x14ac:dyDescent="0.3">
      <c r="A360" s="33" t="s">
        <v>827</v>
      </c>
      <c r="B360" s="34" t="s">
        <v>402</v>
      </c>
      <c r="C360" s="36">
        <v>71051551</v>
      </c>
      <c r="D360" s="36">
        <v>2917</v>
      </c>
      <c r="E360" s="37">
        <f t="shared" si="55"/>
        <v>24357.748028796708</v>
      </c>
      <c r="F360" s="38">
        <f t="shared" si="56"/>
        <v>0.76288514892377601</v>
      </c>
      <c r="G360" s="39">
        <f t="shared" si="57"/>
        <v>4542.4272352514163</v>
      </c>
      <c r="H360" s="39">
        <f t="shared" si="58"/>
        <v>1532.2531174991088</v>
      </c>
      <c r="I360" s="37">
        <f t="shared" si="59"/>
        <v>6074.6803527505253</v>
      </c>
      <c r="J360" s="40">
        <f t="shared" si="60"/>
        <v>-391.54366657428477</v>
      </c>
      <c r="K360" s="37">
        <f t="shared" si="61"/>
        <v>5683.1366861762408</v>
      </c>
      <c r="L360" s="37">
        <f t="shared" si="62"/>
        <v>17719842.588973284</v>
      </c>
      <c r="M360" s="37">
        <f t="shared" si="63"/>
        <v>16577709.713576095</v>
      </c>
      <c r="N360" s="41">
        <f>'jan-nov'!M360</f>
        <v>16208821.823113631</v>
      </c>
      <c r="O360" s="41">
        <f t="shared" si="64"/>
        <v>368887.89046246372</v>
      </c>
    </row>
    <row r="361" spans="1:15" x14ac:dyDescent="0.3">
      <c r="A361" s="33" t="s">
        <v>828</v>
      </c>
      <c r="B361" s="34" t="s">
        <v>403</v>
      </c>
      <c r="C361" s="36">
        <v>116546253</v>
      </c>
      <c r="D361" s="36">
        <v>4909</v>
      </c>
      <c r="E361" s="37">
        <f t="shared" si="55"/>
        <v>23741.343043389694</v>
      </c>
      <c r="F361" s="38">
        <f t="shared" si="56"/>
        <v>0.74357933261704501</v>
      </c>
      <c r="G361" s="39">
        <f t="shared" si="57"/>
        <v>4912.2702264956251</v>
      </c>
      <c r="H361" s="39">
        <f t="shared" si="58"/>
        <v>1747.9948623915639</v>
      </c>
      <c r="I361" s="37">
        <f t="shared" si="59"/>
        <v>6660.2650888871885</v>
      </c>
      <c r="J361" s="40">
        <f t="shared" si="60"/>
        <v>-391.54366657428477</v>
      </c>
      <c r="K361" s="37">
        <f t="shared" si="61"/>
        <v>6268.721422312904</v>
      </c>
      <c r="L361" s="37">
        <f t="shared" si="62"/>
        <v>32695241.321347207</v>
      </c>
      <c r="M361" s="37">
        <f t="shared" si="63"/>
        <v>30773153.462134045</v>
      </c>
      <c r="N361" s="41">
        <f>'jan-nov'!M361</f>
        <v>30591734.207649916</v>
      </c>
      <c r="O361" s="41">
        <f t="shared" si="64"/>
        <v>181419.25448412821</v>
      </c>
    </row>
    <row r="362" spans="1:15" x14ac:dyDescent="0.3">
      <c r="A362" s="33" t="s">
        <v>829</v>
      </c>
      <c r="B362" s="34" t="s">
        <v>404</v>
      </c>
      <c r="C362" s="36">
        <v>32765498</v>
      </c>
      <c r="D362" s="36">
        <v>1202</v>
      </c>
      <c r="E362" s="37">
        <f t="shared" si="55"/>
        <v>27259.149750415974</v>
      </c>
      <c r="F362" s="38">
        <f t="shared" si="56"/>
        <v>0.8537571080994929</v>
      </c>
      <c r="G362" s="39">
        <f t="shared" si="57"/>
        <v>2801.5862022798565</v>
      </c>
      <c r="H362" s="39">
        <f t="shared" si="58"/>
        <v>516.76251493236578</v>
      </c>
      <c r="I362" s="37">
        <f t="shared" si="59"/>
        <v>3318.3487172122223</v>
      </c>
      <c r="J362" s="40">
        <f t="shared" si="60"/>
        <v>-391.54366657428477</v>
      </c>
      <c r="K362" s="37">
        <f t="shared" si="61"/>
        <v>2926.8050506379377</v>
      </c>
      <c r="L362" s="37">
        <f t="shared" si="62"/>
        <v>3988655.1580890911</v>
      </c>
      <c r="M362" s="37">
        <f t="shared" si="63"/>
        <v>3518019.6708668009</v>
      </c>
      <c r="N362" s="41">
        <f>'jan-nov'!M362</f>
        <v>3593843.8237513141</v>
      </c>
      <c r="O362" s="41">
        <f t="shared" si="64"/>
        <v>-75824.15288451314</v>
      </c>
    </row>
    <row r="363" spans="1:15" x14ac:dyDescent="0.3">
      <c r="A363" s="33" t="s">
        <v>830</v>
      </c>
      <c r="B363" s="34" t="s">
        <v>405</v>
      </c>
      <c r="C363" s="36">
        <v>47631062</v>
      </c>
      <c r="D363" s="36">
        <v>2081</v>
      </c>
      <c r="E363" s="37">
        <f t="shared" si="55"/>
        <v>22888.544930321961</v>
      </c>
      <c r="F363" s="38">
        <f t="shared" si="56"/>
        <v>0.7168696788871336</v>
      </c>
      <c r="G363" s="39">
        <f t="shared" si="57"/>
        <v>5423.9490943362644</v>
      </c>
      <c r="H363" s="39">
        <f t="shared" si="58"/>
        <v>2046.4742019652701</v>
      </c>
      <c r="I363" s="37">
        <f t="shared" si="59"/>
        <v>7470.4232963015347</v>
      </c>
      <c r="J363" s="40">
        <f t="shared" si="60"/>
        <v>-391.54366657428477</v>
      </c>
      <c r="K363" s="37">
        <f t="shared" si="61"/>
        <v>7078.8796297272502</v>
      </c>
      <c r="L363" s="37">
        <f t="shared" si="62"/>
        <v>15545950.879603494</v>
      </c>
      <c r="M363" s="37">
        <f t="shared" si="63"/>
        <v>14731148.509462407</v>
      </c>
      <c r="N363" s="41">
        <f>'jan-nov'!M363</f>
        <v>14537676.003599407</v>
      </c>
      <c r="O363" s="41">
        <f t="shared" si="64"/>
        <v>193472.50586299971</v>
      </c>
    </row>
    <row r="364" spans="1:15" x14ac:dyDescent="0.3">
      <c r="A364" s="33" t="s">
        <v>831</v>
      </c>
      <c r="B364" s="34" t="s">
        <v>406</v>
      </c>
      <c r="C364" s="36">
        <v>153201510</v>
      </c>
      <c r="D364" s="36">
        <v>5894</v>
      </c>
      <c r="E364" s="37">
        <f t="shared" si="55"/>
        <v>25992.790973871735</v>
      </c>
      <c r="F364" s="38">
        <f t="shared" si="56"/>
        <v>0.81409472622852774</v>
      </c>
      <c r="G364" s="39">
        <f t="shared" si="57"/>
        <v>3561.4014682063998</v>
      </c>
      <c r="H364" s="39">
        <f t="shared" si="58"/>
        <v>959.98808672284929</v>
      </c>
      <c r="I364" s="37">
        <f t="shared" si="59"/>
        <v>4521.3895549292492</v>
      </c>
      <c r="J364" s="40">
        <f t="shared" si="60"/>
        <v>-391.54366657428477</v>
      </c>
      <c r="K364" s="37">
        <f t="shared" si="61"/>
        <v>4129.8458883549647</v>
      </c>
      <c r="L364" s="37">
        <f t="shared" si="62"/>
        <v>26649070.036752995</v>
      </c>
      <c r="M364" s="37">
        <f t="shared" si="63"/>
        <v>24341311.66596416</v>
      </c>
      <c r="N364" s="41">
        <f>'jan-nov'!M364</f>
        <v>23534387.514134988</v>
      </c>
      <c r="O364" s="41">
        <f t="shared" si="64"/>
        <v>806924.15182917193</v>
      </c>
    </row>
    <row r="365" spans="1:15" x14ac:dyDescent="0.3">
      <c r="A365" s="33" t="s">
        <v>832</v>
      </c>
      <c r="B365" s="34" t="s">
        <v>407</v>
      </c>
      <c r="C365" s="36">
        <v>316078094</v>
      </c>
      <c r="D365" s="36">
        <v>10536</v>
      </c>
      <c r="E365" s="37">
        <f t="shared" si="55"/>
        <v>29999.819096431282</v>
      </c>
      <c r="F365" s="38">
        <f t="shared" si="56"/>
        <v>0.93959492609949313</v>
      </c>
      <c r="G365" s="39">
        <f t="shared" si="57"/>
        <v>1157.1845946706721</v>
      </c>
      <c r="H365" s="39">
        <f t="shared" si="58"/>
        <v>0</v>
      </c>
      <c r="I365" s="37">
        <f t="shared" si="59"/>
        <v>1157.1845946706721</v>
      </c>
      <c r="J365" s="40">
        <f t="shared" si="60"/>
        <v>-391.54366657428477</v>
      </c>
      <c r="K365" s="37">
        <f t="shared" si="61"/>
        <v>765.64092809638737</v>
      </c>
      <c r="L365" s="37">
        <f t="shared" si="62"/>
        <v>12192096.889450202</v>
      </c>
      <c r="M365" s="37">
        <f t="shared" si="63"/>
        <v>8066792.8184235375</v>
      </c>
      <c r="N365" s="41">
        <f>'jan-nov'!M365</f>
        <v>7284692.4498660229</v>
      </c>
      <c r="O365" s="41">
        <f t="shared" si="64"/>
        <v>782100.36855751462</v>
      </c>
    </row>
    <row r="366" spans="1:15" x14ac:dyDescent="0.3">
      <c r="A366" s="33" t="s">
        <v>833</v>
      </c>
      <c r="B366" s="34" t="s">
        <v>834</v>
      </c>
      <c r="C366" s="36">
        <v>57511871</v>
      </c>
      <c r="D366" s="36">
        <v>2924</v>
      </c>
      <c r="E366" s="37">
        <f t="shared" si="55"/>
        <v>19668.902530779753</v>
      </c>
      <c r="F366" s="38">
        <f t="shared" si="56"/>
        <v>0.61603041539889059</v>
      </c>
      <c r="G366" s="39">
        <f t="shared" si="57"/>
        <v>7355.7345340615893</v>
      </c>
      <c r="H366" s="39">
        <f t="shared" si="58"/>
        <v>3173.3490418050433</v>
      </c>
      <c r="I366" s="37">
        <f t="shared" si="59"/>
        <v>10529.083575866633</v>
      </c>
      <c r="J366" s="40">
        <f t="shared" si="60"/>
        <v>-391.54366657428477</v>
      </c>
      <c r="K366" s="37">
        <f t="shared" si="61"/>
        <v>10137.539909292347</v>
      </c>
      <c r="L366" s="37">
        <f t="shared" si="62"/>
        <v>30787040.375834033</v>
      </c>
      <c r="M366" s="37">
        <f t="shared" si="63"/>
        <v>29642166.694770824</v>
      </c>
      <c r="N366" s="41">
        <f>'jan-nov'!M366</f>
        <v>29788339.602702864</v>
      </c>
      <c r="O366" s="41">
        <f t="shared" si="64"/>
        <v>-146172.90793203935</v>
      </c>
    </row>
    <row r="367" spans="1:15" x14ac:dyDescent="0.3">
      <c r="A367" s="33" t="s">
        <v>835</v>
      </c>
      <c r="B367" s="34" t="s">
        <v>408</v>
      </c>
      <c r="C367" s="36">
        <v>568373107</v>
      </c>
      <c r="D367" s="36">
        <v>20665</v>
      </c>
      <c r="E367" s="37">
        <f t="shared" si="55"/>
        <v>27504.142608274862</v>
      </c>
      <c r="F367" s="38">
        <f t="shared" si="56"/>
        <v>0.86143028924218212</v>
      </c>
      <c r="G367" s="39">
        <f t="shared" si="57"/>
        <v>2654.5904875645238</v>
      </c>
      <c r="H367" s="39">
        <f t="shared" si="58"/>
        <v>431.01501468175502</v>
      </c>
      <c r="I367" s="37">
        <f t="shared" si="59"/>
        <v>3085.6055022462788</v>
      </c>
      <c r="J367" s="40">
        <f t="shared" si="60"/>
        <v>-391.54366657428477</v>
      </c>
      <c r="K367" s="37">
        <f t="shared" si="61"/>
        <v>2694.0618356719942</v>
      </c>
      <c r="L367" s="37">
        <f t="shared" si="62"/>
        <v>63764037.703919351</v>
      </c>
      <c r="M367" s="37">
        <f t="shared" si="63"/>
        <v>55672787.834161758</v>
      </c>
      <c r="N367" s="41">
        <f>'jan-nov'!M367</f>
        <v>53535689.580217071</v>
      </c>
      <c r="O367" s="41">
        <f t="shared" si="64"/>
        <v>2137098.2539446875</v>
      </c>
    </row>
    <row r="368" spans="1:15" x14ac:dyDescent="0.3">
      <c r="A368" s="33" t="s">
        <v>836</v>
      </c>
      <c r="B368" s="34" t="s">
        <v>409</v>
      </c>
      <c r="C368" s="36">
        <v>20522599</v>
      </c>
      <c r="D368" s="36">
        <v>917</v>
      </c>
      <c r="E368" s="37">
        <f t="shared" si="55"/>
        <v>22380.151581243183</v>
      </c>
      <c r="F368" s="38">
        <f t="shared" si="56"/>
        <v>0.70094678916164277</v>
      </c>
      <c r="G368" s="39">
        <f t="shared" si="57"/>
        <v>5728.9851037835315</v>
      </c>
      <c r="H368" s="39">
        <f t="shared" si="58"/>
        <v>2224.4118741428429</v>
      </c>
      <c r="I368" s="37">
        <f t="shared" si="59"/>
        <v>7953.3969779263743</v>
      </c>
      <c r="J368" s="40">
        <f t="shared" si="60"/>
        <v>-391.54366657428477</v>
      </c>
      <c r="K368" s="37">
        <f t="shared" si="61"/>
        <v>7561.8533113520898</v>
      </c>
      <c r="L368" s="37">
        <f t="shared" si="62"/>
        <v>7293265.0287584849</v>
      </c>
      <c r="M368" s="37">
        <f t="shared" si="63"/>
        <v>6934219.4865098661</v>
      </c>
      <c r="N368" s="41">
        <f>'jan-nov'!M368</f>
        <v>6815772.7761896467</v>
      </c>
      <c r="O368" s="41">
        <f t="shared" si="64"/>
        <v>118446.7103202194</v>
      </c>
    </row>
    <row r="369" spans="1:15" x14ac:dyDescent="0.3">
      <c r="A369" s="33" t="s">
        <v>837</v>
      </c>
      <c r="B369" s="34" t="s">
        <v>410</v>
      </c>
      <c r="C369" s="36">
        <v>23441597</v>
      </c>
      <c r="D369" s="36">
        <v>1045</v>
      </c>
      <c r="E369" s="37">
        <f t="shared" si="55"/>
        <v>22432.150239234448</v>
      </c>
      <c r="F369" s="38">
        <f t="shared" si="56"/>
        <v>0.70257538815604093</v>
      </c>
      <c r="G369" s="39">
        <f t="shared" si="57"/>
        <v>5697.7859089887725</v>
      </c>
      <c r="H369" s="39">
        <f t="shared" si="58"/>
        <v>2206.2123438458998</v>
      </c>
      <c r="I369" s="37">
        <f t="shared" si="59"/>
        <v>7903.9982528346718</v>
      </c>
      <c r="J369" s="40">
        <f t="shared" si="60"/>
        <v>-391.54366657428477</v>
      </c>
      <c r="K369" s="37">
        <f t="shared" si="61"/>
        <v>7512.4545862603873</v>
      </c>
      <c r="L369" s="37">
        <f t="shared" si="62"/>
        <v>8259678.1742122322</v>
      </c>
      <c r="M369" s="37">
        <f t="shared" si="63"/>
        <v>7850515.0426421044</v>
      </c>
      <c r="N369" s="41">
        <f>'jan-nov'!M369</f>
        <v>7819713.224392782</v>
      </c>
      <c r="O369" s="41">
        <f t="shared" si="64"/>
        <v>30801.818249322474</v>
      </c>
    </row>
    <row r="370" spans="1:15" x14ac:dyDescent="0.3">
      <c r="A370" s="33" t="s">
        <v>838</v>
      </c>
      <c r="B370" s="34" t="s">
        <v>411</v>
      </c>
      <c r="C370" s="36">
        <v>24501827</v>
      </c>
      <c r="D370" s="36">
        <v>988</v>
      </c>
      <c r="E370" s="37">
        <f t="shared" si="55"/>
        <v>24799.420040485831</v>
      </c>
      <c r="F370" s="38">
        <f t="shared" si="56"/>
        <v>0.77671832504558203</v>
      </c>
      <c r="G370" s="39">
        <f t="shared" si="57"/>
        <v>4277.4240282379424</v>
      </c>
      <c r="H370" s="39">
        <f t="shared" si="58"/>
        <v>1377.6679134079159</v>
      </c>
      <c r="I370" s="37">
        <f t="shared" si="59"/>
        <v>5655.0919416458582</v>
      </c>
      <c r="J370" s="40">
        <f t="shared" si="60"/>
        <v>-391.54366657428477</v>
      </c>
      <c r="K370" s="37">
        <f t="shared" si="61"/>
        <v>5263.5482750715737</v>
      </c>
      <c r="L370" s="37">
        <f t="shared" si="62"/>
        <v>5587230.8383461079</v>
      </c>
      <c r="M370" s="37">
        <f t="shared" si="63"/>
        <v>5200385.6957707144</v>
      </c>
      <c r="N370" s="41">
        <f>'jan-nov'!M370</f>
        <v>5091162.2048804499</v>
      </c>
      <c r="O370" s="41">
        <f t="shared" si="64"/>
        <v>109223.49089026451</v>
      </c>
    </row>
    <row r="371" spans="1:15" x14ac:dyDescent="0.3">
      <c r="A371" s="33" t="s">
        <v>839</v>
      </c>
      <c r="B371" s="34" t="s">
        <v>412</v>
      </c>
      <c r="C371" s="36">
        <v>33281647</v>
      </c>
      <c r="D371" s="36">
        <v>1235</v>
      </c>
      <c r="E371" s="37">
        <f t="shared" si="55"/>
        <v>26948.702024291499</v>
      </c>
      <c r="F371" s="38">
        <f t="shared" si="56"/>
        <v>0.84403387919107653</v>
      </c>
      <c r="G371" s="39">
        <f t="shared" si="57"/>
        <v>2987.8548379545418</v>
      </c>
      <c r="H371" s="39">
        <f t="shared" si="58"/>
        <v>625.41921907593223</v>
      </c>
      <c r="I371" s="37">
        <f t="shared" si="59"/>
        <v>3613.2740570304741</v>
      </c>
      <c r="J371" s="40">
        <f t="shared" si="60"/>
        <v>-391.54366657428477</v>
      </c>
      <c r="K371" s="37">
        <f t="shared" si="61"/>
        <v>3221.7303904561895</v>
      </c>
      <c r="L371" s="37">
        <f t="shared" si="62"/>
        <v>4462393.4604326356</v>
      </c>
      <c r="M371" s="37">
        <f t="shared" si="63"/>
        <v>3978837.0322133941</v>
      </c>
      <c r="N371" s="41">
        <f>'jan-nov'!M371</f>
        <v>3871578.3561005597</v>
      </c>
      <c r="O371" s="41">
        <f t="shared" si="64"/>
        <v>107258.67611283436</v>
      </c>
    </row>
    <row r="372" spans="1:15" x14ac:dyDescent="0.3">
      <c r="A372" s="33" t="s">
        <v>840</v>
      </c>
      <c r="B372" s="34" t="s">
        <v>413</v>
      </c>
      <c r="C372" s="36">
        <v>88642113</v>
      </c>
      <c r="D372" s="36">
        <v>3218</v>
      </c>
      <c r="E372" s="37">
        <f t="shared" si="55"/>
        <v>27545.715661901802</v>
      </c>
      <c r="F372" s="38">
        <f t="shared" si="56"/>
        <v>0.86273235810215676</v>
      </c>
      <c r="G372" s="39">
        <f t="shared" si="57"/>
        <v>2629.6466553883597</v>
      </c>
      <c r="H372" s="39">
        <f t="shared" si="58"/>
        <v>416.46444591232591</v>
      </c>
      <c r="I372" s="37">
        <f t="shared" si="59"/>
        <v>3046.1111013006857</v>
      </c>
      <c r="J372" s="40">
        <f t="shared" si="60"/>
        <v>-391.54366657428477</v>
      </c>
      <c r="K372" s="37">
        <f t="shared" si="61"/>
        <v>2654.5674347264012</v>
      </c>
      <c r="L372" s="37">
        <f t="shared" si="62"/>
        <v>9802385.5239856075</v>
      </c>
      <c r="M372" s="37">
        <f t="shared" si="63"/>
        <v>8542398.0049495585</v>
      </c>
      <c r="N372" s="41">
        <f>'jan-nov'!M372</f>
        <v>8608753.7954506949</v>
      </c>
      <c r="O372" s="41">
        <f t="shared" si="64"/>
        <v>-66355.790501136333</v>
      </c>
    </row>
    <row r="373" spans="1:15" x14ac:dyDescent="0.3">
      <c r="A373" s="33" t="s">
        <v>841</v>
      </c>
      <c r="B373" s="34" t="s">
        <v>842</v>
      </c>
      <c r="C373" s="36">
        <v>100811246</v>
      </c>
      <c r="D373" s="36">
        <v>3944</v>
      </c>
      <c r="E373" s="37">
        <f t="shared" si="55"/>
        <v>25560.660750507101</v>
      </c>
      <c r="F373" s="38">
        <f t="shared" si="56"/>
        <v>0.80056039910533683</v>
      </c>
      <c r="G373" s="39">
        <f t="shared" si="57"/>
        <v>3820.6796022251806</v>
      </c>
      <c r="H373" s="39">
        <f t="shared" si="58"/>
        <v>1111.2336649004715</v>
      </c>
      <c r="I373" s="37">
        <f t="shared" si="59"/>
        <v>4931.9132671256521</v>
      </c>
      <c r="J373" s="40">
        <f t="shared" si="60"/>
        <v>-391.54366657428477</v>
      </c>
      <c r="K373" s="37">
        <f t="shared" si="61"/>
        <v>4540.3696005513675</v>
      </c>
      <c r="L373" s="37">
        <f t="shared" si="62"/>
        <v>19451465.925543573</v>
      </c>
      <c r="M373" s="37">
        <f t="shared" si="63"/>
        <v>17907217.704574592</v>
      </c>
      <c r="N373" s="41">
        <f>'jan-nov'!M373</f>
        <v>17528414.057134099</v>
      </c>
      <c r="O373" s="41">
        <f t="shared" si="64"/>
        <v>378803.64744049311</v>
      </c>
    </row>
    <row r="374" spans="1:15" x14ac:dyDescent="0.3">
      <c r="A374" s="33" t="s">
        <v>843</v>
      </c>
      <c r="B374" s="34" t="s">
        <v>844</v>
      </c>
      <c r="C374" s="36">
        <v>59811266</v>
      </c>
      <c r="D374" s="36">
        <v>2673</v>
      </c>
      <c r="E374" s="37">
        <f t="shared" si="55"/>
        <v>22376.08155630378</v>
      </c>
      <c r="F374" s="38">
        <f t="shared" si="56"/>
        <v>0.70081931590022506</v>
      </c>
      <c r="G374" s="39">
        <f t="shared" si="57"/>
        <v>5731.4271187471732</v>
      </c>
      <c r="H374" s="39">
        <f t="shared" si="58"/>
        <v>2225.8363828716338</v>
      </c>
      <c r="I374" s="37">
        <f t="shared" si="59"/>
        <v>7957.2635016188069</v>
      </c>
      <c r="J374" s="40">
        <f t="shared" si="60"/>
        <v>-391.54366657428477</v>
      </c>
      <c r="K374" s="37">
        <f t="shared" si="61"/>
        <v>7565.7198350445224</v>
      </c>
      <c r="L374" s="37">
        <f t="shared" si="62"/>
        <v>21269765.339827072</v>
      </c>
      <c r="M374" s="37">
        <f t="shared" si="63"/>
        <v>20223169.119074009</v>
      </c>
      <c r="N374" s="41">
        <f>'jan-nov'!M374</f>
        <v>20106655.270288907</v>
      </c>
      <c r="O374" s="41">
        <f t="shared" si="64"/>
        <v>116513.84878510237</v>
      </c>
    </row>
    <row r="375" spans="1:15" x14ac:dyDescent="0.3">
      <c r="A375" s="33" t="s">
        <v>845</v>
      </c>
      <c r="B375" s="34" t="s">
        <v>414</v>
      </c>
      <c r="C375" s="36">
        <v>35754264</v>
      </c>
      <c r="D375" s="36">
        <v>1328</v>
      </c>
      <c r="E375" s="37">
        <f t="shared" si="55"/>
        <v>26923.391566265062</v>
      </c>
      <c r="F375" s="38">
        <f t="shared" si="56"/>
        <v>0.84324115514622644</v>
      </c>
      <c r="G375" s="39">
        <f t="shared" si="57"/>
        <v>3003.0411127704042</v>
      </c>
      <c r="H375" s="39">
        <f t="shared" si="58"/>
        <v>634.2778793851852</v>
      </c>
      <c r="I375" s="37">
        <f t="shared" si="59"/>
        <v>3637.3189921555895</v>
      </c>
      <c r="J375" s="40">
        <f t="shared" si="60"/>
        <v>-391.54366657428477</v>
      </c>
      <c r="K375" s="37">
        <f t="shared" si="61"/>
        <v>3245.775325581305</v>
      </c>
      <c r="L375" s="37">
        <f t="shared" si="62"/>
        <v>4830359.6215826226</v>
      </c>
      <c r="M375" s="37">
        <f t="shared" si="63"/>
        <v>4310389.6323719732</v>
      </c>
      <c r="N375" s="41">
        <f>'jan-nov'!M375</f>
        <v>4679167.8563575279</v>
      </c>
      <c r="O375" s="41">
        <f t="shared" si="64"/>
        <v>-368778.22398555465</v>
      </c>
    </row>
    <row r="376" spans="1:15" x14ac:dyDescent="0.3">
      <c r="A376" s="33" t="s">
        <v>846</v>
      </c>
      <c r="B376" s="34" t="s">
        <v>415</v>
      </c>
      <c r="C376" s="36">
        <v>28085768</v>
      </c>
      <c r="D376" s="36">
        <v>1169</v>
      </c>
      <c r="E376" s="37">
        <f t="shared" si="55"/>
        <v>24025.464499572285</v>
      </c>
      <c r="F376" s="38">
        <f t="shared" si="56"/>
        <v>0.75247802223137394</v>
      </c>
      <c r="G376" s="39">
        <f t="shared" si="57"/>
        <v>4741.7973527860704</v>
      </c>
      <c r="H376" s="39">
        <f t="shared" si="58"/>
        <v>1648.5523527276571</v>
      </c>
      <c r="I376" s="37">
        <f t="shared" si="59"/>
        <v>6390.3497055137277</v>
      </c>
      <c r="J376" s="40">
        <f t="shared" si="60"/>
        <v>-391.54366657428477</v>
      </c>
      <c r="K376" s="37">
        <f t="shared" si="61"/>
        <v>5998.8060389394432</v>
      </c>
      <c r="L376" s="37">
        <f t="shared" si="62"/>
        <v>7470318.8057455476</v>
      </c>
      <c r="M376" s="37">
        <f t="shared" si="63"/>
        <v>7012604.2595202094</v>
      </c>
      <c r="N376" s="41">
        <f>'jan-nov'!M376</f>
        <v>7362053.8414020687</v>
      </c>
      <c r="O376" s="41">
        <f t="shared" si="64"/>
        <v>-349449.58188185934</v>
      </c>
    </row>
    <row r="377" spans="1:15" x14ac:dyDescent="0.3">
      <c r="A377" s="33" t="s">
        <v>847</v>
      </c>
      <c r="B377" s="34" t="s">
        <v>416</v>
      </c>
      <c r="C377" s="36">
        <v>26727278</v>
      </c>
      <c r="D377" s="36">
        <v>981</v>
      </c>
      <c r="E377" s="37">
        <f t="shared" si="55"/>
        <v>27244.931702344547</v>
      </c>
      <c r="F377" s="38">
        <f t="shared" si="56"/>
        <v>0.85331179855332495</v>
      </c>
      <c r="G377" s="39">
        <f t="shared" si="57"/>
        <v>2810.1170311227129</v>
      </c>
      <c r="H377" s="39">
        <f t="shared" si="58"/>
        <v>521.73883175736512</v>
      </c>
      <c r="I377" s="37">
        <f t="shared" si="59"/>
        <v>3331.8558628800779</v>
      </c>
      <c r="J377" s="40">
        <f t="shared" si="60"/>
        <v>-391.54366657428477</v>
      </c>
      <c r="K377" s="37">
        <f t="shared" si="61"/>
        <v>2940.3121963057929</v>
      </c>
      <c r="L377" s="37">
        <f t="shared" si="62"/>
        <v>3268550.6014853562</v>
      </c>
      <c r="M377" s="37">
        <f t="shared" si="63"/>
        <v>2884446.2645759829</v>
      </c>
      <c r="N377" s="41">
        <f>'jan-nov'!M377</f>
        <v>3069301.6752912165</v>
      </c>
      <c r="O377" s="41">
        <f t="shared" si="64"/>
        <v>-184855.41071523353</v>
      </c>
    </row>
    <row r="378" spans="1:15" x14ac:dyDescent="0.3">
      <c r="A378" s="33" t="s">
        <v>848</v>
      </c>
      <c r="B378" s="34" t="s">
        <v>849</v>
      </c>
      <c r="C378" s="36">
        <v>74703161</v>
      </c>
      <c r="D378" s="36">
        <v>2900</v>
      </c>
      <c r="E378" s="37">
        <f t="shared" si="55"/>
        <v>25759.710689655174</v>
      </c>
      <c r="F378" s="38">
        <f t="shared" si="56"/>
        <v>0.80679464712739213</v>
      </c>
      <c r="G378" s="39">
        <f t="shared" si="57"/>
        <v>3701.2496387363367</v>
      </c>
      <c r="H378" s="39">
        <f t="shared" si="58"/>
        <v>1041.5661861986457</v>
      </c>
      <c r="I378" s="37">
        <f t="shared" si="59"/>
        <v>4742.8158249349826</v>
      </c>
      <c r="J378" s="40">
        <f t="shared" si="60"/>
        <v>-391.54366657428477</v>
      </c>
      <c r="K378" s="37">
        <f t="shared" si="61"/>
        <v>4351.2721583606981</v>
      </c>
      <c r="L378" s="37">
        <f t="shared" si="62"/>
        <v>13754165.89231145</v>
      </c>
      <c r="M378" s="37">
        <f t="shared" si="63"/>
        <v>12618689.259246025</v>
      </c>
      <c r="N378" s="41">
        <f>'jan-nov'!M378</f>
        <v>12563228.565539781</v>
      </c>
      <c r="O378" s="41">
        <f t="shared" si="64"/>
        <v>55460.69370624423</v>
      </c>
    </row>
    <row r="379" spans="1:15" x14ac:dyDescent="0.3">
      <c r="A379" s="33" t="s">
        <v>850</v>
      </c>
      <c r="B379" s="34" t="s">
        <v>851</v>
      </c>
      <c r="C379" s="36">
        <v>19666411</v>
      </c>
      <c r="D379" s="36">
        <v>941</v>
      </c>
      <c r="E379" s="37">
        <f t="shared" si="55"/>
        <v>20899.480340063761</v>
      </c>
      <c r="F379" s="38">
        <f t="shared" si="56"/>
        <v>0.65457213666918412</v>
      </c>
      <c r="G379" s="39">
        <f t="shared" si="57"/>
        <v>6617.3878484911847</v>
      </c>
      <c r="H379" s="39">
        <f t="shared" si="58"/>
        <v>2742.6468085556403</v>
      </c>
      <c r="I379" s="37">
        <f t="shared" si="59"/>
        <v>9360.0346570468246</v>
      </c>
      <c r="J379" s="40">
        <f t="shared" si="60"/>
        <v>-391.54366657428477</v>
      </c>
      <c r="K379" s="37">
        <f t="shared" si="61"/>
        <v>8968.4909904725391</v>
      </c>
      <c r="L379" s="37">
        <f t="shared" si="62"/>
        <v>8807792.6122810617</v>
      </c>
      <c r="M379" s="37">
        <f t="shared" si="63"/>
        <v>8439350.02203466</v>
      </c>
      <c r="N379" s="41">
        <f>'jan-nov'!M379</f>
        <v>8308320.4633527352</v>
      </c>
      <c r="O379" s="41">
        <f t="shared" si="64"/>
        <v>131029.55868192483</v>
      </c>
    </row>
    <row r="380" spans="1:15" x14ac:dyDescent="0.3">
      <c r="A380" s="33" t="s">
        <v>852</v>
      </c>
      <c r="B380" s="34" t="s">
        <v>417</v>
      </c>
      <c r="C380" s="36">
        <v>62026559</v>
      </c>
      <c r="D380" s="36">
        <v>2270</v>
      </c>
      <c r="E380" s="37">
        <f t="shared" si="55"/>
        <v>27324.475330396475</v>
      </c>
      <c r="F380" s="38">
        <f t="shared" si="56"/>
        <v>0.85580310655357983</v>
      </c>
      <c r="G380" s="39">
        <f t="shared" si="57"/>
        <v>2762.390854291556</v>
      </c>
      <c r="H380" s="39">
        <f t="shared" si="58"/>
        <v>493.89856193919036</v>
      </c>
      <c r="I380" s="37">
        <f t="shared" si="59"/>
        <v>3256.2894162307466</v>
      </c>
      <c r="J380" s="40">
        <f t="shared" si="60"/>
        <v>-391.54366657428477</v>
      </c>
      <c r="K380" s="37">
        <f t="shared" si="61"/>
        <v>2864.7457496564621</v>
      </c>
      <c r="L380" s="37">
        <f t="shared" si="62"/>
        <v>7391776.9748437945</v>
      </c>
      <c r="M380" s="37">
        <f t="shared" si="63"/>
        <v>6502972.8517201692</v>
      </c>
      <c r="N380" s="41">
        <f>'jan-nov'!M380</f>
        <v>6510452.9525087262</v>
      </c>
      <c r="O380" s="41">
        <f t="shared" si="64"/>
        <v>-7480.1007885569707</v>
      </c>
    </row>
    <row r="381" spans="1:15" x14ac:dyDescent="0.3">
      <c r="A381" s="33" t="s">
        <v>853</v>
      </c>
      <c r="B381" s="34" t="s">
        <v>418</v>
      </c>
      <c r="C381" s="36">
        <v>271207226</v>
      </c>
      <c r="D381" s="36">
        <v>10156</v>
      </c>
      <c r="E381" s="37">
        <f t="shared" si="55"/>
        <v>26704.138046474989</v>
      </c>
      <c r="F381" s="38">
        <f t="shared" si="56"/>
        <v>0.83637413057977783</v>
      </c>
      <c r="G381" s="39">
        <f t="shared" si="57"/>
        <v>3134.5932246444477</v>
      </c>
      <c r="H381" s="39">
        <f t="shared" si="58"/>
        <v>711.01661131171056</v>
      </c>
      <c r="I381" s="37">
        <f t="shared" si="59"/>
        <v>3845.6098359561583</v>
      </c>
      <c r="J381" s="40">
        <f t="shared" si="60"/>
        <v>-391.54366657428477</v>
      </c>
      <c r="K381" s="37">
        <f t="shared" si="61"/>
        <v>3454.0661693818738</v>
      </c>
      <c r="L381" s="37">
        <f t="shared" si="62"/>
        <v>39056013.493970744</v>
      </c>
      <c r="M381" s="37">
        <f t="shared" si="63"/>
        <v>35079496.01624231</v>
      </c>
      <c r="N381" s="41">
        <f>'jan-nov'!M381</f>
        <v>34017598.701180018</v>
      </c>
      <c r="O381" s="41">
        <f t="shared" si="64"/>
        <v>1061897.3150622919</v>
      </c>
    </row>
    <row r="382" spans="1:15" x14ac:dyDescent="0.3">
      <c r="A382" s="33" t="s">
        <v>854</v>
      </c>
      <c r="B382" s="34" t="s">
        <v>419</v>
      </c>
      <c r="C382" s="36">
        <v>6305499943</v>
      </c>
      <c r="D382" s="36">
        <v>196159</v>
      </c>
      <c r="E382" s="37">
        <f t="shared" si="55"/>
        <v>32144.841393971215</v>
      </c>
      <c r="F382" s="38">
        <f t="shared" si="56"/>
        <v>1.0067770667870866</v>
      </c>
      <c r="G382" s="39">
        <f t="shared" si="57"/>
        <v>-129.82878385328803</v>
      </c>
      <c r="H382" s="39">
        <f t="shared" si="58"/>
        <v>0</v>
      </c>
      <c r="I382" s="37">
        <f t="shared" si="59"/>
        <v>-129.82878385328803</v>
      </c>
      <c r="J382" s="40">
        <f t="shared" si="60"/>
        <v>-391.54366657428477</v>
      </c>
      <c r="K382" s="37">
        <f t="shared" si="61"/>
        <v>-521.37245042757286</v>
      </c>
      <c r="L382" s="37">
        <f t="shared" si="62"/>
        <v>-25467084.411877126</v>
      </c>
      <c r="M382" s="37">
        <f t="shared" si="63"/>
        <v>-102271898.50342226</v>
      </c>
      <c r="N382" s="41">
        <f>'jan-nov'!M382</f>
        <v>-109856948.9174384</v>
      </c>
      <c r="O382" s="41">
        <f t="shared" si="64"/>
        <v>7585050.4140161425</v>
      </c>
    </row>
    <row r="383" spans="1:15" x14ac:dyDescent="0.3">
      <c r="A383" s="33" t="s">
        <v>855</v>
      </c>
      <c r="B383" s="34" t="s">
        <v>420</v>
      </c>
      <c r="C383" s="36">
        <v>521680297</v>
      </c>
      <c r="D383" s="36">
        <v>22090</v>
      </c>
      <c r="E383" s="37">
        <f t="shared" si="55"/>
        <v>23616.129334540517</v>
      </c>
      <c r="F383" s="38">
        <f t="shared" si="56"/>
        <v>0.73965763678499308</v>
      </c>
      <c r="G383" s="39">
        <f t="shared" si="57"/>
        <v>4987.3984518051302</v>
      </c>
      <c r="H383" s="39">
        <f t="shared" si="58"/>
        <v>1791.8196604887755</v>
      </c>
      <c r="I383" s="37">
        <f t="shared" si="59"/>
        <v>6779.2181122939055</v>
      </c>
      <c r="J383" s="40">
        <f t="shared" si="60"/>
        <v>-391.54366657428477</v>
      </c>
      <c r="K383" s="37">
        <f t="shared" si="61"/>
        <v>6387.674445719621</v>
      </c>
      <c r="L383" s="37">
        <f t="shared" si="62"/>
        <v>149752928.10057238</v>
      </c>
      <c r="M383" s="37">
        <f t="shared" si="63"/>
        <v>141103728.50594643</v>
      </c>
      <c r="N383" s="41">
        <f>'jan-nov'!M383</f>
        <v>138118390.66802543</v>
      </c>
      <c r="O383" s="41">
        <f t="shared" si="64"/>
        <v>2985337.8379209936</v>
      </c>
    </row>
    <row r="384" spans="1:15" x14ac:dyDescent="0.3">
      <c r="A384" s="33" t="s">
        <v>856</v>
      </c>
      <c r="B384" s="34" t="s">
        <v>421</v>
      </c>
      <c r="C384" s="36">
        <v>338234985</v>
      </c>
      <c r="D384" s="36">
        <v>13113</v>
      </c>
      <c r="E384" s="37">
        <f t="shared" si="55"/>
        <v>25793.867536032943</v>
      </c>
      <c r="F384" s="38">
        <f t="shared" si="56"/>
        <v>0.8078644402299755</v>
      </c>
      <c r="G384" s="39">
        <f t="shared" si="57"/>
        <v>3680.7555309096751</v>
      </c>
      <c r="H384" s="39">
        <f t="shared" si="58"/>
        <v>1029.6112899664265</v>
      </c>
      <c r="I384" s="37">
        <f t="shared" si="59"/>
        <v>4710.3668208761019</v>
      </c>
      <c r="J384" s="40">
        <f t="shared" si="60"/>
        <v>-391.54366657428477</v>
      </c>
      <c r="K384" s="37">
        <f t="shared" si="61"/>
        <v>4318.8231543018173</v>
      </c>
      <c r="L384" s="37">
        <f t="shared" si="62"/>
        <v>61767040.122148328</v>
      </c>
      <c r="M384" s="37">
        <f t="shared" si="63"/>
        <v>56632728.022359729</v>
      </c>
      <c r="N384" s="41">
        <f>'jan-nov'!M384</f>
        <v>54390756.336232103</v>
      </c>
      <c r="O384" s="41">
        <f t="shared" si="64"/>
        <v>2241971.6861276254</v>
      </c>
    </row>
    <row r="385" spans="1:15" x14ac:dyDescent="0.3">
      <c r="A385" s="33" t="s">
        <v>857</v>
      </c>
      <c r="B385" s="34" t="s">
        <v>422</v>
      </c>
      <c r="C385" s="36">
        <v>118012377</v>
      </c>
      <c r="D385" s="36">
        <v>4228</v>
      </c>
      <c r="E385" s="37">
        <f t="shared" si="55"/>
        <v>27912.104304635763</v>
      </c>
      <c r="F385" s="38">
        <f t="shared" si="56"/>
        <v>0.87420765762268826</v>
      </c>
      <c r="G385" s="39">
        <f t="shared" si="57"/>
        <v>2409.8134697479836</v>
      </c>
      <c r="H385" s="39">
        <f t="shared" si="58"/>
        <v>288.22842095543979</v>
      </c>
      <c r="I385" s="37">
        <f t="shared" si="59"/>
        <v>2698.0418907034236</v>
      </c>
      <c r="J385" s="40">
        <f t="shared" si="60"/>
        <v>-391.54366657428477</v>
      </c>
      <c r="K385" s="37">
        <f t="shared" si="61"/>
        <v>2306.4982241291391</v>
      </c>
      <c r="L385" s="37">
        <f t="shared" si="62"/>
        <v>11407321.113894075</v>
      </c>
      <c r="M385" s="37">
        <f t="shared" si="63"/>
        <v>9751874.491618</v>
      </c>
      <c r="N385" s="41">
        <f>'jan-nov'!M385</f>
        <v>9159159.9218973089</v>
      </c>
      <c r="O385" s="41">
        <f t="shared" si="64"/>
        <v>592714.56972069107</v>
      </c>
    </row>
    <row r="386" spans="1:15" x14ac:dyDescent="0.3">
      <c r="A386" s="33" t="s">
        <v>858</v>
      </c>
      <c r="B386" s="34" t="s">
        <v>423</v>
      </c>
      <c r="C386" s="36">
        <v>28821567</v>
      </c>
      <c r="D386" s="36">
        <v>999</v>
      </c>
      <c r="E386" s="37">
        <f t="shared" si="55"/>
        <v>28850.417417417419</v>
      </c>
      <c r="F386" s="38">
        <f t="shared" si="56"/>
        <v>0.9035956428311438</v>
      </c>
      <c r="G386" s="39">
        <f t="shared" si="57"/>
        <v>1846.82560207899</v>
      </c>
      <c r="H386" s="39">
        <f t="shared" si="58"/>
        <v>0</v>
      </c>
      <c r="I386" s="37">
        <f t="shared" si="59"/>
        <v>1846.82560207899</v>
      </c>
      <c r="J386" s="40">
        <f t="shared" si="60"/>
        <v>-391.54366657428477</v>
      </c>
      <c r="K386" s="37">
        <f t="shared" si="61"/>
        <v>1455.2819355047052</v>
      </c>
      <c r="L386" s="37">
        <f t="shared" si="62"/>
        <v>1844978.776476911</v>
      </c>
      <c r="M386" s="37">
        <f t="shared" si="63"/>
        <v>1453826.6535692005</v>
      </c>
      <c r="N386" s="41">
        <f>'jan-nov'!M386</f>
        <v>1466889.7361063161</v>
      </c>
      <c r="O386" s="41">
        <f t="shared" si="64"/>
        <v>-13063.082537115552</v>
      </c>
    </row>
    <row r="387" spans="1:15" x14ac:dyDescent="0.3">
      <c r="A387" s="33" t="s">
        <v>859</v>
      </c>
      <c r="B387" s="34" t="s">
        <v>424</v>
      </c>
      <c r="C387" s="36">
        <v>122556367</v>
      </c>
      <c r="D387" s="36">
        <v>4694</v>
      </c>
      <c r="E387" s="37">
        <f t="shared" si="55"/>
        <v>26109.153600340862</v>
      </c>
      <c r="F387" s="38">
        <f t="shared" si="56"/>
        <v>0.81773920598577432</v>
      </c>
      <c r="G387" s="39">
        <f t="shared" si="57"/>
        <v>3491.5838923249239</v>
      </c>
      <c r="H387" s="39">
        <f t="shared" si="58"/>
        <v>919.261167458655</v>
      </c>
      <c r="I387" s="37">
        <f t="shared" si="59"/>
        <v>4410.845059783579</v>
      </c>
      <c r="J387" s="40">
        <f t="shared" si="60"/>
        <v>-391.54366657428477</v>
      </c>
      <c r="K387" s="37">
        <f t="shared" si="61"/>
        <v>4019.3013932092945</v>
      </c>
      <c r="L387" s="37">
        <f t="shared" si="62"/>
        <v>20704506.710624121</v>
      </c>
      <c r="M387" s="37">
        <f t="shared" si="63"/>
        <v>18866600.739724427</v>
      </c>
      <c r="N387" s="41">
        <f>'jan-nov'!M387</f>
        <v>18747656.305980589</v>
      </c>
      <c r="O387" s="41">
        <f t="shared" si="64"/>
        <v>118944.43374383822</v>
      </c>
    </row>
    <row r="388" spans="1:15" x14ac:dyDescent="0.3">
      <c r="A388" s="33" t="s">
        <v>860</v>
      </c>
      <c r="B388" s="34" t="s">
        <v>425</v>
      </c>
      <c r="C388" s="36">
        <v>198503377</v>
      </c>
      <c r="D388" s="36">
        <v>5068</v>
      </c>
      <c r="E388" s="37">
        <f t="shared" si="55"/>
        <v>39167.990726124706</v>
      </c>
      <c r="F388" s="38">
        <f t="shared" si="56"/>
        <v>1.2267422424609444</v>
      </c>
      <c r="G388" s="39">
        <f t="shared" si="57"/>
        <v>-4343.7183831453822</v>
      </c>
      <c r="H388" s="39">
        <f t="shared" si="58"/>
        <v>0</v>
      </c>
      <c r="I388" s="37">
        <f t="shared" si="59"/>
        <v>-4343.7183831453822</v>
      </c>
      <c r="J388" s="40">
        <f t="shared" si="60"/>
        <v>-391.54366657428477</v>
      </c>
      <c r="K388" s="37">
        <f t="shared" si="61"/>
        <v>-4735.2620497196667</v>
      </c>
      <c r="L388" s="37">
        <f t="shared" si="62"/>
        <v>-22013964.765780795</v>
      </c>
      <c r="M388" s="37">
        <f t="shared" si="63"/>
        <v>-23998308.067979272</v>
      </c>
      <c r="N388" s="41">
        <f>'jan-nov'!M388</f>
        <v>-16259290.678291474</v>
      </c>
      <c r="O388" s="41">
        <f t="shared" si="64"/>
        <v>-7739017.3896877989</v>
      </c>
    </row>
    <row r="389" spans="1:15" x14ac:dyDescent="0.3">
      <c r="A389" s="33" t="s">
        <v>861</v>
      </c>
      <c r="B389" s="34" t="s">
        <v>426</v>
      </c>
      <c r="C389" s="36">
        <v>144343348</v>
      </c>
      <c r="D389" s="36">
        <v>5334</v>
      </c>
      <c r="E389" s="37">
        <f t="shared" si="55"/>
        <v>27060.995125609297</v>
      </c>
      <c r="F389" s="38">
        <f t="shared" si="56"/>
        <v>0.84755090134027777</v>
      </c>
      <c r="G389" s="39">
        <f t="shared" si="57"/>
        <v>2920.478977163863</v>
      </c>
      <c r="H389" s="39">
        <f t="shared" si="58"/>
        <v>586.11663361470266</v>
      </c>
      <c r="I389" s="37">
        <f t="shared" si="59"/>
        <v>3506.5956107785655</v>
      </c>
      <c r="J389" s="40">
        <f t="shared" si="60"/>
        <v>-391.54366657428477</v>
      </c>
      <c r="K389" s="37">
        <f t="shared" si="61"/>
        <v>3115.0519442042805</v>
      </c>
      <c r="L389" s="37">
        <f t="shared" si="62"/>
        <v>18704180.98789287</v>
      </c>
      <c r="M389" s="37">
        <f t="shared" si="63"/>
        <v>16615687.070385633</v>
      </c>
      <c r="N389" s="41">
        <f>'jan-nov'!M389</f>
        <v>15656957.746996274</v>
      </c>
      <c r="O389" s="41">
        <f t="shared" si="64"/>
        <v>958729.32338935882</v>
      </c>
    </row>
    <row r="390" spans="1:15" x14ac:dyDescent="0.3">
      <c r="A390" s="33" t="s">
        <v>862</v>
      </c>
      <c r="B390" s="34" t="s">
        <v>427</v>
      </c>
      <c r="C390" s="36">
        <v>39470525</v>
      </c>
      <c r="D390" s="36">
        <v>1693</v>
      </c>
      <c r="E390" s="37">
        <f t="shared" si="55"/>
        <v>23313.954518606024</v>
      </c>
      <c r="F390" s="38">
        <f t="shared" si="56"/>
        <v>0.73019351558697987</v>
      </c>
      <c r="G390" s="39">
        <f t="shared" si="57"/>
        <v>5168.7033413658264</v>
      </c>
      <c r="H390" s="39">
        <f t="shared" si="58"/>
        <v>1897.5808460658482</v>
      </c>
      <c r="I390" s="37">
        <f t="shared" si="59"/>
        <v>7066.2841874316746</v>
      </c>
      <c r="J390" s="40">
        <f t="shared" si="60"/>
        <v>-391.54366657428477</v>
      </c>
      <c r="K390" s="37">
        <f t="shared" si="61"/>
        <v>6674.74052085739</v>
      </c>
      <c r="L390" s="37">
        <f t="shared" si="62"/>
        <v>11963219.129321825</v>
      </c>
      <c r="M390" s="37">
        <f t="shared" si="63"/>
        <v>11300335.701811561</v>
      </c>
      <c r="N390" s="41">
        <f>'jan-nov'!M390</f>
        <v>11011726.877796156</v>
      </c>
      <c r="O390" s="41">
        <f t="shared" si="64"/>
        <v>288608.82401540503</v>
      </c>
    </row>
    <row r="391" spans="1:15" x14ac:dyDescent="0.3">
      <c r="A391" s="33" t="s">
        <v>863</v>
      </c>
      <c r="B391" s="34" t="s">
        <v>428</v>
      </c>
      <c r="C391" s="36">
        <v>117096886</v>
      </c>
      <c r="D391" s="36">
        <v>4904</v>
      </c>
      <c r="E391" s="37">
        <f t="shared" si="55"/>
        <v>23877.831566068515</v>
      </c>
      <c r="F391" s="38">
        <f t="shared" si="56"/>
        <v>0.747854155840732</v>
      </c>
      <c r="G391" s="39">
        <f t="shared" si="57"/>
        <v>4830.3771128883318</v>
      </c>
      <c r="H391" s="39">
        <f t="shared" si="58"/>
        <v>1700.2238794539765</v>
      </c>
      <c r="I391" s="37">
        <f t="shared" si="59"/>
        <v>6530.600992342308</v>
      </c>
      <c r="J391" s="40">
        <f t="shared" si="60"/>
        <v>-391.54366657428477</v>
      </c>
      <c r="K391" s="37">
        <f t="shared" si="61"/>
        <v>6139.0573257680235</v>
      </c>
      <c r="L391" s="37">
        <f t="shared" si="62"/>
        <v>32026067.26644668</v>
      </c>
      <c r="M391" s="37">
        <f t="shared" si="63"/>
        <v>30105937.125566386</v>
      </c>
      <c r="N391" s="41">
        <f>'jan-nov'!M391</f>
        <v>29456081.243657615</v>
      </c>
      <c r="O391" s="41">
        <f t="shared" si="64"/>
        <v>649855.88190877065</v>
      </c>
    </row>
    <row r="392" spans="1:15" x14ac:dyDescent="0.3">
      <c r="A392" s="33" t="s">
        <v>864</v>
      </c>
      <c r="B392" s="34" t="s">
        <v>429</v>
      </c>
      <c r="C392" s="36">
        <v>88085689</v>
      </c>
      <c r="D392" s="36">
        <v>3340</v>
      </c>
      <c r="E392" s="37">
        <f t="shared" si="55"/>
        <v>26372.960778443114</v>
      </c>
      <c r="F392" s="38">
        <f t="shared" si="56"/>
        <v>0.82600165200975673</v>
      </c>
      <c r="G392" s="39">
        <f t="shared" si="57"/>
        <v>3333.2995854635728</v>
      </c>
      <c r="H392" s="39">
        <f t="shared" si="58"/>
        <v>826.92865512286699</v>
      </c>
      <c r="I392" s="37">
        <f t="shared" si="59"/>
        <v>4160.2282405864398</v>
      </c>
      <c r="J392" s="40">
        <f t="shared" si="60"/>
        <v>-391.54366657428477</v>
      </c>
      <c r="K392" s="37">
        <f t="shared" si="61"/>
        <v>3768.6845740121553</v>
      </c>
      <c r="L392" s="37">
        <f t="shared" si="62"/>
        <v>13895162.323558709</v>
      </c>
      <c r="M392" s="37">
        <f t="shared" si="63"/>
        <v>12587406.477200599</v>
      </c>
      <c r="N392" s="41">
        <f>'jan-nov'!M392</f>
        <v>12311901.496863052</v>
      </c>
      <c r="O392" s="41">
        <f t="shared" si="64"/>
        <v>275504.98033754714</v>
      </c>
    </row>
    <row r="393" spans="1:15" x14ac:dyDescent="0.3">
      <c r="A393" s="33" t="s">
        <v>865</v>
      </c>
      <c r="B393" s="34" t="s">
        <v>430</v>
      </c>
      <c r="C393" s="36">
        <v>23926459</v>
      </c>
      <c r="D393" s="36">
        <v>957</v>
      </c>
      <c r="E393" s="37">
        <f t="shared" ref="E393:E429" si="65">(C393)/D393</f>
        <v>25001.524555903867</v>
      </c>
      <c r="F393" s="38">
        <f t="shared" ref="F393:F429" si="66">IF(ISNUMBER(C393),E393/E$435,"")</f>
        <v>0.7830482424566898</v>
      </c>
      <c r="G393" s="39">
        <f t="shared" ref="G393:G429" si="67">(E$435-E393)*0.6</f>
        <v>4156.1613189871214</v>
      </c>
      <c r="H393" s="39">
        <f t="shared" ref="H393:H429" si="68">IF(E393&gt;=E$435*0.9,0,IF(E393&lt;0.9*E$435,(E$435*0.9-E393)*0.35))</f>
        <v>1306.9313330116033</v>
      </c>
      <c r="I393" s="37">
        <f t="shared" ref="I393:I429" si="69">G393+H393</f>
        <v>5463.0926519987243</v>
      </c>
      <c r="J393" s="40">
        <f t="shared" ref="J393:J429" si="70">I$437</f>
        <v>-391.54366657428477</v>
      </c>
      <c r="K393" s="37">
        <f t="shared" ref="K393:K429" si="71">I393+J393</f>
        <v>5071.5489854244397</v>
      </c>
      <c r="L393" s="37">
        <f t="shared" ref="L393:L429" si="72">(I393*D393)</f>
        <v>5228179.6679627793</v>
      </c>
      <c r="M393" s="37">
        <f t="shared" ref="M393:M429" si="73">(K393*D393)</f>
        <v>4853472.3790511889</v>
      </c>
      <c r="N393" s="41">
        <f>'jan-nov'!M393</f>
        <v>4886814.2881281273</v>
      </c>
      <c r="O393" s="41">
        <f t="shared" ref="O393:O429" si="74">M393-N393</f>
        <v>-33341.909076938406</v>
      </c>
    </row>
    <row r="394" spans="1:15" x14ac:dyDescent="0.3">
      <c r="A394" s="33" t="s">
        <v>866</v>
      </c>
      <c r="B394" s="34" t="s">
        <v>431</v>
      </c>
      <c r="C394" s="36">
        <v>22381057</v>
      </c>
      <c r="D394" s="36">
        <v>947</v>
      </c>
      <c r="E394" s="37">
        <f t="shared" si="65"/>
        <v>23633.639915522705</v>
      </c>
      <c r="F394" s="38">
        <f t="shared" si="66"/>
        <v>0.74020606852689896</v>
      </c>
      <c r="G394" s="39">
        <f t="shared" si="67"/>
        <v>4976.8921032158187</v>
      </c>
      <c r="H394" s="39">
        <f t="shared" si="68"/>
        <v>1785.6909571450101</v>
      </c>
      <c r="I394" s="37">
        <f t="shared" si="69"/>
        <v>6762.5830603608283</v>
      </c>
      <c r="J394" s="40">
        <f t="shared" si="70"/>
        <v>-391.54366657428477</v>
      </c>
      <c r="K394" s="37">
        <f t="shared" si="71"/>
        <v>6371.0393937865438</v>
      </c>
      <c r="L394" s="37">
        <f t="shared" si="72"/>
        <v>6404166.1581617044</v>
      </c>
      <c r="M394" s="37">
        <f t="shared" si="73"/>
        <v>6033374.3059158567</v>
      </c>
      <c r="N394" s="41">
        <f>'jan-nov'!M394</f>
        <v>6082524.8101435071</v>
      </c>
      <c r="O394" s="41">
        <f t="shared" si="74"/>
        <v>-49150.504227650352</v>
      </c>
    </row>
    <row r="395" spans="1:15" x14ac:dyDescent="0.3">
      <c r="A395" s="33" t="s">
        <v>867</v>
      </c>
      <c r="B395" s="34" t="s">
        <v>432</v>
      </c>
      <c r="C395" s="36">
        <v>183551150</v>
      </c>
      <c r="D395" s="36">
        <v>6975</v>
      </c>
      <c r="E395" s="37">
        <f t="shared" si="65"/>
        <v>26315.577060931901</v>
      </c>
      <c r="F395" s="38">
        <f t="shared" si="66"/>
        <v>0.82420439284492808</v>
      </c>
      <c r="G395" s="39">
        <f t="shared" si="67"/>
        <v>3367.7298159703009</v>
      </c>
      <c r="H395" s="39">
        <f t="shared" si="68"/>
        <v>847.01295625179148</v>
      </c>
      <c r="I395" s="37">
        <f t="shared" si="69"/>
        <v>4214.7427722220928</v>
      </c>
      <c r="J395" s="40">
        <f t="shared" si="70"/>
        <v>-391.54366657428477</v>
      </c>
      <c r="K395" s="37">
        <f t="shared" si="71"/>
        <v>3823.1991056478082</v>
      </c>
      <c r="L395" s="37">
        <f t="shared" si="72"/>
        <v>29397830.836249098</v>
      </c>
      <c r="M395" s="37">
        <f t="shared" si="73"/>
        <v>26666813.761893462</v>
      </c>
      <c r="N395" s="41">
        <f>'jan-nov'!M395</f>
        <v>26552008.669272393</v>
      </c>
      <c r="O395" s="41">
        <f t="shared" si="74"/>
        <v>114805.0926210694</v>
      </c>
    </row>
    <row r="396" spans="1:15" x14ac:dyDescent="0.3">
      <c r="A396" s="33" t="s">
        <v>868</v>
      </c>
      <c r="B396" s="34" t="s">
        <v>433</v>
      </c>
      <c r="C396" s="36">
        <v>60101572</v>
      </c>
      <c r="D396" s="36">
        <v>2501</v>
      </c>
      <c r="E396" s="37">
        <f t="shared" si="65"/>
        <v>24031.016393442624</v>
      </c>
      <c r="F396" s="38">
        <f t="shared" si="66"/>
        <v>0.75265190765695089</v>
      </c>
      <c r="G396" s="39">
        <f t="shared" si="67"/>
        <v>4738.4662164638667</v>
      </c>
      <c r="H396" s="39">
        <f t="shared" si="68"/>
        <v>1646.6091898730383</v>
      </c>
      <c r="I396" s="37">
        <f t="shared" si="69"/>
        <v>6385.075406336905</v>
      </c>
      <c r="J396" s="40">
        <f t="shared" si="70"/>
        <v>-391.54366657428477</v>
      </c>
      <c r="K396" s="37">
        <f t="shared" si="71"/>
        <v>5993.5317397626204</v>
      </c>
      <c r="L396" s="37">
        <f t="shared" si="72"/>
        <v>15969073.5912486</v>
      </c>
      <c r="M396" s="37">
        <f t="shared" si="73"/>
        <v>14989822.881146314</v>
      </c>
      <c r="N396" s="41">
        <f>'jan-nov'!M396</f>
        <v>14647687.428953448</v>
      </c>
      <c r="O396" s="41">
        <f t="shared" si="74"/>
        <v>342135.45219286531</v>
      </c>
    </row>
    <row r="397" spans="1:15" x14ac:dyDescent="0.3">
      <c r="A397" s="33" t="s">
        <v>869</v>
      </c>
      <c r="B397" s="34" t="s">
        <v>434</v>
      </c>
      <c r="C397" s="36">
        <v>94348944</v>
      </c>
      <c r="D397" s="36">
        <v>3905</v>
      </c>
      <c r="E397" s="37">
        <f t="shared" si="65"/>
        <v>24161.061203585148</v>
      </c>
      <c r="F397" s="38">
        <f t="shared" si="66"/>
        <v>0.75672491367684458</v>
      </c>
      <c r="G397" s="39">
        <f t="shared" si="67"/>
        <v>4660.4393303783518</v>
      </c>
      <c r="H397" s="39">
        <f t="shared" si="68"/>
        <v>1601.0935063231548</v>
      </c>
      <c r="I397" s="37">
        <f t="shared" si="69"/>
        <v>6261.5328367015063</v>
      </c>
      <c r="J397" s="40">
        <f t="shared" si="70"/>
        <v>-391.54366657428477</v>
      </c>
      <c r="K397" s="37">
        <f t="shared" si="71"/>
        <v>5869.9891701272218</v>
      </c>
      <c r="L397" s="37">
        <f t="shared" si="72"/>
        <v>24451285.727319382</v>
      </c>
      <c r="M397" s="37">
        <f t="shared" si="73"/>
        <v>22922307.709346801</v>
      </c>
      <c r="N397" s="41">
        <f>'jan-nov'!M397</f>
        <v>22519903.727994084</v>
      </c>
      <c r="O397" s="41">
        <f t="shared" si="74"/>
        <v>402403.98135271668</v>
      </c>
    </row>
    <row r="398" spans="1:15" x14ac:dyDescent="0.3">
      <c r="A398" s="33" t="s">
        <v>870</v>
      </c>
      <c r="B398" s="34" t="s">
        <v>435</v>
      </c>
      <c r="C398" s="36">
        <v>309448312</v>
      </c>
      <c r="D398" s="36">
        <v>12086</v>
      </c>
      <c r="E398" s="37">
        <f t="shared" si="65"/>
        <v>25603.864967731261</v>
      </c>
      <c r="F398" s="38">
        <f t="shared" si="66"/>
        <v>0.80191355604136483</v>
      </c>
      <c r="G398" s="39">
        <f t="shared" si="67"/>
        <v>3794.7570718906845</v>
      </c>
      <c r="H398" s="39">
        <f t="shared" si="68"/>
        <v>1096.1121888720154</v>
      </c>
      <c r="I398" s="37">
        <f t="shared" si="69"/>
        <v>4890.8692607626999</v>
      </c>
      <c r="J398" s="40">
        <f t="shared" si="70"/>
        <v>-391.54366657428477</v>
      </c>
      <c r="K398" s="37">
        <f t="shared" si="71"/>
        <v>4499.3255941884154</v>
      </c>
      <c r="L398" s="37">
        <f t="shared" si="72"/>
        <v>59111045.885577992</v>
      </c>
      <c r="M398" s="37">
        <f t="shared" si="73"/>
        <v>54378849.131361187</v>
      </c>
      <c r="N398" s="41">
        <f>'jan-nov'!M398</f>
        <v>53421722.652211644</v>
      </c>
      <c r="O398" s="41">
        <f t="shared" si="74"/>
        <v>957126.47914954275</v>
      </c>
    </row>
    <row r="399" spans="1:15" x14ac:dyDescent="0.3">
      <c r="A399" s="33" t="s">
        <v>871</v>
      </c>
      <c r="B399" s="34" t="s">
        <v>436</v>
      </c>
      <c r="C399" s="36">
        <v>152303219</v>
      </c>
      <c r="D399" s="36">
        <v>5610</v>
      </c>
      <c r="E399" s="37">
        <f t="shared" si="65"/>
        <v>27148.523885918003</v>
      </c>
      <c r="F399" s="38">
        <f t="shared" si="66"/>
        <v>0.8502923038403889</v>
      </c>
      <c r="G399" s="39">
        <f t="shared" si="67"/>
        <v>2867.9617209786397</v>
      </c>
      <c r="H399" s="39">
        <f t="shared" si="68"/>
        <v>555.48156750665578</v>
      </c>
      <c r="I399" s="37">
        <f t="shared" si="69"/>
        <v>3423.4432884852954</v>
      </c>
      <c r="J399" s="40">
        <f t="shared" si="70"/>
        <v>-391.54366657428477</v>
      </c>
      <c r="K399" s="37">
        <f t="shared" si="71"/>
        <v>3031.8996219110104</v>
      </c>
      <c r="L399" s="37">
        <f t="shared" si="72"/>
        <v>19205516.848402508</v>
      </c>
      <c r="M399" s="37">
        <f t="shared" si="73"/>
        <v>17008956.878920767</v>
      </c>
      <c r="N399" s="41">
        <f>'jan-nov'!M399</f>
        <v>16259752.249371774</v>
      </c>
      <c r="O399" s="41">
        <f t="shared" si="74"/>
        <v>749204.62954899296</v>
      </c>
    </row>
    <row r="400" spans="1:15" x14ac:dyDescent="0.3">
      <c r="A400" s="33" t="s">
        <v>872</v>
      </c>
      <c r="B400" s="34" t="s">
        <v>437</v>
      </c>
      <c r="C400" s="36">
        <v>44918392</v>
      </c>
      <c r="D400" s="36">
        <v>2025</v>
      </c>
      <c r="E400" s="37">
        <f t="shared" si="65"/>
        <v>22181.921975308644</v>
      </c>
      <c r="F400" s="38">
        <f t="shared" si="66"/>
        <v>0.69473823399202339</v>
      </c>
      <c r="G400" s="39">
        <f t="shared" si="67"/>
        <v>5847.9228673442549</v>
      </c>
      <c r="H400" s="39">
        <f t="shared" si="68"/>
        <v>2293.7922362199315</v>
      </c>
      <c r="I400" s="37">
        <f t="shared" si="69"/>
        <v>8141.7151035641864</v>
      </c>
      <c r="J400" s="40">
        <f t="shared" si="70"/>
        <v>-391.54366657428477</v>
      </c>
      <c r="K400" s="37">
        <f t="shared" si="71"/>
        <v>7750.1714369899018</v>
      </c>
      <c r="L400" s="37">
        <f t="shared" si="72"/>
        <v>16486973.084717477</v>
      </c>
      <c r="M400" s="37">
        <f t="shared" si="73"/>
        <v>15694097.159904551</v>
      </c>
      <c r="N400" s="41">
        <f>'jan-nov'!M400</f>
        <v>15385830.366885534</v>
      </c>
      <c r="O400" s="41">
        <f t="shared" si="74"/>
        <v>308266.7930190172</v>
      </c>
    </row>
    <row r="401" spans="1:15" x14ac:dyDescent="0.3">
      <c r="A401" s="33" t="s">
        <v>873</v>
      </c>
      <c r="B401" s="34" t="s">
        <v>438</v>
      </c>
      <c r="C401" s="36">
        <v>142649777</v>
      </c>
      <c r="D401" s="36">
        <v>6246</v>
      </c>
      <c r="E401" s="37">
        <f t="shared" si="65"/>
        <v>22838.581011847582</v>
      </c>
      <c r="F401" s="38">
        <f t="shared" si="66"/>
        <v>0.71530480797455664</v>
      </c>
      <c r="G401" s="39">
        <f t="shared" si="67"/>
        <v>5453.9274454208917</v>
      </c>
      <c r="H401" s="39">
        <f t="shared" si="68"/>
        <v>2063.9615734313029</v>
      </c>
      <c r="I401" s="37">
        <f t="shared" si="69"/>
        <v>7517.8890188521946</v>
      </c>
      <c r="J401" s="40">
        <f t="shared" si="70"/>
        <v>-391.54366657428477</v>
      </c>
      <c r="K401" s="37">
        <f t="shared" si="71"/>
        <v>7126.34535227791</v>
      </c>
      <c r="L401" s="37">
        <f t="shared" si="72"/>
        <v>46956734.811750807</v>
      </c>
      <c r="M401" s="37">
        <f t="shared" si="73"/>
        <v>44511153.070327826</v>
      </c>
      <c r="N401" s="41">
        <f>'jan-nov'!M401</f>
        <v>43580748.059193604</v>
      </c>
      <c r="O401" s="41">
        <f t="shared" si="74"/>
        <v>930405.01113422215</v>
      </c>
    </row>
    <row r="402" spans="1:15" x14ac:dyDescent="0.3">
      <c r="A402" s="33" t="s">
        <v>874</v>
      </c>
      <c r="B402" s="34" t="s">
        <v>439</v>
      </c>
      <c r="C402" s="36">
        <v>424577728</v>
      </c>
      <c r="D402" s="36">
        <v>16562</v>
      </c>
      <c r="E402" s="37">
        <f t="shared" si="65"/>
        <v>25635.655597150104</v>
      </c>
      <c r="F402" s="38">
        <f t="shared" si="66"/>
        <v>0.80290923918210111</v>
      </c>
      <c r="G402" s="39">
        <f t="shared" si="67"/>
        <v>3775.6826942393786</v>
      </c>
      <c r="H402" s="39">
        <f t="shared" si="68"/>
        <v>1084.9854685754203</v>
      </c>
      <c r="I402" s="37">
        <f t="shared" si="69"/>
        <v>4860.668162814799</v>
      </c>
      <c r="J402" s="40">
        <f t="shared" si="70"/>
        <v>-391.54366657428477</v>
      </c>
      <c r="K402" s="37">
        <f t="shared" si="71"/>
        <v>4469.1244962405144</v>
      </c>
      <c r="L402" s="37">
        <f t="shared" si="72"/>
        <v>80502386.112538695</v>
      </c>
      <c r="M402" s="37">
        <f t="shared" si="73"/>
        <v>74017639.906735405</v>
      </c>
      <c r="N402" s="41">
        <f>'jan-nov'!M402</f>
        <v>72616146.358127519</v>
      </c>
      <c r="O402" s="41">
        <f t="shared" si="74"/>
        <v>1401493.5486078858</v>
      </c>
    </row>
    <row r="403" spans="1:15" x14ac:dyDescent="0.3">
      <c r="A403" s="33" t="s">
        <v>875</v>
      </c>
      <c r="B403" s="34" t="s">
        <v>440</v>
      </c>
      <c r="C403" s="36">
        <v>202228958</v>
      </c>
      <c r="D403" s="36">
        <v>8231</v>
      </c>
      <c r="E403" s="37">
        <f t="shared" si="65"/>
        <v>24569.184546227676</v>
      </c>
      <c r="F403" s="38">
        <f t="shared" si="66"/>
        <v>0.76950734482208116</v>
      </c>
      <c r="G403" s="39">
        <f t="shared" si="67"/>
        <v>4415.5653247928358</v>
      </c>
      <c r="H403" s="39">
        <f t="shared" si="68"/>
        <v>1458.2503363982701</v>
      </c>
      <c r="I403" s="37">
        <f t="shared" si="69"/>
        <v>5873.8156611911054</v>
      </c>
      <c r="J403" s="40">
        <f t="shared" si="70"/>
        <v>-391.54366657428477</v>
      </c>
      <c r="K403" s="37">
        <f t="shared" si="71"/>
        <v>5482.2719946168208</v>
      </c>
      <c r="L403" s="37">
        <f t="shared" si="72"/>
        <v>48347376.707263991</v>
      </c>
      <c r="M403" s="37">
        <f t="shared" si="73"/>
        <v>45124580.787691049</v>
      </c>
      <c r="N403" s="41">
        <f>'jan-nov'!M403</f>
        <v>43967695.914140657</v>
      </c>
      <c r="O403" s="41">
        <f t="shared" si="74"/>
        <v>1156884.8735503927</v>
      </c>
    </row>
    <row r="404" spans="1:15" x14ac:dyDescent="0.3">
      <c r="A404" s="33" t="s">
        <v>876</v>
      </c>
      <c r="B404" s="34" t="s">
        <v>441</v>
      </c>
      <c r="C404" s="36">
        <v>160471590</v>
      </c>
      <c r="D404" s="36">
        <v>6076</v>
      </c>
      <c r="E404" s="37">
        <f t="shared" si="65"/>
        <v>26410.729098090851</v>
      </c>
      <c r="F404" s="38">
        <f t="shared" si="66"/>
        <v>0.82718455652642231</v>
      </c>
      <c r="G404" s="39">
        <f t="shared" si="67"/>
        <v>3310.6385936749307</v>
      </c>
      <c r="H404" s="39">
        <f t="shared" si="68"/>
        <v>813.70974324615884</v>
      </c>
      <c r="I404" s="37">
        <f t="shared" si="69"/>
        <v>4124.3483369210899</v>
      </c>
      <c r="J404" s="40">
        <f t="shared" si="70"/>
        <v>-391.54366657428477</v>
      </c>
      <c r="K404" s="37">
        <f t="shared" si="71"/>
        <v>3732.8046703468053</v>
      </c>
      <c r="L404" s="37">
        <f t="shared" si="72"/>
        <v>25059540.495132543</v>
      </c>
      <c r="M404" s="37">
        <f t="shared" si="73"/>
        <v>22680521.177027188</v>
      </c>
      <c r="N404" s="41">
        <f>'jan-nov'!M404</f>
        <v>21731607.933455069</v>
      </c>
      <c r="O404" s="41">
        <f t="shared" si="74"/>
        <v>948913.24357211962</v>
      </c>
    </row>
    <row r="405" spans="1:15" x14ac:dyDescent="0.3">
      <c r="A405" s="33" t="s">
        <v>877</v>
      </c>
      <c r="B405" s="34" t="s">
        <v>442</v>
      </c>
      <c r="C405" s="36">
        <v>412157301</v>
      </c>
      <c r="D405" s="36">
        <v>14040</v>
      </c>
      <c r="E405" s="37">
        <f t="shared" si="65"/>
        <v>29355.933119658119</v>
      </c>
      <c r="F405" s="38">
        <f t="shared" si="66"/>
        <v>0.91942840460088016</v>
      </c>
      <c r="G405" s="39">
        <f t="shared" si="67"/>
        <v>1543.5161807345698</v>
      </c>
      <c r="H405" s="39">
        <f t="shared" si="68"/>
        <v>0</v>
      </c>
      <c r="I405" s="37">
        <f t="shared" si="69"/>
        <v>1543.5161807345698</v>
      </c>
      <c r="J405" s="40">
        <f t="shared" si="70"/>
        <v>-391.54366657428477</v>
      </c>
      <c r="K405" s="37">
        <f t="shared" si="71"/>
        <v>1151.9725141602851</v>
      </c>
      <c r="L405" s="37">
        <f t="shared" si="72"/>
        <v>21670967.177513361</v>
      </c>
      <c r="M405" s="37">
        <f t="shared" si="73"/>
        <v>16173694.098810403</v>
      </c>
      <c r="N405" s="41">
        <f>'jan-nov'!M405</f>
        <v>14797143.826359035</v>
      </c>
      <c r="O405" s="41">
        <f t="shared" si="74"/>
        <v>1376550.2724513672</v>
      </c>
    </row>
    <row r="406" spans="1:15" x14ac:dyDescent="0.3">
      <c r="A406" s="33" t="s">
        <v>878</v>
      </c>
      <c r="B406" s="34" t="s">
        <v>443</v>
      </c>
      <c r="C406" s="36">
        <v>100208972</v>
      </c>
      <c r="D406" s="36">
        <v>4088</v>
      </c>
      <c r="E406" s="37">
        <f t="shared" si="65"/>
        <v>24512.957925636008</v>
      </c>
      <c r="F406" s="38">
        <f t="shared" si="66"/>
        <v>0.7677463259556061</v>
      </c>
      <c r="G406" s="39">
        <f t="shared" si="67"/>
        <v>4449.3012971478356</v>
      </c>
      <c r="H406" s="39">
        <f t="shared" si="68"/>
        <v>1477.9296536053537</v>
      </c>
      <c r="I406" s="37">
        <f t="shared" si="69"/>
        <v>5927.2309507531891</v>
      </c>
      <c r="J406" s="40">
        <f t="shared" si="70"/>
        <v>-391.54366657428477</v>
      </c>
      <c r="K406" s="37">
        <f t="shared" si="71"/>
        <v>5535.6872841789045</v>
      </c>
      <c r="L406" s="37">
        <f t="shared" si="72"/>
        <v>24230520.126679037</v>
      </c>
      <c r="M406" s="37">
        <f t="shared" si="73"/>
        <v>22629889.617723361</v>
      </c>
      <c r="N406" s="41">
        <f>'jan-nov'!M406</f>
        <v>22501446.480112631</v>
      </c>
      <c r="O406" s="41">
        <f t="shared" si="74"/>
        <v>128443.13761072978</v>
      </c>
    </row>
    <row r="407" spans="1:15" x14ac:dyDescent="0.3">
      <c r="A407" s="33" t="s">
        <v>879</v>
      </c>
      <c r="B407" s="34" t="s">
        <v>444</v>
      </c>
      <c r="C407" s="36">
        <v>35054061</v>
      </c>
      <c r="D407" s="36">
        <v>794</v>
      </c>
      <c r="E407" s="37">
        <f t="shared" si="65"/>
        <v>44148.691435768262</v>
      </c>
      <c r="F407" s="38">
        <f t="shared" si="66"/>
        <v>1.3827378869732787</v>
      </c>
      <c r="G407" s="39">
        <f t="shared" si="67"/>
        <v>-7332.138808931516</v>
      </c>
      <c r="H407" s="39">
        <f t="shared" si="68"/>
        <v>0</v>
      </c>
      <c r="I407" s="37">
        <f t="shared" si="69"/>
        <v>-7332.138808931516</v>
      </c>
      <c r="J407" s="40">
        <f t="shared" si="70"/>
        <v>-391.54366657428477</v>
      </c>
      <c r="K407" s="37">
        <f t="shared" si="71"/>
        <v>-7723.6824755058005</v>
      </c>
      <c r="L407" s="37">
        <f t="shared" si="72"/>
        <v>-5821718.2142916238</v>
      </c>
      <c r="M407" s="37">
        <f t="shared" si="73"/>
        <v>-6132603.8855516054</v>
      </c>
      <c r="N407" s="41">
        <f>'jan-nov'!M407</f>
        <v>-6174565.4671987845</v>
      </c>
      <c r="O407" s="41">
        <f t="shared" si="74"/>
        <v>41961.581647179089</v>
      </c>
    </row>
    <row r="408" spans="1:15" x14ac:dyDescent="0.3">
      <c r="A408" s="33" t="s">
        <v>880</v>
      </c>
      <c r="B408" s="34" t="s">
        <v>445</v>
      </c>
      <c r="C408" s="36">
        <v>57334453</v>
      </c>
      <c r="D408" s="36">
        <v>2432</v>
      </c>
      <c r="E408" s="37">
        <f t="shared" si="65"/>
        <v>23575.021792763157</v>
      </c>
      <c r="F408" s="38">
        <f t="shared" si="66"/>
        <v>0.73837014776533338</v>
      </c>
      <c r="G408" s="39">
        <f t="shared" si="67"/>
        <v>5012.0629768715471</v>
      </c>
      <c r="H408" s="39">
        <f t="shared" si="68"/>
        <v>1806.2073001108517</v>
      </c>
      <c r="I408" s="37">
        <f t="shared" si="69"/>
        <v>6818.2702769823991</v>
      </c>
      <c r="J408" s="40">
        <f t="shared" si="70"/>
        <v>-391.54366657428477</v>
      </c>
      <c r="K408" s="37">
        <f t="shared" si="71"/>
        <v>6426.7266104081145</v>
      </c>
      <c r="L408" s="37">
        <f t="shared" si="72"/>
        <v>16582033.313621195</v>
      </c>
      <c r="M408" s="37">
        <f t="shared" si="73"/>
        <v>15629799.116512535</v>
      </c>
      <c r="N408" s="41">
        <f>'jan-nov'!M408</f>
        <v>15231462.065859569</v>
      </c>
      <c r="O408" s="41">
        <f t="shared" si="74"/>
        <v>398337.0506529659</v>
      </c>
    </row>
    <row r="409" spans="1:15" x14ac:dyDescent="0.3">
      <c r="A409" s="33" t="s">
        <v>881</v>
      </c>
      <c r="B409" s="34" t="s">
        <v>446</v>
      </c>
      <c r="C409" s="36">
        <v>615174493</v>
      </c>
      <c r="D409" s="36">
        <v>24028</v>
      </c>
      <c r="E409" s="37">
        <f t="shared" si="65"/>
        <v>25602.401073747296</v>
      </c>
      <c r="F409" s="38">
        <f t="shared" si="66"/>
        <v>0.80186770685289943</v>
      </c>
      <c r="G409" s="39">
        <f t="shared" si="67"/>
        <v>3795.6354082810631</v>
      </c>
      <c r="H409" s="39">
        <f t="shared" si="68"/>
        <v>1096.6245517664029</v>
      </c>
      <c r="I409" s="37">
        <f t="shared" si="69"/>
        <v>4892.2599600474659</v>
      </c>
      <c r="J409" s="40">
        <f t="shared" si="70"/>
        <v>-391.54366657428477</v>
      </c>
      <c r="K409" s="37">
        <f t="shared" si="71"/>
        <v>4500.7162934731814</v>
      </c>
      <c r="L409" s="37">
        <f t="shared" si="72"/>
        <v>117551222.32002051</v>
      </c>
      <c r="M409" s="37">
        <f t="shared" si="73"/>
        <v>108143211.0995736</v>
      </c>
      <c r="N409" s="41">
        <f>'jan-nov'!M409</f>
        <v>105616535.53144477</v>
      </c>
      <c r="O409" s="41">
        <f t="shared" si="74"/>
        <v>2526675.5681288242</v>
      </c>
    </row>
    <row r="410" spans="1:15" x14ac:dyDescent="0.3">
      <c r="A410" s="33" t="s">
        <v>882</v>
      </c>
      <c r="B410" s="34" t="s">
        <v>447</v>
      </c>
      <c r="C410" s="36">
        <v>57476642</v>
      </c>
      <c r="D410" s="36">
        <v>2632</v>
      </c>
      <c r="E410" s="37">
        <f t="shared" si="65"/>
        <v>21837.629939209728</v>
      </c>
      <c r="F410" s="38">
        <f t="shared" si="66"/>
        <v>0.68395500062734327</v>
      </c>
      <c r="G410" s="39">
        <f t="shared" si="67"/>
        <v>6054.498089003604</v>
      </c>
      <c r="H410" s="39">
        <f t="shared" si="68"/>
        <v>2414.2944488545518</v>
      </c>
      <c r="I410" s="37">
        <f t="shared" si="69"/>
        <v>8468.7925378581567</v>
      </c>
      <c r="J410" s="40">
        <f t="shared" si="70"/>
        <v>-391.54366657428477</v>
      </c>
      <c r="K410" s="37">
        <f t="shared" si="71"/>
        <v>8077.2488712838722</v>
      </c>
      <c r="L410" s="37">
        <f t="shared" si="72"/>
        <v>22289861.959642667</v>
      </c>
      <c r="M410" s="37">
        <f t="shared" si="73"/>
        <v>21259319.029219151</v>
      </c>
      <c r="N410" s="41">
        <f>'jan-nov'!M410</f>
        <v>21150902.475551967</v>
      </c>
      <c r="O410" s="41">
        <f t="shared" si="74"/>
        <v>108416.55366718397</v>
      </c>
    </row>
    <row r="411" spans="1:15" x14ac:dyDescent="0.3">
      <c r="A411" s="33" t="s">
        <v>883</v>
      </c>
      <c r="B411" s="34" t="s">
        <v>448</v>
      </c>
      <c r="C411" s="36">
        <v>515645256</v>
      </c>
      <c r="D411" s="36">
        <v>20254</v>
      </c>
      <c r="E411" s="37">
        <f t="shared" si="65"/>
        <v>25458.934333958725</v>
      </c>
      <c r="F411" s="38">
        <f t="shared" si="66"/>
        <v>0.79737432573163081</v>
      </c>
      <c r="G411" s="39">
        <f t="shared" si="67"/>
        <v>3881.7154521542061</v>
      </c>
      <c r="H411" s="39">
        <f t="shared" si="68"/>
        <v>1146.8379106924031</v>
      </c>
      <c r="I411" s="37">
        <f t="shared" si="69"/>
        <v>5028.5533628466092</v>
      </c>
      <c r="J411" s="40">
        <f t="shared" si="70"/>
        <v>-391.54366657428477</v>
      </c>
      <c r="K411" s="37">
        <f t="shared" si="71"/>
        <v>4637.0096962723246</v>
      </c>
      <c r="L411" s="37">
        <f t="shared" si="72"/>
        <v>101848319.81109522</v>
      </c>
      <c r="M411" s="37">
        <f t="shared" si="73"/>
        <v>93917994.388299659</v>
      </c>
      <c r="N411" s="41">
        <f>'jan-nov'!M411</f>
        <v>91372990.500049204</v>
      </c>
      <c r="O411" s="41">
        <f t="shared" si="74"/>
        <v>2545003.8882504553</v>
      </c>
    </row>
    <row r="412" spans="1:15" x14ac:dyDescent="0.3">
      <c r="A412" s="33" t="s">
        <v>884</v>
      </c>
      <c r="B412" s="34" t="s">
        <v>449</v>
      </c>
      <c r="C412" s="36">
        <v>344408904</v>
      </c>
      <c r="D412" s="36">
        <v>14933</v>
      </c>
      <c r="E412" s="37">
        <f t="shared" si="65"/>
        <v>23063.611062746935</v>
      </c>
      <c r="F412" s="38">
        <f t="shared" si="66"/>
        <v>0.72235275360933859</v>
      </c>
      <c r="G412" s="39">
        <f t="shared" si="67"/>
        <v>5318.9094148812801</v>
      </c>
      <c r="H412" s="39">
        <f t="shared" si="68"/>
        <v>1985.2010556165294</v>
      </c>
      <c r="I412" s="37">
        <f t="shared" si="69"/>
        <v>7304.1104704978097</v>
      </c>
      <c r="J412" s="40">
        <f t="shared" si="70"/>
        <v>-391.54366657428477</v>
      </c>
      <c r="K412" s="37">
        <f t="shared" si="71"/>
        <v>6912.5668039235252</v>
      </c>
      <c r="L412" s="37">
        <f t="shared" si="72"/>
        <v>109072281.6559438</v>
      </c>
      <c r="M412" s="37">
        <f t="shared" si="73"/>
        <v>103225360.08299001</v>
      </c>
      <c r="N412" s="41">
        <f>'jan-nov'!M412</f>
        <v>100701916.67943297</v>
      </c>
      <c r="O412" s="41">
        <f t="shared" si="74"/>
        <v>2523443.4035570323</v>
      </c>
    </row>
    <row r="413" spans="1:15" x14ac:dyDescent="0.3">
      <c r="A413" s="33" t="s">
        <v>885</v>
      </c>
      <c r="B413" s="34" t="s">
        <v>450</v>
      </c>
      <c r="C413" s="36">
        <v>52910829</v>
      </c>
      <c r="D413" s="36">
        <v>2449</v>
      </c>
      <c r="E413" s="37">
        <f t="shared" si="65"/>
        <v>21605.075132707228</v>
      </c>
      <c r="F413" s="38">
        <f t="shared" si="66"/>
        <v>0.67667137949858147</v>
      </c>
      <c r="G413" s="39">
        <f t="shared" si="67"/>
        <v>6194.0309729051041</v>
      </c>
      <c r="H413" s="39">
        <f t="shared" si="68"/>
        <v>2495.6886311304265</v>
      </c>
      <c r="I413" s="37">
        <f t="shared" si="69"/>
        <v>8689.7196040355302</v>
      </c>
      <c r="J413" s="40">
        <f t="shared" si="70"/>
        <v>-391.54366657428477</v>
      </c>
      <c r="K413" s="37">
        <f t="shared" si="71"/>
        <v>8298.1759374612448</v>
      </c>
      <c r="L413" s="37">
        <f t="shared" si="72"/>
        <v>21281123.310283013</v>
      </c>
      <c r="M413" s="37">
        <f t="shared" si="73"/>
        <v>20322232.870842587</v>
      </c>
      <c r="N413" s="41">
        <f>'jan-nov'!M413</f>
        <v>19891017.873433419</v>
      </c>
      <c r="O413" s="41">
        <f t="shared" si="74"/>
        <v>431214.99740916863</v>
      </c>
    </row>
    <row r="414" spans="1:15" x14ac:dyDescent="0.3">
      <c r="A414" s="33" t="s">
        <v>886</v>
      </c>
      <c r="B414" s="34" t="s">
        <v>451</v>
      </c>
      <c r="C414" s="36">
        <v>35948652</v>
      </c>
      <c r="D414" s="36">
        <v>1576</v>
      </c>
      <c r="E414" s="37">
        <f t="shared" si="65"/>
        <v>22810.058375634519</v>
      </c>
      <c r="F414" s="38">
        <f t="shared" si="66"/>
        <v>0.71441147844551411</v>
      </c>
      <c r="G414" s="39">
        <f t="shared" si="67"/>
        <v>5471.0410271487299</v>
      </c>
      <c r="H414" s="39">
        <f t="shared" si="68"/>
        <v>2073.9444961058753</v>
      </c>
      <c r="I414" s="37">
        <f t="shared" si="69"/>
        <v>7544.9855232546051</v>
      </c>
      <c r="J414" s="40">
        <f t="shared" si="70"/>
        <v>-391.54366657428477</v>
      </c>
      <c r="K414" s="37">
        <f t="shared" si="71"/>
        <v>7153.4418566803206</v>
      </c>
      <c r="L414" s="37">
        <f t="shared" si="72"/>
        <v>11890897.184649257</v>
      </c>
      <c r="M414" s="37">
        <f t="shared" si="73"/>
        <v>11273824.366128186</v>
      </c>
      <c r="N414" s="41">
        <f>'jan-nov'!M414</f>
        <v>11046489.2403761</v>
      </c>
      <c r="O414" s="41">
        <f t="shared" si="74"/>
        <v>227335.12575208582</v>
      </c>
    </row>
    <row r="415" spans="1:15" x14ac:dyDescent="0.3">
      <c r="A415" s="33" t="s">
        <v>887</v>
      </c>
      <c r="B415" s="34" t="s">
        <v>888</v>
      </c>
      <c r="C415" s="36">
        <v>45037200</v>
      </c>
      <c r="D415" s="36">
        <v>2100</v>
      </c>
      <c r="E415" s="37">
        <f t="shared" si="65"/>
        <v>21446.285714285714</v>
      </c>
      <c r="F415" s="38">
        <f t="shared" si="66"/>
        <v>0.67169809178016016</v>
      </c>
      <c r="G415" s="39">
        <f t="shared" si="67"/>
        <v>6289.3046239580126</v>
      </c>
      <c r="H415" s="39">
        <f t="shared" si="68"/>
        <v>2551.2649275779568</v>
      </c>
      <c r="I415" s="37">
        <f t="shared" si="69"/>
        <v>8840.5695515359694</v>
      </c>
      <c r="J415" s="40">
        <f t="shared" si="70"/>
        <v>-391.54366657428477</v>
      </c>
      <c r="K415" s="37">
        <f t="shared" si="71"/>
        <v>8449.0258849616839</v>
      </c>
      <c r="L415" s="37">
        <f t="shared" si="72"/>
        <v>18565196.058225535</v>
      </c>
      <c r="M415" s="37">
        <f t="shared" si="73"/>
        <v>17742954.358419538</v>
      </c>
      <c r="N415" s="41">
        <f>'jan-nov'!M415</f>
        <v>17546692.376770183</v>
      </c>
      <c r="O415" s="41">
        <f t="shared" si="74"/>
        <v>196261.9816493541</v>
      </c>
    </row>
    <row r="416" spans="1:15" x14ac:dyDescent="0.3">
      <c r="A416" s="33" t="s">
        <v>889</v>
      </c>
      <c r="B416" s="34" t="s">
        <v>452</v>
      </c>
      <c r="C416" s="36">
        <v>33722228</v>
      </c>
      <c r="D416" s="36">
        <v>1386</v>
      </c>
      <c r="E416" s="37">
        <f t="shared" si="65"/>
        <v>24330.611832611834</v>
      </c>
      <c r="F416" s="38">
        <f t="shared" si="66"/>
        <v>0.76203524272377554</v>
      </c>
      <c r="G416" s="39">
        <f t="shared" si="67"/>
        <v>4558.7089529623408</v>
      </c>
      <c r="H416" s="39">
        <f t="shared" si="68"/>
        <v>1541.7507861638148</v>
      </c>
      <c r="I416" s="37">
        <f t="shared" si="69"/>
        <v>6100.4597391261559</v>
      </c>
      <c r="J416" s="40">
        <f t="shared" si="70"/>
        <v>-391.54366657428477</v>
      </c>
      <c r="K416" s="37">
        <f t="shared" si="71"/>
        <v>5708.9160725518714</v>
      </c>
      <c r="L416" s="37">
        <f t="shared" si="72"/>
        <v>8455237.1984288525</v>
      </c>
      <c r="M416" s="37">
        <f t="shared" si="73"/>
        <v>7912557.6765568936</v>
      </c>
      <c r="N416" s="41">
        <f>'jan-nov'!M416</f>
        <v>7683264.5086683203</v>
      </c>
      <c r="O416" s="41">
        <f t="shared" si="74"/>
        <v>229293.16788857337</v>
      </c>
    </row>
    <row r="417" spans="1:15" x14ac:dyDescent="0.3">
      <c r="A417" s="33" t="s">
        <v>890</v>
      </c>
      <c r="B417" s="34" t="s">
        <v>891</v>
      </c>
      <c r="C417" s="36">
        <v>11847869</v>
      </c>
      <c r="D417" s="36">
        <v>482</v>
      </c>
      <c r="E417" s="37">
        <f t="shared" si="65"/>
        <v>24580.641078838173</v>
      </c>
      <c r="F417" s="38">
        <f t="shared" si="66"/>
        <v>0.76986616364951854</v>
      </c>
      <c r="G417" s="39">
        <f t="shared" si="67"/>
        <v>4408.6914052265374</v>
      </c>
      <c r="H417" s="39">
        <f t="shared" si="68"/>
        <v>1454.2405499845963</v>
      </c>
      <c r="I417" s="37">
        <f t="shared" si="69"/>
        <v>5862.9319552111338</v>
      </c>
      <c r="J417" s="40">
        <f t="shared" si="70"/>
        <v>-391.54366657428477</v>
      </c>
      <c r="K417" s="37">
        <f t="shared" si="71"/>
        <v>5471.3882886368492</v>
      </c>
      <c r="L417" s="37">
        <f t="shared" si="72"/>
        <v>2825933.2024117666</v>
      </c>
      <c r="M417" s="37">
        <f t="shared" si="73"/>
        <v>2637209.1551229614</v>
      </c>
      <c r="N417" s="41">
        <f>'jan-nov'!M417</f>
        <v>2648097.1088586813</v>
      </c>
      <c r="O417" s="41">
        <f t="shared" si="74"/>
        <v>-10887.953735719901</v>
      </c>
    </row>
    <row r="418" spans="1:15" x14ac:dyDescent="0.3">
      <c r="A418" s="33" t="s">
        <v>892</v>
      </c>
      <c r="B418" s="34" t="s">
        <v>453</v>
      </c>
      <c r="C418" s="36">
        <v>29273158</v>
      </c>
      <c r="D418" s="36">
        <v>871</v>
      </c>
      <c r="E418" s="37">
        <f t="shared" si="65"/>
        <v>33608.677382319176</v>
      </c>
      <c r="F418" s="38">
        <f t="shared" si="66"/>
        <v>1.0526244388286465</v>
      </c>
      <c r="G418" s="39">
        <f t="shared" si="67"/>
        <v>-1008.1303768620644</v>
      </c>
      <c r="H418" s="39">
        <f t="shared" si="68"/>
        <v>0</v>
      </c>
      <c r="I418" s="37">
        <f t="shared" si="69"/>
        <v>-1008.1303768620644</v>
      </c>
      <c r="J418" s="40">
        <f t="shared" si="70"/>
        <v>-391.54366657428477</v>
      </c>
      <c r="K418" s="37">
        <f t="shared" si="71"/>
        <v>-1399.6740434363492</v>
      </c>
      <c r="L418" s="37">
        <f t="shared" si="72"/>
        <v>-878081.55824685807</v>
      </c>
      <c r="M418" s="37">
        <f t="shared" si="73"/>
        <v>-1219116.0918330601</v>
      </c>
      <c r="N418" s="41">
        <f>'jan-nov'!M418</f>
        <v>-1293889.5059573536</v>
      </c>
      <c r="O418" s="41">
        <f t="shared" si="74"/>
        <v>74773.414124293486</v>
      </c>
    </row>
    <row r="419" spans="1:15" x14ac:dyDescent="0.3">
      <c r="A419" s="33" t="s">
        <v>893</v>
      </c>
      <c r="B419" s="34" t="s">
        <v>454</v>
      </c>
      <c r="C419" s="36">
        <v>64292972</v>
      </c>
      <c r="D419" s="36">
        <v>2374</v>
      </c>
      <c r="E419" s="37">
        <f t="shared" si="65"/>
        <v>27082.12805391744</v>
      </c>
      <c r="F419" s="38">
        <f t="shared" si="66"/>
        <v>0.84821278507191389</v>
      </c>
      <c r="G419" s="39">
        <f t="shared" si="67"/>
        <v>2907.7992201789771</v>
      </c>
      <c r="H419" s="39">
        <f t="shared" si="68"/>
        <v>578.72010870685256</v>
      </c>
      <c r="I419" s="37">
        <f t="shared" si="69"/>
        <v>3486.5193288858295</v>
      </c>
      <c r="J419" s="40">
        <f t="shared" si="70"/>
        <v>-391.54366657428477</v>
      </c>
      <c r="K419" s="37">
        <f t="shared" si="71"/>
        <v>3094.9756623115445</v>
      </c>
      <c r="L419" s="37">
        <f t="shared" si="72"/>
        <v>8276996.886774959</v>
      </c>
      <c r="M419" s="37">
        <f t="shared" si="73"/>
        <v>7347472.2223276068</v>
      </c>
      <c r="N419" s="41">
        <f>'jan-nov'!M419</f>
        <v>8211318.3135487689</v>
      </c>
      <c r="O419" s="41">
        <f t="shared" si="74"/>
        <v>-863846.09122116212</v>
      </c>
    </row>
    <row r="420" spans="1:15" x14ac:dyDescent="0.3">
      <c r="A420" s="33" t="s">
        <v>894</v>
      </c>
      <c r="B420" s="34" t="s">
        <v>455</v>
      </c>
      <c r="C420" s="36">
        <v>27501907</v>
      </c>
      <c r="D420" s="36">
        <v>1254</v>
      </c>
      <c r="E420" s="37">
        <f t="shared" si="65"/>
        <v>21931.34529505582</v>
      </c>
      <c r="F420" s="38">
        <f t="shared" si="66"/>
        <v>0.68689016742176812</v>
      </c>
      <c r="G420" s="39">
        <f t="shared" si="67"/>
        <v>5998.268875495949</v>
      </c>
      <c r="H420" s="39">
        <f t="shared" si="68"/>
        <v>2381.4940743084194</v>
      </c>
      <c r="I420" s="37">
        <f t="shared" si="69"/>
        <v>8379.762949804368</v>
      </c>
      <c r="J420" s="40">
        <f t="shared" si="70"/>
        <v>-391.54366657428477</v>
      </c>
      <c r="K420" s="37">
        <f t="shared" si="71"/>
        <v>7988.2192832300834</v>
      </c>
      <c r="L420" s="37">
        <f t="shared" si="72"/>
        <v>10508222.739054678</v>
      </c>
      <c r="M420" s="37">
        <f t="shared" si="73"/>
        <v>10017226.981170524</v>
      </c>
      <c r="N420" s="41">
        <f>'jan-nov'!M420</f>
        <v>10060961.029271338</v>
      </c>
      <c r="O420" s="41">
        <f t="shared" si="74"/>
        <v>-43734.048100814223</v>
      </c>
    </row>
    <row r="421" spans="1:15" x14ac:dyDescent="0.3">
      <c r="A421" s="33" t="s">
        <v>895</v>
      </c>
      <c r="B421" s="34" t="s">
        <v>456</v>
      </c>
      <c r="C421" s="36">
        <v>93413003</v>
      </c>
      <c r="D421" s="36">
        <v>3879</v>
      </c>
      <c r="E421" s="37">
        <f t="shared" si="65"/>
        <v>24081.722866718228</v>
      </c>
      <c r="F421" s="38">
        <f t="shared" si="66"/>
        <v>0.7542400354005554</v>
      </c>
      <c r="G421" s="39">
        <f t="shared" si="67"/>
        <v>4708.042332498504</v>
      </c>
      <c r="H421" s="39">
        <f t="shared" si="68"/>
        <v>1628.8619242265768</v>
      </c>
      <c r="I421" s="37">
        <f t="shared" si="69"/>
        <v>6336.9042567250808</v>
      </c>
      <c r="J421" s="40">
        <f t="shared" si="70"/>
        <v>-391.54366657428477</v>
      </c>
      <c r="K421" s="37">
        <f t="shared" si="71"/>
        <v>5945.3605901507963</v>
      </c>
      <c r="L421" s="37">
        <f t="shared" si="72"/>
        <v>24580851.61183659</v>
      </c>
      <c r="M421" s="37">
        <f t="shared" si="73"/>
        <v>23062053.729194939</v>
      </c>
      <c r="N421" s="41">
        <f>'jan-nov'!M421</f>
        <v>22812476.275234066</v>
      </c>
      <c r="O421" s="41">
        <f t="shared" si="74"/>
        <v>249577.45396087319</v>
      </c>
    </row>
    <row r="422" spans="1:15" x14ac:dyDescent="0.3">
      <c r="A422" s="33" t="s">
        <v>896</v>
      </c>
      <c r="B422" s="34" t="s">
        <v>457</v>
      </c>
      <c r="C422" s="36">
        <v>12311243</v>
      </c>
      <c r="D422" s="36">
        <v>605</v>
      </c>
      <c r="E422" s="37">
        <f t="shared" si="65"/>
        <v>20349.161983471073</v>
      </c>
      <c r="F422" s="38">
        <f t="shared" si="66"/>
        <v>0.63733615488103357</v>
      </c>
      <c r="G422" s="39">
        <f t="shared" si="67"/>
        <v>6947.5788624467978</v>
      </c>
      <c r="H422" s="39">
        <f t="shared" si="68"/>
        <v>2935.2582333630812</v>
      </c>
      <c r="I422" s="37">
        <f t="shared" si="69"/>
        <v>9882.8370958098785</v>
      </c>
      <c r="J422" s="40">
        <f t="shared" si="70"/>
        <v>-391.54366657428477</v>
      </c>
      <c r="K422" s="37">
        <f t="shared" si="71"/>
        <v>9491.2934292355931</v>
      </c>
      <c r="L422" s="37">
        <f t="shared" si="72"/>
        <v>5979116.4429649767</v>
      </c>
      <c r="M422" s="37">
        <f t="shared" si="73"/>
        <v>5742232.5246875342</v>
      </c>
      <c r="N422" s="41">
        <f>'jan-nov'!M422</f>
        <v>5723326.1930695046</v>
      </c>
      <c r="O422" s="41">
        <f t="shared" si="74"/>
        <v>18906.331618029624</v>
      </c>
    </row>
    <row r="423" spans="1:15" x14ac:dyDescent="0.3">
      <c r="A423" s="33" t="s">
        <v>897</v>
      </c>
      <c r="B423" s="34" t="s">
        <v>458</v>
      </c>
      <c r="C423" s="36">
        <v>32722007</v>
      </c>
      <c r="D423" s="36">
        <v>1103</v>
      </c>
      <c r="E423" s="37">
        <f t="shared" si="65"/>
        <v>29666.3708068903</v>
      </c>
      <c r="F423" s="38">
        <f t="shared" si="66"/>
        <v>0.9291513190909918</v>
      </c>
      <c r="G423" s="39">
        <f t="shared" si="67"/>
        <v>1357.2535683952613</v>
      </c>
      <c r="H423" s="39">
        <f t="shared" si="68"/>
        <v>0</v>
      </c>
      <c r="I423" s="37">
        <f t="shared" si="69"/>
        <v>1357.2535683952613</v>
      </c>
      <c r="J423" s="40">
        <f t="shared" si="70"/>
        <v>-391.54366657428477</v>
      </c>
      <c r="K423" s="37">
        <f t="shared" si="71"/>
        <v>965.70990182097648</v>
      </c>
      <c r="L423" s="37">
        <f t="shared" si="72"/>
        <v>1497050.6859399732</v>
      </c>
      <c r="M423" s="37">
        <f t="shared" si="73"/>
        <v>1065178.0217085371</v>
      </c>
      <c r="N423" s="41">
        <f>'jan-nov'!M423</f>
        <v>1146299.8577830498</v>
      </c>
      <c r="O423" s="41">
        <f t="shared" si="74"/>
        <v>-81121.836074512685</v>
      </c>
    </row>
    <row r="424" spans="1:15" x14ac:dyDescent="0.3">
      <c r="A424" s="33" t="s">
        <v>898</v>
      </c>
      <c r="B424" s="34" t="s">
        <v>459</v>
      </c>
      <c r="C424" s="36">
        <v>143383223</v>
      </c>
      <c r="D424" s="36">
        <v>4578</v>
      </c>
      <c r="E424" s="37">
        <f t="shared" si="65"/>
        <v>31320.05744866754</v>
      </c>
      <c r="F424" s="38">
        <f t="shared" si="66"/>
        <v>0.9809448173443609</v>
      </c>
      <c r="G424" s="39">
        <f t="shared" si="67"/>
        <v>365.04158332891745</v>
      </c>
      <c r="H424" s="39">
        <f t="shared" si="68"/>
        <v>0</v>
      </c>
      <c r="I424" s="37">
        <f t="shared" si="69"/>
        <v>365.04158332891745</v>
      </c>
      <c r="J424" s="40">
        <f t="shared" si="70"/>
        <v>-391.54366657428477</v>
      </c>
      <c r="K424" s="37">
        <f t="shared" si="71"/>
        <v>-26.502083245367317</v>
      </c>
      <c r="L424" s="37">
        <f t="shared" si="72"/>
        <v>1671160.3684797841</v>
      </c>
      <c r="M424" s="37">
        <f t="shared" si="73"/>
        <v>-121326.53709729157</v>
      </c>
      <c r="N424" s="41">
        <f>'jan-nov'!M424</f>
        <v>-414253.4861914725</v>
      </c>
      <c r="O424" s="41">
        <f t="shared" si="74"/>
        <v>292926.94909418095</v>
      </c>
    </row>
    <row r="425" spans="1:15" x14ac:dyDescent="0.3">
      <c r="A425" s="33" t="s">
        <v>899</v>
      </c>
      <c r="B425" s="34" t="s">
        <v>460</v>
      </c>
      <c r="C425" s="36">
        <v>131936722</v>
      </c>
      <c r="D425" s="36">
        <v>5072</v>
      </c>
      <c r="E425" s="37">
        <f t="shared" si="65"/>
        <v>26012.760646687697</v>
      </c>
      <c r="F425" s="38">
        <f t="shared" si="66"/>
        <v>0.81472017677519382</v>
      </c>
      <c r="G425" s="39">
        <f t="shared" si="67"/>
        <v>3549.4196645168231</v>
      </c>
      <c r="H425" s="39">
        <f t="shared" si="68"/>
        <v>952.99870123726282</v>
      </c>
      <c r="I425" s="37">
        <f t="shared" si="69"/>
        <v>4502.4183657540862</v>
      </c>
      <c r="J425" s="40">
        <f t="shared" si="70"/>
        <v>-391.54366657428477</v>
      </c>
      <c r="K425" s="37">
        <f t="shared" si="71"/>
        <v>4110.8746991798016</v>
      </c>
      <c r="L425" s="37">
        <f t="shared" si="72"/>
        <v>22836265.951104727</v>
      </c>
      <c r="M425" s="37">
        <f t="shared" si="73"/>
        <v>20850356.474239953</v>
      </c>
      <c r="N425" s="41">
        <f>'jan-nov'!M425</f>
        <v>21517816.453799225</v>
      </c>
      <c r="O425" s="41">
        <f t="shared" si="74"/>
        <v>-667459.97955927253</v>
      </c>
    </row>
    <row r="426" spans="1:15" x14ac:dyDescent="0.3">
      <c r="A426" s="33" t="s">
        <v>900</v>
      </c>
      <c r="B426" s="34" t="s">
        <v>461</v>
      </c>
      <c r="C426" s="36">
        <v>13552878</v>
      </c>
      <c r="D426" s="36">
        <v>567</v>
      </c>
      <c r="E426" s="37">
        <f t="shared" si="65"/>
        <v>23902.783068783068</v>
      </c>
      <c r="F426" s="38">
        <f t="shared" si="66"/>
        <v>0.74863563739813055</v>
      </c>
      <c r="G426" s="39">
        <f t="shared" si="67"/>
        <v>4815.4062112596002</v>
      </c>
      <c r="H426" s="39">
        <f t="shared" si="68"/>
        <v>1691.4908535038828</v>
      </c>
      <c r="I426" s="37">
        <f t="shared" si="69"/>
        <v>6506.8970647634833</v>
      </c>
      <c r="J426" s="40">
        <f t="shared" si="70"/>
        <v>-391.54366657428477</v>
      </c>
      <c r="K426" s="37">
        <f t="shared" si="71"/>
        <v>6115.3533981891987</v>
      </c>
      <c r="L426" s="37">
        <f t="shared" si="72"/>
        <v>3689410.6357208951</v>
      </c>
      <c r="M426" s="37">
        <f t="shared" si="73"/>
        <v>3467405.3767732759</v>
      </c>
      <c r="N426" s="41">
        <f>'jan-nov'!M426</f>
        <v>3604759.3967279489</v>
      </c>
      <c r="O426" s="41">
        <f t="shared" si="74"/>
        <v>-137354.01995467301</v>
      </c>
    </row>
    <row r="427" spans="1:15" x14ac:dyDescent="0.3">
      <c r="A427" s="33" t="s">
        <v>901</v>
      </c>
      <c r="B427" s="34" t="s">
        <v>462</v>
      </c>
      <c r="C427" s="36">
        <v>163238825</v>
      </c>
      <c r="D427" s="36">
        <v>6804</v>
      </c>
      <c r="E427" s="37">
        <f t="shared" si="65"/>
        <v>23991.5968547913</v>
      </c>
      <c r="F427" s="38">
        <f t="shared" si="66"/>
        <v>0.75141728692850884</v>
      </c>
      <c r="G427" s="39">
        <f t="shared" si="67"/>
        <v>4762.1179396546613</v>
      </c>
      <c r="H427" s="39">
        <f t="shared" si="68"/>
        <v>1660.4060284010018</v>
      </c>
      <c r="I427" s="37">
        <f t="shared" si="69"/>
        <v>6422.5239680556633</v>
      </c>
      <c r="J427" s="40">
        <f t="shared" si="70"/>
        <v>-391.54366657428477</v>
      </c>
      <c r="K427" s="37">
        <f t="shared" si="71"/>
        <v>6030.9803014813788</v>
      </c>
      <c r="L427" s="37">
        <f t="shared" si="72"/>
        <v>43698853.078650735</v>
      </c>
      <c r="M427" s="37">
        <f t="shared" si="73"/>
        <v>41034789.971279301</v>
      </c>
      <c r="N427" s="41">
        <f>'jan-nov'!M427</f>
        <v>40176707.360735387</v>
      </c>
      <c r="O427" s="41">
        <f t="shared" si="74"/>
        <v>858082.61054391414</v>
      </c>
    </row>
    <row r="428" spans="1:15" x14ac:dyDescent="0.3">
      <c r="A428" s="33" t="s">
        <v>902</v>
      </c>
      <c r="B428" s="34" t="s">
        <v>463</v>
      </c>
      <c r="C428" s="36">
        <v>231891150</v>
      </c>
      <c r="D428" s="36">
        <v>9988</v>
      </c>
      <c r="E428" s="37">
        <f t="shared" si="65"/>
        <v>23216.975370444532</v>
      </c>
      <c r="F428" s="38">
        <f t="shared" si="66"/>
        <v>0.72715612675283092</v>
      </c>
      <c r="G428" s="39">
        <f t="shared" si="67"/>
        <v>5226.8908302627215</v>
      </c>
      <c r="H428" s="39">
        <f t="shared" si="68"/>
        <v>1931.5235479223704</v>
      </c>
      <c r="I428" s="37">
        <f t="shared" si="69"/>
        <v>7158.4143781850917</v>
      </c>
      <c r="J428" s="40">
        <f t="shared" si="70"/>
        <v>-391.54366657428477</v>
      </c>
      <c r="K428" s="37">
        <f t="shared" si="71"/>
        <v>6766.8707116108071</v>
      </c>
      <c r="L428" s="37">
        <f t="shared" si="72"/>
        <v>71498242.809312701</v>
      </c>
      <c r="M428" s="37">
        <f t="shared" si="73"/>
        <v>67587504.667568743</v>
      </c>
      <c r="N428" s="41">
        <f>'jan-nov'!M428</f>
        <v>66408283.991038397</v>
      </c>
      <c r="O428" s="41">
        <f t="shared" si="74"/>
        <v>1179220.6765303463</v>
      </c>
    </row>
    <row r="429" spans="1:15" x14ac:dyDescent="0.3">
      <c r="A429" s="33" t="s">
        <v>903</v>
      </c>
      <c r="B429" s="34" t="s">
        <v>343</v>
      </c>
      <c r="C429" s="36">
        <v>50159447</v>
      </c>
      <c r="D429" s="36">
        <v>2028</v>
      </c>
      <c r="E429" s="37">
        <f t="shared" si="65"/>
        <v>24733.455128205129</v>
      </c>
      <c r="F429" s="38">
        <f t="shared" si="66"/>
        <v>0.77465230269123664</v>
      </c>
      <c r="G429" s="39">
        <f t="shared" si="67"/>
        <v>4317.0029756063641</v>
      </c>
      <c r="H429" s="39">
        <f t="shared" si="68"/>
        <v>1400.7556327061616</v>
      </c>
      <c r="I429" s="37">
        <f t="shared" si="69"/>
        <v>5717.7586083125261</v>
      </c>
      <c r="J429" s="40">
        <f t="shared" si="70"/>
        <v>-391.54366657428477</v>
      </c>
      <c r="K429" s="37">
        <f t="shared" si="71"/>
        <v>5326.2149417382416</v>
      </c>
      <c r="L429" s="37">
        <f t="shared" si="72"/>
        <v>11595614.457657803</v>
      </c>
      <c r="M429" s="37">
        <f t="shared" si="73"/>
        <v>10801563.901845153</v>
      </c>
      <c r="N429" s="41">
        <f>'jan-nov'!M429</f>
        <v>10654607.215280918</v>
      </c>
      <c r="O429" s="41">
        <f t="shared" si="74"/>
        <v>146956.68656423502</v>
      </c>
    </row>
    <row r="430" spans="1:15" x14ac:dyDescent="0.3">
      <c r="A430" s="33"/>
      <c r="B430" s="34"/>
      <c r="C430" s="35"/>
      <c r="D430" s="36"/>
      <c r="E430" s="37"/>
      <c r="F430" s="38"/>
      <c r="G430" s="39"/>
      <c r="H430" s="39"/>
      <c r="I430" s="37"/>
      <c r="J430" s="40"/>
      <c r="K430" s="37"/>
      <c r="L430" s="37"/>
      <c r="M430" s="37"/>
      <c r="N430" s="41"/>
      <c r="O430" s="41"/>
    </row>
    <row r="431" spans="1:15" x14ac:dyDescent="0.3">
      <c r="A431" s="33"/>
      <c r="B431" s="34"/>
      <c r="C431" s="35"/>
      <c r="D431" s="36"/>
      <c r="E431" s="37"/>
      <c r="F431" s="38"/>
      <c r="G431" s="39"/>
      <c r="H431" s="39"/>
      <c r="I431" s="37"/>
      <c r="J431" s="40"/>
      <c r="K431" s="37"/>
      <c r="L431" s="37"/>
      <c r="M431" s="37"/>
      <c r="N431" s="41"/>
      <c r="O431" s="41"/>
    </row>
    <row r="432" spans="1:15" x14ac:dyDescent="0.3">
      <c r="A432" s="33"/>
      <c r="B432" s="34"/>
      <c r="C432" s="35"/>
      <c r="D432" s="36"/>
      <c r="E432" s="37"/>
      <c r="F432" s="38"/>
      <c r="G432" s="39"/>
      <c r="H432" s="39"/>
      <c r="I432" s="37"/>
      <c r="J432" s="40"/>
      <c r="K432" s="37"/>
      <c r="L432" s="37"/>
      <c r="M432" s="37"/>
      <c r="N432" s="41"/>
      <c r="O432" s="41"/>
    </row>
    <row r="433" spans="1:15" x14ac:dyDescent="0.3">
      <c r="A433" s="33"/>
      <c r="B433" s="34"/>
      <c r="C433" s="35"/>
      <c r="D433" s="36"/>
      <c r="E433" s="37"/>
      <c r="F433" s="38"/>
      <c r="G433" s="39"/>
      <c r="H433" s="39"/>
      <c r="I433" s="37"/>
      <c r="J433" s="40"/>
      <c r="K433" s="37"/>
      <c r="L433" s="37"/>
      <c r="M433" s="37"/>
      <c r="N433" s="41"/>
      <c r="O433" s="41"/>
    </row>
    <row r="434" spans="1:15" x14ac:dyDescent="0.3">
      <c r="A434" s="42"/>
      <c r="B434" s="34"/>
      <c r="C434" s="36"/>
      <c r="D434" s="43"/>
      <c r="E434" s="37"/>
      <c r="F434" s="38"/>
      <c r="G434" s="39"/>
      <c r="H434" s="39"/>
      <c r="I434" s="37"/>
      <c r="J434" s="40"/>
      <c r="K434" s="37"/>
      <c r="L434" s="34"/>
      <c r="M434" s="37"/>
      <c r="N434" s="41"/>
      <c r="O434" s="41"/>
    </row>
    <row r="435" spans="1:15" ht="13.5" thickBot="1" x14ac:dyDescent="0.35">
      <c r="A435" s="44"/>
      <c r="B435" s="44" t="s">
        <v>32</v>
      </c>
      <c r="C435" s="45">
        <f>SUM(C8:C434)</f>
        <v>170121604180</v>
      </c>
      <c r="D435" s="46">
        <f>SUM(D8:D433)</f>
        <v>5328212</v>
      </c>
      <c r="E435" s="46">
        <f>(C435)/D435</f>
        <v>31928.460087549069</v>
      </c>
      <c r="F435" s="47">
        <f>IF(C435&gt;0,E435/E$435,"")</f>
        <v>1</v>
      </c>
      <c r="G435" s="48"/>
      <c r="H435" s="48"/>
      <c r="I435" s="46"/>
      <c r="J435" s="49"/>
      <c r="K435" s="46"/>
      <c r="L435" s="46">
        <f>SUM(L8:L433)</f>
        <v>2086227662.7651029</v>
      </c>
      <c r="M435" s="46">
        <f>SUM(M8:M434)</f>
        <v>7.3574483394622803E-6</v>
      </c>
      <c r="N435" s="46">
        <f>jan!M435</f>
        <v>1.0523945093154907E-7</v>
      </c>
      <c r="O435" s="46">
        <f t="shared" ref="O435" si="75">M435-N435</f>
        <v>7.2522088885307312E-6</v>
      </c>
    </row>
    <row r="436" spans="1:15" ht="13.5" thickTop="1" x14ac:dyDescent="0.3">
      <c r="A436" s="50"/>
      <c r="B436" s="50"/>
      <c r="C436" s="50"/>
      <c r="D436" s="2"/>
      <c r="E436" s="37"/>
      <c r="F436" s="38"/>
      <c r="G436" s="39"/>
      <c r="H436" s="39"/>
      <c r="I436" s="37"/>
      <c r="J436" s="40"/>
      <c r="K436" s="37"/>
      <c r="L436" s="37"/>
      <c r="M436" s="37"/>
      <c r="N436" s="34"/>
      <c r="O436" s="51"/>
    </row>
    <row r="437" spans="1:15" x14ac:dyDescent="0.3">
      <c r="A437" s="52" t="s">
        <v>33</v>
      </c>
      <c r="B437" s="52"/>
      <c r="C437" s="52"/>
      <c r="D437" s="53">
        <f>L435</f>
        <v>2086227662.7651029</v>
      </c>
      <c r="E437" s="54" t="s">
        <v>34</v>
      </c>
      <c r="F437" s="55">
        <f>D435</f>
        <v>5328212</v>
      </c>
      <c r="G437" s="54" t="s">
        <v>35</v>
      </c>
      <c r="H437" s="54"/>
      <c r="I437" s="56">
        <f>-L435/D435</f>
        <v>-391.54366657428477</v>
      </c>
      <c r="J437" s="57" t="s">
        <v>36</v>
      </c>
      <c r="K437" s="34"/>
      <c r="L437" s="34"/>
      <c r="M437" s="58"/>
      <c r="N437" s="34"/>
      <c r="O437" s="34"/>
    </row>
  </sheetData>
  <mergeCells count="6">
    <mergeCell ref="A1:M1"/>
    <mergeCell ref="A2:A5"/>
    <mergeCell ref="B2:B5"/>
    <mergeCell ref="E2:F2"/>
    <mergeCell ref="G2:K2"/>
    <mergeCell ref="L2:M2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7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O15" sqref="O15"/>
    </sheetView>
  </sheetViews>
  <sheetFormatPr baseColWidth="10" defaultColWidth="8.7265625" defaultRowHeight="13" x14ac:dyDescent="0.3"/>
  <cols>
    <col min="1" max="1" width="6.54296875" style="2" customWidth="1"/>
    <col min="2" max="2" width="14" style="2" bestFit="1" customWidth="1"/>
    <col min="3" max="3" width="13.26953125" style="2" customWidth="1"/>
    <col min="4" max="6" width="11.453125" style="2" customWidth="1"/>
    <col min="7" max="8" width="11.453125" style="61" customWidth="1"/>
    <col min="9" max="9" width="11.453125" style="2" customWidth="1"/>
    <col min="10" max="10" width="11.453125" style="62" customWidth="1"/>
    <col min="11" max="11" width="11.453125" style="2" customWidth="1"/>
    <col min="12" max="12" width="13" style="2" customWidth="1"/>
    <col min="13" max="200" width="11.453125" style="2" customWidth="1"/>
    <col min="201" max="16384" width="8.7265625" style="2"/>
  </cols>
  <sheetData>
    <row r="1" spans="1:16" ht="22.5" customHeight="1" x14ac:dyDescent="0.3">
      <c r="A1" s="78" t="s">
        <v>904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9"/>
    </row>
    <row r="2" spans="1:16" x14ac:dyDescent="0.3">
      <c r="A2" s="80" t="s">
        <v>0</v>
      </c>
      <c r="B2" s="80" t="s">
        <v>1</v>
      </c>
      <c r="C2" s="5" t="s">
        <v>2</v>
      </c>
      <c r="D2" s="6" t="s">
        <v>3</v>
      </c>
      <c r="E2" s="83" t="s">
        <v>905</v>
      </c>
      <c r="F2" s="84"/>
      <c r="G2" s="83" t="s">
        <v>4</v>
      </c>
      <c r="H2" s="85"/>
      <c r="I2" s="85"/>
      <c r="J2" s="85"/>
      <c r="K2" s="84"/>
      <c r="L2" s="83" t="s">
        <v>5</v>
      </c>
      <c r="M2" s="84"/>
    </row>
    <row r="3" spans="1:16" x14ac:dyDescent="0.3">
      <c r="A3" s="81"/>
      <c r="B3" s="81"/>
      <c r="C3" s="8" t="s">
        <v>8</v>
      </c>
      <c r="D3" s="9" t="s">
        <v>466</v>
      </c>
      <c r="E3" s="10" t="s">
        <v>9</v>
      </c>
      <c r="F3" s="11" t="s">
        <v>10</v>
      </c>
      <c r="G3" s="12" t="s">
        <v>11</v>
      </c>
      <c r="H3" s="71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</row>
    <row r="4" spans="1:16" x14ac:dyDescent="0.3">
      <c r="A4" s="81"/>
      <c r="B4" s="81"/>
      <c r="C4" s="9"/>
      <c r="D4" s="9"/>
      <c r="E4" s="18"/>
      <c r="F4" s="16" t="s">
        <v>18</v>
      </c>
      <c r="G4" s="19" t="s">
        <v>19</v>
      </c>
      <c r="H4" s="72" t="s">
        <v>20</v>
      </c>
      <c r="I4" s="18" t="s">
        <v>16</v>
      </c>
      <c r="J4" s="20" t="s">
        <v>21</v>
      </c>
      <c r="K4" s="15" t="s">
        <v>22</v>
      </c>
      <c r="L4" s="15" t="s">
        <v>23</v>
      </c>
      <c r="M4" s="16" t="s">
        <v>16</v>
      </c>
    </row>
    <row r="5" spans="1:16" s="34" customFormat="1" x14ac:dyDescent="0.3">
      <c r="A5" s="82"/>
      <c r="B5" s="82"/>
      <c r="C5" s="1"/>
      <c r="D5" s="22"/>
      <c r="E5" s="22"/>
      <c r="F5" s="23" t="s">
        <v>26</v>
      </c>
      <c r="G5" s="24" t="s">
        <v>27</v>
      </c>
      <c r="H5" s="73" t="s">
        <v>28</v>
      </c>
      <c r="I5" s="70"/>
      <c r="J5" s="26" t="s">
        <v>29</v>
      </c>
      <c r="K5" s="22"/>
      <c r="L5" s="23" t="s">
        <v>30</v>
      </c>
      <c r="M5" s="23" t="s">
        <v>31</v>
      </c>
    </row>
    <row r="6" spans="1:16" s="59" customFormat="1" x14ac:dyDescent="0.3">
      <c r="A6" s="75"/>
      <c r="B6" s="75"/>
      <c r="C6" s="75">
        <v>1</v>
      </c>
      <c r="D6" s="76">
        <v>2</v>
      </c>
      <c r="E6" s="75">
        <v>3</v>
      </c>
      <c r="F6" s="75">
        <v>4</v>
      </c>
      <c r="G6" s="75">
        <v>5</v>
      </c>
      <c r="H6" s="75">
        <f t="shared" ref="H6:M6" si="0">G6+1</f>
        <v>6</v>
      </c>
      <c r="I6" s="75">
        <f t="shared" si="0"/>
        <v>7</v>
      </c>
      <c r="J6" s="75">
        <f t="shared" si="0"/>
        <v>8</v>
      </c>
      <c r="K6" s="75">
        <f t="shared" si="0"/>
        <v>9</v>
      </c>
      <c r="L6" s="75">
        <f t="shared" si="0"/>
        <v>10</v>
      </c>
      <c r="M6" s="75">
        <f t="shared" si="0"/>
        <v>11</v>
      </c>
    </row>
    <row r="7" spans="1:16" s="34" customFormat="1" x14ac:dyDescent="0.3">
      <c r="A7" s="28"/>
      <c r="B7" s="29"/>
      <c r="C7" s="29"/>
      <c r="D7" s="29"/>
      <c r="E7" s="29"/>
      <c r="F7" s="29"/>
      <c r="G7" s="30"/>
      <c r="H7" s="30"/>
      <c r="I7" s="29"/>
      <c r="J7" s="31"/>
      <c r="K7" s="67"/>
      <c r="L7" s="29"/>
      <c r="M7" s="29"/>
    </row>
    <row r="8" spans="1:16" s="34" customFormat="1" x14ac:dyDescent="0.3">
      <c r="A8" s="33" t="s">
        <v>467</v>
      </c>
      <c r="B8" s="34" t="s">
        <v>63</v>
      </c>
      <c r="C8" s="36">
        <v>92444200</v>
      </c>
      <c r="D8" s="77">
        <v>31177</v>
      </c>
      <c r="E8" s="37">
        <f>(C8)/D8</f>
        <v>2965.1409693042947</v>
      </c>
      <c r="F8" s="38">
        <f>IF(ISNUMBER(C8),E8/E$435,"")</f>
        <v>0.77934584763822012</v>
      </c>
      <c r="G8" s="39">
        <f>(E$435-E8)*0.6</f>
        <v>503.70756644006201</v>
      </c>
      <c r="H8" s="39">
        <f>IF(E8&gt;=E$435*0.9,0,IF(E8&lt;0.9*E$435,(E$435*0.9-E8)*0.35))</f>
        <v>160.66653845538232</v>
      </c>
      <c r="I8" s="68">
        <f>G8+H8</f>
        <v>664.37410489544436</v>
      </c>
      <c r="J8" s="40">
        <f>I$437</f>
        <v>-33.952272112456022</v>
      </c>
      <c r="K8" s="37">
        <f t="shared" ref="K8" si="1">I8+J8</f>
        <v>630.4218327829883</v>
      </c>
      <c r="L8" s="37">
        <f>(I8*D8)</f>
        <v>20713191.468325268</v>
      </c>
      <c r="M8" s="37">
        <f>(K8*D8)</f>
        <v>19654661.480675228</v>
      </c>
      <c r="N8" s="63"/>
      <c r="O8" s="74"/>
      <c r="P8" s="69"/>
    </row>
    <row r="9" spans="1:16" s="34" customFormat="1" x14ac:dyDescent="0.3">
      <c r="A9" s="33" t="s">
        <v>468</v>
      </c>
      <c r="B9" s="34" t="s">
        <v>64</v>
      </c>
      <c r="C9" s="36">
        <v>107425771</v>
      </c>
      <c r="D9" s="77">
        <v>32726</v>
      </c>
      <c r="E9" s="37">
        <f t="shared" ref="E9:E72" si="2">(C9)/D9</f>
        <v>3282.5817698466053</v>
      </c>
      <c r="F9" s="38">
        <f t="shared" ref="F9:F72" si="3">IF(ISNUMBER(C9),E9/E$435,"")</f>
        <v>0.8627807238666001</v>
      </c>
      <c r="G9" s="39">
        <f t="shared" ref="G9:G72" si="4">(E$435-E9)*0.6</f>
        <v>313.24308611467569</v>
      </c>
      <c r="H9" s="39">
        <f t="shared" ref="H9:H72" si="5">IF(E9&gt;=E$435*0.9,0,IF(E9&lt;0.9*E$435,(E$435*0.9-E9)*0.35))</f>
        <v>49.562258265573604</v>
      </c>
      <c r="I9" s="68">
        <f t="shared" ref="I9:I72" si="6">G9+H9</f>
        <v>362.80534438024927</v>
      </c>
      <c r="J9" s="40">
        <f t="shared" ref="J9:J72" si="7">I$437</f>
        <v>-33.952272112456022</v>
      </c>
      <c r="K9" s="37">
        <f t="shared" ref="K9:K72" si="8">I9+J9</f>
        <v>328.85307226779327</v>
      </c>
      <c r="L9" s="37">
        <f t="shared" ref="L9:L72" si="9">(I9*D9)</f>
        <v>11873167.700188037</v>
      </c>
      <c r="M9" s="37">
        <f t="shared" ref="M9:M72" si="10">(K9*D9)</f>
        <v>10762045.643035803</v>
      </c>
      <c r="N9" s="63"/>
      <c r="O9" s="74"/>
      <c r="P9" s="69"/>
    </row>
    <row r="10" spans="1:16" s="34" customFormat="1" x14ac:dyDescent="0.3">
      <c r="A10" s="33" t="s">
        <v>469</v>
      </c>
      <c r="B10" s="34" t="s">
        <v>65</v>
      </c>
      <c r="C10" s="36">
        <v>174523832</v>
      </c>
      <c r="D10" s="77">
        <v>55997</v>
      </c>
      <c r="E10" s="37">
        <f t="shared" si="2"/>
        <v>3116.6639641409361</v>
      </c>
      <c r="F10" s="38">
        <f t="shared" si="3"/>
        <v>0.81917154836210537</v>
      </c>
      <c r="G10" s="39">
        <f t="shared" si="4"/>
        <v>412.79376953807724</v>
      </c>
      <c r="H10" s="39">
        <f t="shared" si="5"/>
        <v>107.63349026255784</v>
      </c>
      <c r="I10" s="68">
        <f t="shared" si="6"/>
        <v>520.42725980063506</v>
      </c>
      <c r="J10" s="40">
        <f t="shared" si="7"/>
        <v>-33.952272112456022</v>
      </c>
      <c r="K10" s="37">
        <f t="shared" si="8"/>
        <v>486.47498768817906</v>
      </c>
      <c r="L10" s="37">
        <f t="shared" si="9"/>
        <v>29142365.26705616</v>
      </c>
      <c r="M10" s="37">
        <f t="shared" si="10"/>
        <v>27241139.885574963</v>
      </c>
      <c r="N10" s="63"/>
      <c r="O10" s="74"/>
      <c r="P10" s="69"/>
    </row>
    <row r="11" spans="1:16" s="34" customFormat="1" x14ac:dyDescent="0.3">
      <c r="A11" s="33" t="s">
        <v>470</v>
      </c>
      <c r="B11" s="34" t="s">
        <v>66</v>
      </c>
      <c r="C11" s="36">
        <v>265043415</v>
      </c>
      <c r="D11" s="77">
        <v>81772</v>
      </c>
      <c r="E11" s="37">
        <f t="shared" si="2"/>
        <v>3241.2490216700094</v>
      </c>
      <c r="F11" s="38">
        <f t="shared" si="3"/>
        <v>0.85191698888860867</v>
      </c>
      <c r="G11" s="39">
        <f t="shared" si="4"/>
        <v>338.04273502063324</v>
      </c>
      <c r="H11" s="39">
        <f t="shared" si="5"/>
        <v>64.028720127382186</v>
      </c>
      <c r="I11" s="68">
        <f t="shared" si="6"/>
        <v>402.07145514801545</v>
      </c>
      <c r="J11" s="40">
        <f t="shared" si="7"/>
        <v>-33.952272112456022</v>
      </c>
      <c r="K11" s="37">
        <f t="shared" si="8"/>
        <v>368.11918303555944</v>
      </c>
      <c r="L11" s="37">
        <f t="shared" si="9"/>
        <v>32878187.030363519</v>
      </c>
      <c r="M11" s="37">
        <f t="shared" si="10"/>
        <v>30101841.835183766</v>
      </c>
      <c r="N11" s="63"/>
      <c r="O11" s="74"/>
      <c r="P11" s="69"/>
    </row>
    <row r="12" spans="1:16" s="34" customFormat="1" x14ac:dyDescent="0.3">
      <c r="A12" s="33" t="s">
        <v>471</v>
      </c>
      <c r="B12" s="34" t="s">
        <v>67</v>
      </c>
      <c r="C12" s="36">
        <v>17005132</v>
      </c>
      <c r="D12" s="77">
        <v>4599</v>
      </c>
      <c r="E12" s="37">
        <f t="shared" si="2"/>
        <v>3697.571646010002</v>
      </c>
      <c r="F12" s="38">
        <f t="shared" si="3"/>
        <v>0.97185501077165937</v>
      </c>
      <c r="G12" s="39">
        <f t="shared" si="4"/>
        <v>64.249160416637636</v>
      </c>
      <c r="H12" s="39">
        <f t="shared" si="5"/>
        <v>0</v>
      </c>
      <c r="I12" s="68">
        <f t="shared" si="6"/>
        <v>64.249160416637636</v>
      </c>
      <c r="J12" s="40">
        <f t="shared" si="7"/>
        <v>-33.952272112456022</v>
      </c>
      <c r="K12" s="37">
        <f t="shared" si="8"/>
        <v>30.296888304181614</v>
      </c>
      <c r="L12" s="37">
        <f t="shared" si="9"/>
        <v>295481.8887561165</v>
      </c>
      <c r="M12" s="37">
        <f t="shared" si="10"/>
        <v>139335.38931093123</v>
      </c>
      <c r="N12" s="63"/>
      <c r="O12" s="74"/>
      <c r="P12" s="69"/>
    </row>
    <row r="13" spans="1:16" s="34" customFormat="1" x14ac:dyDescent="0.3">
      <c r="A13" s="33" t="s">
        <v>472</v>
      </c>
      <c r="B13" s="34" t="s">
        <v>68</v>
      </c>
      <c r="C13" s="36">
        <v>4167256</v>
      </c>
      <c r="D13" s="77">
        <v>1357</v>
      </c>
      <c r="E13" s="37">
        <f t="shared" si="2"/>
        <v>3070.9329403095062</v>
      </c>
      <c r="F13" s="38">
        <f t="shared" si="3"/>
        <v>0.80715178812128574</v>
      </c>
      <c r="G13" s="39">
        <f t="shared" si="4"/>
        <v>440.23238383693513</v>
      </c>
      <c r="H13" s="39">
        <f t="shared" si="5"/>
        <v>123.63934860355829</v>
      </c>
      <c r="I13" s="68">
        <f t="shared" si="6"/>
        <v>563.87173244049336</v>
      </c>
      <c r="J13" s="40">
        <f t="shared" si="7"/>
        <v>-33.952272112456022</v>
      </c>
      <c r="K13" s="37">
        <f t="shared" si="8"/>
        <v>529.9194603280373</v>
      </c>
      <c r="L13" s="37">
        <f t="shared" si="9"/>
        <v>765173.94092174945</v>
      </c>
      <c r="M13" s="37">
        <f t="shared" si="10"/>
        <v>719100.70766514668</v>
      </c>
      <c r="N13" s="63"/>
      <c r="O13" s="74"/>
      <c r="P13" s="69"/>
    </row>
    <row r="14" spans="1:16" s="34" customFormat="1" x14ac:dyDescent="0.3">
      <c r="A14" s="33" t="s">
        <v>473</v>
      </c>
      <c r="B14" s="34" t="s">
        <v>69</v>
      </c>
      <c r="C14" s="36">
        <v>10225124</v>
      </c>
      <c r="D14" s="77">
        <v>3592</v>
      </c>
      <c r="E14" s="37">
        <f t="shared" si="2"/>
        <v>2846.6380846325169</v>
      </c>
      <c r="F14" s="38">
        <f t="shared" si="3"/>
        <v>0.74819902121135728</v>
      </c>
      <c r="G14" s="39">
        <f t="shared" si="4"/>
        <v>574.80929724312875</v>
      </c>
      <c r="H14" s="39">
        <f t="shared" si="5"/>
        <v>202.14254809050453</v>
      </c>
      <c r="I14" s="68">
        <f t="shared" si="6"/>
        <v>776.95184533363329</v>
      </c>
      <c r="J14" s="40">
        <f t="shared" si="7"/>
        <v>-33.952272112456022</v>
      </c>
      <c r="K14" s="37">
        <f t="shared" si="8"/>
        <v>742.99957322117723</v>
      </c>
      <c r="L14" s="37">
        <f t="shared" si="9"/>
        <v>2790811.0284384107</v>
      </c>
      <c r="M14" s="37">
        <f t="shared" si="10"/>
        <v>2668854.4670104687</v>
      </c>
      <c r="N14" s="63"/>
      <c r="O14" s="74"/>
      <c r="P14" s="69"/>
    </row>
    <row r="15" spans="1:16" s="34" customFormat="1" x14ac:dyDescent="0.3">
      <c r="A15" s="33" t="s">
        <v>474</v>
      </c>
      <c r="B15" s="34" t="s">
        <v>70</v>
      </c>
      <c r="C15" s="36">
        <v>2432959</v>
      </c>
      <c r="D15" s="77">
        <v>673</v>
      </c>
      <c r="E15" s="37">
        <f t="shared" si="2"/>
        <v>3615.0950965824668</v>
      </c>
      <c r="F15" s="38">
        <f t="shared" si="3"/>
        <v>0.95017720287338625</v>
      </c>
      <c r="G15" s="39">
        <f t="shared" si="4"/>
        <v>113.73509007315879</v>
      </c>
      <c r="H15" s="39">
        <f t="shared" si="5"/>
        <v>0</v>
      </c>
      <c r="I15" s="68">
        <f t="shared" si="6"/>
        <v>113.73509007315879</v>
      </c>
      <c r="J15" s="40">
        <f t="shared" si="7"/>
        <v>-33.952272112456022</v>
      </c>
      <c r="K15" s="37">
        <f t="shared" si="8"/>
        <v>79.782817960702772</v>
      </c>
      <c r="L15" s="37">
        <f t="shared" si="9"/>
        <v>76543.715619235867</v>
      </c>
      <c r="M15" s="37">
        <f t="shared" si="10"/>
        <v>53693.836487552966</v>
      </c>
      <c r="N15" s="63"/>
      <c r="O15" s="74"/>
      <c r="P15" s="69"/>
    </row>
    <row r="16" spans="1:16" s="34" customFormat="1" x14ac:dyDescent="0.3">
      <c r="A16" s="33" t="s">
        <v>475</v>
      </c>
      <c r="B16" s="34" t="s">
        <v>71</v>
      </c>
      <c r="C16" s="36">
        <v>16272383</v>
      </c>
      <c r="D16" s="77">
        <v>5347</v>
      </c>
      <c r="E16" s="37">
        <f t="shared" si="2"/>
        <v>3043.2734243501027</v>
      </c>
      <c r="F16" s="38">
        <f t="shared" si="3"/>
        <v>0.79988187106378339</v>
      </c>
      <c r="G16" s="39">
        <f t="shared" si="4"/>
        <v>456.82809341257723</v>
      </c>
      <c r="H16" s="39">
        <f t="shared" si="5"/>
        <v>133.32017918934952</v>
      </c>
      <c r="I16" s="68">
        <f t="shared" si="6"/>
        <v>590.14827260192669</v>
      </c>
      <c r="J16" s="40">
        <f t="shared" si="7"/>
        <v>-33.952272112456022</v>
      </c>
      <c r="K16" s="37">
        <f t="shared" si="8"/>
        <v>556.19600048947063</v>
      </c>
      <c r="L16" s="37">
        <f t="shared" si="9"/>
        <v>3155522.813602502</v>
      </c>
      <c r="M16" s="37">
        <f t="shared" si="10"/>
        <v>2973980.0146171995</v>
      </c>
      <c r="N16" s="63"/>
      <c r="O16" s="74"/>
      <c r="P16" s="69"/>
    </row>
    <row r="17" spans="1:16" s="34" customFormat="1" x14ac:dyDescent="0.3">
      <c r="A17" s="33" t="s">
        <v>476</v>
      </c>
      <c r="B17" s="34" t="s">
        <v>72</v>
      </c>
      <c r="C17" s="36">
        <v>18990066</v>
      </c>
      <c r="D17" s="77">
        <v>6042</v>
      </c>
      <c r="E17" s="37">
        <f t="shared" si="2"/>
        <v>3143.0099304865939</v>
      </c>
      <c r="F17" s="38">
        <f t="shared" si="3"/>
        <v>0.82609621726859661</v>
      </c>
      <c r="G17" s="39">
        <f t="shared" si="4"/>
        <v>396.9861897306825</v>
      </c>
      <c r="H17" s="39">
        <f t="shared" si="5"/>
        <v>98.412402041577593</v>
      </c>
      <c r="I17" s="68">
        <f t="shared" si="6"/>
        <v>495.39859177226009</v>
      </c>
      <c r="J17" s="40">
        <f t="shared" si="7"/>
        <v>-33.952272112456022</v>
      </c>
      <c r="K17" s="37">
        <f t="shared" si="8"/>
        <v>461.44631965980409</v>
      </c>
      <c r="L17" s="37">
        <f t="shared" si="9"/>
        <v>2993198.2914879955</v>
      </c>
      <c r="M17" s="37">
        <f t="shared" si="10"/>
        <v>2788058.6633845363</v>
      </c>
      <c r="N17" s="63"/>
      <c r="O17" s="74"/>
      <c r="P17" s="69"/>
    </row>
    <row r="18" spans="1:16" s="34" customFormat="1" x14ac:dyDescent="0.3">
      <c r="A18" s="33" t="s">
        <v>477</v>
      </c>
      <c r="B18" s="34" t="s">
        <v>73</v>
      </c>
      <c r="C18" s="36">
        <v>48799003</v>
      </c>
      <c r="D18" s="77">
        <v>15865</v>
      </c>
      <c r="E18" s="37">
        <f t="shared" si="2"/>
        <v>3075.8905137094234</v>
      </c>
      <c r="F18" s="38">
        <f t="shared" si="3"/>
        <v>0.80845481697677168</v>
      </c>
      <c r="G18" s="39">
        <f t="shared" si="4"/>
        <v>437.2578397969848</v>
      </c>
      <c r="H18" s="39">
        <f t="shared" si="5"/>
        <v>121.90419791358725</v>
      </c>
      <c r="I18" s="68">
        <f t="shared" si="6"/>
        <v>559.16203771057201</v>
      </c>
      <c r="J18" s="40">
        <f t="shared" si="7"/>
        <v>-33.952272112456022</v>
      </c>
      <c r="K18" s="37">
        <f t="shared" si="8"/>
        <v>525.20976559811595</v>
      </c>
      <c r="L18" s="37">
        <f t="shared" si="9"/>
        <v>8871105.7282782253</v>
      </c>
      <c r="M18" s="37">
        <f t="shared" si="10"/>
        <v>8332452.93121411</v>
      </c>
      <c r="N18" s="63"/>
      <c r="O18" s="74"/>
      <c r="P18" s="69"/>
    </row>
    <row r="19" spans="1:16" s="34" customFormat="1" x14ac:dyDescent="0.3">
      <c r="A19" s="33" t="s">
        <v>478</v>
      </c>
      <c r="B19" s="34" t="s">
        <v>74</v>
      </c>
      <c r="C19" s="36">
        <v>34177550</v>
      </c>
      <c r="D19" s="77">
        <v>11424</v>
      </c>
      <c r="E19" s="37">
        <f t="shared" si="2"/>
        <v>2991.7323179271707</v>
      </c>
      <c r="F19" s="38">
        <f t="shared" si="3"/>
        <v>0.78633501184554655</v>
      </c>
      <c r="G19" s="39">
        <f t="shared" si="4"/>
        <v>487.7527572663364</v>
      </c>
      <c r="H19" s="39">
        <f t="shared" si="5"/>
        <v>151.35956643737572</v>
      </c>
      <c r="I19" s="68">
        <f t="shared" si="6"/>
        <v>639.11232370371215</v>
      </c>
      <c r="J19" s="40">
        <f t="shared" si="7"/>
        <v>-33.952272112456022</v>
      </c>
      <c r="K19" s="37">
        <f t="shared" si="8"/>
        <v>605.16005159125609</v>
      </c>
      <c r="L19" s="37">
        <f t="shared" si="9"/>
        <v>7301219.1859912071</v>
      </c>
      <c r="M19" s="37">
        <f t="shared" si="10"/>
        <v>6913348.4293785095</v>
      </c>
      <c r="N19" s="63"/>
      <c r="O19" s="74"/>
      <c r="P19" s="69"/>
    </row>
    <row r="20" spans="1:16" s="34" customFormat="1" x14ac:dyDescent="0.3">
      <c r="A20" s="33" t="s">
        <v>479</v>
      </c>
      <c r="B20" s="34" t="s">
        <v>75</v>
      </c>
      <c r="C20" s="36">
        <v>11681366</v>
      </c>
      <c r="D20" s="77">
        <v>3797</v>
      </c>
      <c r="E20" s="37">
        <f t="shared" si="2"/>
        <v>3076.4724782723201</v>
      </c>
      <c r="F20" s="38">
        <f t="shared" si="3"/>
        <v>0.80860777822558294</v>
      </c>
      <c r="G20" s="39">
        <f t="shared" si="4"/>
        <v>436.90866105924675</v>
      </c>
      <c r="H20" s="39">
        <f t="shared" si="5"/>
        <v>121.70051031657341</v>
      </c>
      <c r="I20" s="68">
        <f t="shared" si="6"/>
        <v>558.60917137582021</v>
      </c>
      <c r="J20" s="40">
        <f t="shared" si="7"/>
        <v>-33.952272112456022</v>
      </c>
      <c r="K20" s="37">
        <f t="shared" si="8"/>
        <v>524.65689926336415</v>
      </c>
      <c r="L20" s="37">
        <f t="shared" si="9"/>
        <v>2121039.0237139892</v>
      </c>
      <c r="M20" s="37">
        <f t="shared" si="10"/>
        <v>1992122.2465029936</v>
      </c>
      <c r="N20" s="63"/>
      <c r="O20" s="74"/>
      <c r="P20" s="69"/>
    </row>
    <row r="21" spans="1:16" s="34" customFormat="1" x14ac:dyDescent="0.3">
      <c r="A21" s="33" t="s">
        <v>480</v>
      </c>
      <c r="B21" s="34" t="s">
        <v>76</v>
      </c>
      <c r="C21" s="36">
        <v>24746943</v>
      </c>
      <c r="D21" s="77">
        <v>8230</v>
      </c>
      <c r="E21" s="37">
        <f t="shared" si="2"/>
        <v>3006.9189550425272</v>
      </c>
      <c r="F21" s="38">
        <f t="shared" si="3"/>
        <v>0.7903266070843451</v>
      </c>
      <c r="G21" s="39">
        <f t="shared" si="4"/>
        <v>478.64077499712255</v>
      </c>
      <c r="H21" s="39">
        <f t="shared" si="5"/>
        <v>146.04424344700095</v>
      </c>
      <c r="I21" s="68">
        <f t="shared" si="6"/>
        <v>624.68501844412344</v>
      </c>
      <c r="J21" s="40">
        <f t="shared" si="7"/>
        <v>-33.952272112456022</v>
      </c>
      <c r="K21" s="37">
        <f t="shared" si="8"/>
        <v>590.73274633166739</v>
      </c>
      <c r="L21" s="37">
        <f t="shared" si="9"/>
        <v>5141157.7017951356</v>
      </c>
      <c r="M21" s="37">
        <f t="shared" si="10"/>
        <v>4861730.5023096222</v>
      </c>
      <c r="N21" s="63"/>
      <c r="O21" s="74"/>
      <c r="P21" s="69"/>
    </row>
    <row r="22" spans="1:16" s="34" customFormat="1" x14ac:dyDescent="0.3">
      <c r="A22" s="33" t="s">
        <v>481</v>
      </c>
      <c r="B22" s="34" t="s">
        <v>77</v>
      </c>
      <c r="C22" s="36">
        <v>25752461</v>
      </c>
      <c r="D22" s="77">
        <v>7542</v>
      </c>
      <c r="E22" s="37">
        <f t="shared" si="2"/>
        <v>3414.5400424290638</v>
      </c>
      <c r="F22" s="38">
        <f t="shared" si="3"/>
        <v>0.89746411088370392</v>
      </c>
      <c r="G22" s="39">
        <f t="shared" si="4"/>
        <v>234.06812256520061</v>
      </c>
      <c r="H22" s="39">
        <f t="shared" si="5"/>
        <v>3.3768628617131524</v>
      </c>
      <c r="I22" s="68">
        <f t="shared" si="6"/>
        <v>237.44498542691377</v>
      </c>
      <c r="J22" s="40">
        <f t="shared" si="7"/>
        <v>-33.952272112456022</v>
      </c>
      <c r="K22" s="37">
        <f t="shared" si="8"/>
        <v>203.49271331445775</v>
      </c>
      <c r="L22" s="37">
        <f t="shared" si="9"/>
        <v>1790810.0800897838</v>
      </c>
      <c r="M22" s="37">
        <f t="shared" si="10"/>
        <v>1534742.0438176403</v>
      </c>
      <c r="N22" s="63"/>
      <c r="O22" s="74"/>
      <c r="P22" s="69"/>
    </row>
    <row r="23" spans="1:16" s="34" customFormat="1" x14ac:dyDescent="0.3">
      <c r="A23" s="33" t="s">
        <v>482</v>
      </c>
      <c r="B23" s="34" t="s">
        <v>78</v>
      </c>
      <c r="C23" s="36">
        <v>55764256</v>
      </c>
      <c r="D23" s="77">
        <v>16145</v>
      </c>
      <c r="E23" s="37">
        <f t="shared" si="2"/>
        <v>3453.9644471972747</v>
      </c>
      <c r="F23" s="38">
        <f t="shared" si="3"/>
        <v>0.90782626447767711</v>
      </c>
      <c r="G23" s="39">
        <f t="shared" si="4"/>
        <v>210.41347970427404</v>
      </c>
      <c r="H23" s="39">
        <f t="shared" si="5"/>
        <v>0</v>
      </c>
      <c r="I23" s="68">
        <f t="shared" si="6"/>
        <v>210.41347970427404</v>
      </c>
      <c r="J23" s="40">
        <f t="shared" si="7"/>
        <v>-33.952272112456022</v>
      </c>
      <c r="K23" s="37">
        <f t="shared" si="8"/>
        <v>176.46120759181801</v>
      </c>
      <c r="L23" s="37">
        <f t="shared" si="9"/>
        <v>3397125.6298255045</v>
      </c>
      <c r="M23" s="37">
        <f t="shared" si="10"/>
        <v>2848966.1965699019</v>
      </c>
      <c r="N23" s="63"/>
      <c r="O23" s="74"/>
      <c r="P23" s="69"/>
    </row>
    <row r="24" spans="1:16" s="34" customFormat="1" x14ac:dyDescent="0.3">
      <c r="A24" s="33" t="s">
        <v>483</v>
      </c>
      <c r="B24" s="34" t="s">
        <v>79</v>
      </c>
      <c r="C24" s="36">
        <v>18414970</v>
      </c>
      <c r="D24" s="77">
        <v>5593</v>
      </c>
      <c r="E24" s="37">
        <f t="shared" si="2"/>
        <v>3292.5031289111389</v>
      </c>
      <c r="F24" s="38">
        <f t="shared" si="3"/>
        <v>0.86538841438449343</v>
      </c>
      <c r="G24" s="39">
        <f t="shared" si="4"/>
        <v>307.29027067595553</v>
      </c>
      <c r="H24" s="39">
        <f t="shared" si="5"/>
        <v>46.08978259298685</v>
      </c>
      <c r="I24" s="68">
        <f t="shared" si="6"/>
        <v>353.38005326894239</v>
      </c>
      <c r="J24" s="40">
        <f t="shared" si="7"/>
        <v>-33.952272112456022</v>
      </c>
      <c r="K24" s="37">
        <f t="shared" si="8"/>
        <v>319.42778115648639</v>
      </c>
      <c r="L24" s="37">
        <f t="shared" si="9"/>
        <v>1976454.6379331949</v>
      </c>
      <c r="M24" s="37">
        <f t="shared" si="10"/>
        <v>1786559.5800082283</v>
      </c>
      <c r="N24" s="63"/>
      <c r="O24" s="74"/>
      <c r="P24" s="69"/>
    </row>
    <row r="25" spans="1:16" s="34" customFormat="1" x14ac:dyDescent="0.3">
      <c r="A25" s="33" t="s">
        <v>484</v>
      </c>
      <c r="B25" s="34" t="s">
        <v>80</v>
      </c>
      <c r="C25" s="36">
        <v>18813742</v>
      </c>
      <c r="D25" s="77">
        <v>5642</v>
      </c>
      <c r="E25" s="37">
        <f t="shared" si="2"/>
        <v>3334.5873803615741</v>
      </c>
      <c r="F25" s="38">
        <f t="shared" si="3"/>
        <v>0.87644967149111752</v>
      </c>
      <c r="G25" s="39">
        <f t="shared" si="4"/>
        <v>282.0397198056944</v>
      </c>
      <c r="H25" s="39">
        <f t="shared" si="5"/>
        <v>31.360294585334529</v>
      </c>
      <c r="I25" s="68">
        <f t="shared" si="6"/>
        <v>313.40001439102895</v>
      </c>
      <c r="J25" s="40">
        <f t="shared" si="7"/>
        <v>-33.952272112456022</v>
      </c>
      <c r="K25" s="37">
        <f t="shared" si="8"/>
        <v>279.44774227857295</v>
      </c>
      <c r="L25" s="37">
        <f t="shared" si="9"/>
        <v>1768202.8811941852</v>
      </c>
      <c r="M25" s="37">
        <f t="shared" si="10"/>
        <v>1576644.1619357085</v>
      </c>
      <c r="N25" s="63"/>
      <c r="O25" s="74"/>
      <c r="P25" s="69"/>
    </row>
    <row r="26" spans="1:16" s="34" customFormat="1" x14ac:dyDescent="0.3">
      <c r="A26" s="33" t="s">
        <v>485</v>
      </c>
      <c r="B26" s="34" t="s">
        <v>81</v>
      </c>
      <c r="C26" s="36">
        <v>66968249</v>
      </c>
      <c r="D26" s="77">
        <v>17824</v>
      </c>
      <c r="E26" s="37">
        <f t="shared" si="2"/>
        <v>3757.1952984739678</v>
      </c>
      <c r="F26" s="38">
        <f t="shared" si="3"/>
        <v>0.98752625421332241</v>
      </c>
      <c r="G26" s="39">
        <f t="shared" si="4"/>
        <v>28.47496893825819</v>
      </c>
      <c r="H26" s="39">
        <f t="shared" si="5"/>
        <v>0</v>
      </c>
      <c r="I26" s="68">
        <f t="shared" si="6"/>
        <v>28.47496893825819</v>
      </c>
      <c r="J26" s="40">
        <f t="shared" si="7"/>
        <v>-33.952272112456022</v>
      </c>
      <c r="K26" s="37">
        <f t="shared" si="8"/>
        <v>-5.4773031741978322</v>
      </c>
      <c r="L26" s="37">
        <f t="shared" si="9"/>
        <v>507537.84635551396</v>
      </c>
      <c r="M26" s="37">
        <f t="shared" si="10"/>
        <v>-97627.451776902162</v>
      </c>
      <c r="N26" s="63"/>
      <c r="O26" s="74"/>
      <c r="P26" s="69"/>
    </row>
    <row r="27" spans="1:16" s="34" customFormat="1" x14ac:dyDescent="0.3">
      <c r="A27" s="33" t="s">
        <v>486</v>
      </c>
      <c r="B27" s="34" t="s">
        <v>82</v>
      </c>
      <c r="C27" s="36">
        <v>126932558</v>
      </c>
      <c r="D27" s="77">
        <v>30843</v>
      </c>
      <c r="E27" s="37">
        <f t="shared" si="2"/>
        <v>4115.4413643290209</v>
      </c>
      <c r="F27" s="38">
        <f t="shared" si="3"/>
        <v>1.0816862239237579</v>
      </c>
      <c r="G27" s="39">
        <f t="shared" si="4"/>
        <v>-186.47267057477364</v>
      </c>
      <c r="H27" s="39">
        <f t="shared" si="5"/>
        <v>0</v>
      </c>
      <c r="I27" s="68">
        <f t="shared" si="6"/>
        <v>-186.47267057477364</v>
      </c>
      <c r="J27" s="40">
        <f t="shared" si="7"/>
        <v>-33.952272112456022</v>
      </c>
      <c r="K27" s="37">
        <f t="shared" si="8"/>
        <v>-220.42494268722967</v>
      </c>
      <c r="L27" s="37">
        <f t="shared" si="9"/>
        <v>-5751376.5785377435</v>
      </c>
      <c r="M27" s="37">
        <f t="shared" si="10"/>
        <v>-6798566.5073022246</v>
      </c>
      <c r="N27" s="63"/>
      <c r="O27" s="74"/>
      <c r="P27" s="69"/>
    </row>
    <row r="28" spans="1:16" s="34" customFormat="1" x14ac:dyDescent="0.3">
      <c r="A28" s="33" t="s">
        <v>487</v>
      </c>
      <c r="B28" s="34" t="s">
        <v>83</v>
      </c>
      <c r="C28" s="36">
        <v>74392823</v>
      </c>
      <c r="D28" s="77">
        <v>20335</v>
      </c>
      <c r="E28" s="37">
        <f t="shared" si="2"/>
        <v>3658.3635603639045</v>
      </c>
      <c r="F28" s="38">
        <f t="shared" si="3"/>
        <v>0.96154971363453912</v>
      </c>
      <c r="G28" s="39">
        <f t="shared" si="4"/>
        <v>87.774011804296151</v>
      </c>
      <c r="H28" s="39">
        <f t="shared" si="5"/>
        <v>0</v>
      </c>
      <c r="I28" s="68">
        <f t="shared" si="6"/>
        <v>87.774011804296151</v>
      </c>
      <c r="J28" s="40">
        <f t="shared" si="7"/>
        <v>-33.952272112456022</v>
      </c>
      <c r="K28" s="37">
        <f t="shared" si="8"/>
        <v>53.821739691840129</v>
      </c>
      <c r="L28" s="37">
        <f t="shared" si="9"/>
        <v>1784884.5300403622</v>
      </c>
      <c r="M28" s="37">
        <f t="shared" si="10"/>
        <v>1094465.0766335691</v>
      </c>
      <c r="N28" s="63"/>
      <c r="O28" s="74"/>
      <c r="P28" s="69"/>
    </row>
    <row r="29" spans="1:16" s="34" customFormat="1" x14ac:dyDescent="0.3">
      <c r="A29" s="33" t="s">
        <v>488</v>
      </c>
      <c r="B29" s="34" t="s">
        <v>84</v>
      </c>
      <c r="C29" s="36">
        <v>68883342</v>
      </c>
      <c r="D29" s="77">
        <v>15761</v>
      </c>
      <c r="E29" s="37">
        <f t="shared" si="2"/>
        <v>4370.493115919041</v>
      </c>
      <c r="F29" s="38">
        <f t="shared" si="3"/>
        <v>1.1487230109070004</v>
      </c>
      <c r="G29" s="39">
        <f t="shared" si="4"/>
        <v>-339.50372152878572</v>
      </c>
      <c r="H29" s="39">
        <f t="shared" si="5"/>
        <v>0</v>
      </c>
      <c r="I29" s="68">
        <f t="shared" si="6"/>
        <v>-339.50372152878572</v>
      </c>
      <c r="J29" s="40">
        <f t="shared" si="7"/>
        <v>-33.952272112456022</v>
      </c>
      <c r="K29" s="37">
        <f t="shared" si="8"/>
        <v>-373.45599364124172</v>
      </c>
      <c r="L29" s="37">
        <f t="shared" si="9"/>
        <v>-5350918.155015192</v>
      </c>
      <c r="M29" s="37">
        <f t="shared" si="10"/>
        <v>-5886039.9157796111</v>
      </c>
      <c r="N29" s="63"/>
      <c r="O29" s="74"/>
      <c r="P29" s="69"/>
    </row>
    <row r="30" spans="1:16" s="34" customFormat="1" x14ac:dyDescent="0.3">
      <c r="A30" s="33" t="s">
        <v>489</v>
      </c>
      <c r="B30" s="34" t="s">
        <v>85</v>
      </c>
      <c r="C30" s="36">
        <v>76926528</v>
      </c>
      <c r="D30" s="77">
        <v>19488</v>
      </c>
      <c r="E30" s="37">
        <f t="shared" si="2"/>
        <v>3947.3793103448274</v>
      </c>
      <c r="F30" s="38">
        <f t="shared" si="3"/>
        <v>1.0375134627383553</v>
      </c>
      <c r="G30" s="39">
        <f t="shared" si="4"/>
        <v>-85.635438184257595</v>
      </c>
      <c r="H30" s="39">
        <f t="shared" si="5"/>
        <v>0</v>
      </c>
      <c r="I30" s="68">
        <f t="shared" si="6"/>
        <v>-85.635438184257595</v>
      </c>
      <c r="J30" s="40">
        <f t="shared" si="7"/>
        <v>-33.952272112456022</v>
      </c>
      <c r="K30" s="37">
        <f t="shared" si="8"/>
        <v>-119.58771029671362</v>
      </c>
      <c r="L30" s="37">
        <f t="shared" si="9"/>
        <v>-1668863.4193348121</v>
      </c>
      <c r="M30" s="37">
        <f t="shared" si="10"/>
        <v>-2330525.2982623549</v>
      </c>
      <c r="N30" s="63"/>
      <c r="O30" s="74"/>
      <c r="P30" s="69"/>
    </row>
    <row r="31" spans="1:16" s="34" customFormat="1" x14ac:dyDescent="0.3">
      <c r="A31" s="33" t="s">
        <v>490</v>
      </c>
      <c r="B31" s="34" t="s">
        <v>86</v>
      </c>
      <c r="C31" s="36">
        <v>128314632</v>
      </c>
      <c r="D31" s="77">
        <v>27394</v>
      </c>
      <c r="E31" s="37">
        <f t="shared" si="2"/>
        <v>4684.0414689348036</v>
      </c>
      <c r="F31" s="38">
        <f t="shared" si="3"/>
        <v>1.2311348117240022</v>
      </c>
      <c r="G31" s="39">
        <f t="shared" si="4"/>
        <v>-527.63273333824327</v>
      </c>
      <c r="H31" s="39">
        <f t="shared" si="5"/>
        <v>0</v>
      </c>
      <c r="I31" s="68">
        <f t="shared" si="6"/>
        <v>-527.63273333824327</v>
      </c>
      <c r="J31" s="40">
        <f t="shared" si="7"/>
        <v>-33.952272112456022</v>
      </c>
      <c r="K31" s="37">
        <f t="shared" si="8"/>
        <v>-561.58500545069933</v>
      </c>
      <c r="L31" s="37">
        <f t="shared" si="9"/>
        <v>-14453971.097067837</v>
      </c>
      <c r="M31" s="37">
        <f t="shared" si="10"/>
        <v>-15384059.639316458</v>
      </c>
      <c r="N31" s="63"/>
      <c r="O31" s="74"/>
      <c r="P31" s="69"/>
    </row>
    <row r="32" spans="1:16" s="34" customFormat="1" x14ac:dyDescent="0.3">
      <c r="A32" s="33" t="s">
        <v>491</v>
      </c>
      <c r="B32" s="34" t="s">
        <v>87</v>
      </c>
      <c r="C32" s="36">
        <v>697434862</v>
      </c>
      <c r="D32" s="77">
        <v>126841</v>
      </c>
      <c r="E32" s="37">
        <f t="shared" si="2"/>
        <v>5498.4970317168736</v>
      </c>
      <c r="F32" s="38">
        <f t="shared" si="3"/>
        <v>1.4452030693586415</v>
      </c>
      <c r="G32" s="39">
        <f t="shared" si="4"/>
        <v>-1016.3060710074852</v>
      </c>
      <c r="H32" s="39">
        <f t="shared" si="5"/>
        <v>0</v>
      </c>
      <c r="I32" s="68">
        <f t="shared" si="6"/>
        <v>-1016.3060710074852</v>
      </c>
      <c r="J32" s="40">
        <f t="shared" si="7"/>
        <v>-33.952272112456022</v>
      </c>
      <c r="K32" s="37">
        <f t="shared" si="8"/>
        <v>-1050.2583431199412</v>
      </c>
      <c r="L32" s="37">
        <f t="shared" si="9"/>
        <v>-128909278.35266043</v>
      </c>
      <c r="M32" s="37">
        <f t="shared" si="10"/>
        <v>-133215818.49967645</v>
      </c>
      <c r="N32" s="63"/>
      <c r="O32" s="74"/>
      <c r="P32" s="69"/>
    </row>
    <row r="33" spans="1:16" s="34" customFormat="1" x14ac:dyDescent="0.3">
      <c r="A33" s="33" t="s">
        <v>492</v>
      </c>
      <c r="B33" s="34" t="s">
        <v>88</v>
      </c>
      <c r="C33" s="36">
        <v>317858364</v>
      </c>
      <c r="D33" s="77">
        <v>61523</v>
      </c>
      <c r="E33" s="37">
        <f t="shared" si="2"/>
        <v>5166.4964972449325</v>
      </c>
      <c r="F33" s="38">
        <f t="shared" si="3"/>
        <v>1.3579413706289905</v>
      </c>
      <c r="G33" s="39">
        <f t="shared" si="4"/>
        <v>-817.10575032432064</v>
      </c>
      <c r="H33" s="39">
        <f t="shared" si="5"/>
        <v>0</v>
      </c>
      <c r="I33" s="68">
        <f t="shared" si="6"/>
        <v>-817.10575032432064</v>
      </c>
      <c r="J33" s="40">
        <f t="shared" si="7"/>
        <v>-33.952272112456022</v>
      </c>
      <c r="K33" s="37">
        <f t="shared" si="8"/>
        <v>-851.0580224367767</v>
      </c>
      <c r="L33" s="37">
        <f t="shared" si="9"/>
        <v>-50270797.077203177</v>
      </c>
      <c r="M33" s="37">
        <f t="shared" si="10"/>
        <v>-52359642.714377813</v>
      </c>
      <c r="N33" s="63"/>
      <c r="O33" s="74"/>
      <c r="P33" s="69"/>
    </row>
    <row r="34" spans="1:16" s="34" customFormat="1" x14ac:dyDescent="0.3">
      <c r="A34" s="33" t="s">
        <v>493</v>
      </c>
      <c r="B34" s="34" t="s">
        <v>89</v>
      </c>
      <c r="C34" s="36">
        <v>51563703</v>
      </c>
      <c r="D34" s="77">
        <v>16500</v>
      </c>
      <c r="E34" s="37">
        <f t="shared" si="2"/>
        <v>3125.072909090909</v>
      </c>
      <c r="F34" s="38">
        <f t="shared" si="3"/>
        <v>0.82138172197530712</v>
      </c>
      <c r="G34" s="39">
        <f t="shared" si="4"/>
        <v>407.74840256809347</v>
      </c>
      <c r="H34" s="39">
        <f t="shared" si="5"/>
        <v>104.69035953006733</v>
      </c>
      <c r="I34" s="68">
        <f t="shared" si="6"/>
        <v>512.43876209816085</v>
      </c>
      <c r="J34" s="40">
        <f t="shared" si="7"/>
        <v>-33.952272112456022</v>
      </c>
      <c r="K34" s="37">
        <f t="shared" si="8"/>
        <v>478.48648998570485</v>
      </c>
      <c r="L34" s="37">
        <f t="shared" si="9"/>
        <v>8455239.5746196546</v>
      </c>
      <c r="M34" s="37">
        <f t="shared" si="10"/>
        <v>7895027.0847641304</v>
      </c>
      <c r="N34" s="63"/>
      <c r="O34" s="74"/>
      <c r="P34" s="69"/>
    </row>
    <row r="35" spans="1:16" s="34" customFormat="1" x14ac:dyDescent="0.3">
      <c r="A35" s="33" t="s">
        <v>494</v>
      </c>
      <c r="B35" s="34" t="s">
        <v>90</v>
      </c>
      <c r="C35" s="36">
        <v>70219437</v>
      </c>
      <c r="D35" s="77">
        <v>18263</v>
      </c>
      <c r="E35" s="37">
        <f t="shared" si="2"/>
        <v>3844.9015495811204</v>
      </c>
      <c r="F35" s="38">
        <f t="shared" si="3"/>
        <v>1.0105786160807286</v>
      </c>
      <c r="G35" s="39">
        <f t="shared" si="4"/>
        <v>-24.148781726033395</v>
      </c>
      <c r="H35" s="39">
        <f t="shared" si="5"/>
        <v>0</v>
      </c>
      <c r="I35" s="68">
        <f t="shared" si="6"/>
        <v>-24.148781726033395</v>
      </c>
      <c r="J35" s="40">
        <f t="shared" si="7"/>
        <v>-33.952272112456022</v>
      </c>
      <c r="K35" s="37">
        <f t="shared" si="8"/>
        <v>-58.10105383848942</v>
      </c>
      <c r="L35" s="37">
        <f t="shared" si="9"/>
        <v>-441029.2006625479</v>
      </c>
      <c r="M35" s="37">
        <f t="shared" si="10"/>
        <v>-1061099.5462523324</v>
      </c>
      <c r="N35" s="63"/>
      <c r="O35" s="74"/>
      <c r="P35" s="69"/>
    </row>
    <row r="36" spans="1:16" s="34" customFormat="1" x14ac:dyDescent="0.3">
      <c r="A36" s="33" t="s">
        <v>495</v>
      </c>
      <c r="B36" s="34" t="s">
        <v>91</v>
      </c>
      <c r="C36" s="36">
        <v>46380003</v>
      </c>
      <c r="D36" s="77">
        <v>11842</v>
      </c>
      <c r="E36" s="37">
        <f t="shared" si="2"/>
        <v>3916.5684006080055</v>
      </c>
      <c r="F36" s="38">
        <f t="shared" si="3"/>
        <v>1.0294152458866346</v>
      </c>
      <c r="G36" s="39">
        <f t="shared" si="4"/>
        <v>-67.14889234216443</v>
      </c>
      <c r="H36" s="39">
        <f t="shared" si="5"/>
        <v>0</v>
      </c>
      <c r="I36" s="68">
        <f t="shared" si="6"/>
        <v>-67.14889234216443</v>
      </c>
      <c r="J36" s="40">
        <f t="shared" si="7"/>
        <v>-33.952272112456022</v>
      </c>
      <c r="K36" s="37">
        <f t="shared" si="8"/>
        <v>-101.10116445462046</v>
      </c>
      <c r="L36" s="37">
        <f t="shared" si="9"/>
        <v>-795177.1831159112</v>
      </c>
      <c r="M36" s="37">
        <f t="shared" si="10"/>
        <v>-1197239.9894716155</v>
      </c>
      <c r="N36" s="63"/>
      <c r="O36" s="74"/>
      <c r="P36" s="69"/>
    </row>
    <row r="37" spans="1:16" s="34" customFormat="1" x14ac:dyDescent="0.3">
      <c r="A37" s="33" t="s">
        <v>496</v>
      </c>
      <c r="B37" s="34" t="s">
        <v>92</v>
      </c>
      <c r="C37" s="36">
        <v>70815761</v>
      </c>
      <c r="D37" s="77">
        <v>18161</v>
      </c>
      <c r="E37" s="37">
        <f t="shared" si="2"/>
        <v>3899.3315896701724</v>
      </c>
      <c r="F37" s="38">
        <f t="shared" si="3"/>
        <v>1.024884791122429</v>
      </c>
      <c r="G37" s="39">
        <f t="shared" si="4"/>
        <v>-56.80680577946459</v>
      </c>
      <c r="H37" s="39">
        <f t="shared" si="5"/>
        <v>0</v>
      </c>
      <c r="I37" s="68">
        <f t="shared" si="6"/>
        <v>-56.80680577946459</v>
      </c>
      <c r="J37" s="40">
        <f t="shared" si="7"/>
        <v>-33.952272112456022</v>
      </c>
      <c r="K37" s="37">
        <f t="shared" si="8"/>
        <v>-90.759077891920612</v>
      </c>
      <c r="L37" s="37">
        <f t="shared" si="9"/>
        <v>-1031668.3997608564</v>
      </c>
      <c r="M37" s="37">
        <f t="shared" si="10"/>
        <v>-1648275.6135951702</v>
      </c>
      <c r="N37" s="63"/>
      <c r="O37" s="74"/>
      <c r="P37" s="69"/>
    </row>
    <row r="38" spans="1:16" s="34" customFormat="1" x14ac:dyDescent="0.3">
      <c r="A38" s="33" t="s">
        <v>497</v>
      </c>
      <c r="B38" s="34" t="s">
        <v>93</v>
      </c>
      <c r="C38" s="36">
        <v>38704970</v>
      </c>
      <c r="D38" s="77">
        <v>11026</v>
      </c>
      <c r="E38" s="37">
        <f t="shared" si="2"/>
        <v>3510.3364774170145</v>
      </c>
      <c r="F38" s="38">
        <f t="shared" si="3"/>
        <v>0.9226428644739324</v>
      </c>
      <c r="G38" s="39">
        <f t="shared" si="4"/>
        <v>176.59026157243014</v>
      </c>
      <c r="H38" s="39">
        <f t="shared" si="5"/>
        <v>0</v>
      </c>
      <c r="I38" s="68">
        <f t="shared" si="6"/>
        <v>176.59026157243014</v>
      </c>
      <c r="J38" s="40">
        <f t="shared" si="7"/>
        <v>-33.952272112456022</v>
      </c>
      <c r="K38" s="37">
        <f t="shared" si="8"/>
        <v>142.63798945997411</v>
      </c>
      <c r="L38" s="37">
        <f t="shared" si="9"/>
        <v>1947084.2240976146</v>
      </c>
      <c r="M38" s="37">
        <f t="shared" si="10"/>
        <v>1572726.4717856746</v>
      </c>
      <c r="N38" s="63"/>
      <c r="O38" s="74"/>
      <c r="P38" s="69"/>
    </row>
    <row r="39" spans="1:16" s="34" customFormat="1" x14ac:dyDescent="0.3">
      <c r="A39" s="33" t="s">
        <v>498</v>
      </c>
      <c r="B39" s="34" t="s">
        <v>94</v>
      </c>
      <c r="C39" s="36">
        <v>158382820</v>
      </c>
      <c r="D39" s="77">
        <v>40106</v>
      </c>
      <c r="E39" s="37">
        <f t="shared" si="2"/>
        <v>3949.1053707674664</v>
      </c>
      <c r="F39" s="38">
        <f t="shared" si="3"/>
        <v>1.0379671335880998</v>
      </c>
      <c r="G39" s="39">
        <f t="shared" si="4"/>
        <v>-86.671074437840971</v>
      </c>
      <c r="H39" s="39">
        <f t="shared" si="5"/>
        <v>0</v>
      </c>
      <c r="I39" s="68">
        <f t="shared" si="6"/>
        <v>-86.671074437840971</v>
      </c>
      <c r="J39" s="40">
        <f t="shared" si="7"/>
        <v>-33.952272112456022</v>
      </c>
      <c r="K39" s="37">
        <f t="shared" si="8"/>
        <v>-120.62334655029699</v>
      </c>
      <c r="L39" s="37">
        <f t="shared" si="9"/>
        <v>-3476030.1114040501</v>
      </c>
      <c r="M39" s="37">
        <f t="shared" si="10"/>
        <v>-4837719.9367462108</v>
      </c>
      <c r="N39" s="63"/>
      <c r="O39" s="74"/>
      <c r="P39" s="69"/>
    </row>
    <row r="40" spans="1:16" s="34" customFormat="1" x14ac:dyDescent="0.3">
      <c r="A40" s="33" t="s">
        <v>499</v>
      </c>
      <c r="B40" s="34" t="s">
        <v>95</v>
      </c>
      <c r="C40" s="36">
        <v>221517648</v>
      </c>
      <c r="D40" s="77">
        <v>55652</v>
      </c>
      <c r="E40" s="37">
        <f t="shared" si="2"/>
        <v>3980.4076762739883</v>
      </c>
      <c r="F40" s="38">
        <f t="shared" si="3"/>
        <v>1.046194506947598</v>
      </c>
      <c r="G40" s="39">
        <f t="shared" si="4"/>
        <v>-105.45245774175409</v>
      </c>
      <c r="H40" s="39">
        <f t="shared" si="5"/>
        <v>0</v>
      </c>
      <c r="I40" s="68">
        <f t="shared" si="6"/>
        <v>-105.45245774175409</v>
      </c>
      <c r="J40" s="40">
        <f t="shared" si="7"/>
        <v>-33.952272112456022</v>
      </c>
      <c r="K40" s="37">
        <f t="shared" si="8"/>
        <v>-139.4047298542101</v>
      </c>
      <c r="L40" s="37">
        <f t="shared" si="9"/>
        <v>-5868640.1782440981</v>
      </c>
      <c r="M40" s="37">
        <f t="shared" si="10"/>
        <v>-7758152.0258465009</v>
      </c>
      <c r="N40" s="63"/>
      <c r="O40" s="74"/>
      <c r="P40" s="69"/>
    </row>
    <row r="41" spans="1:16" s="34" customFormat="1" x14ac:dyDescent="0.3">
      <c r="A41" s="33" t="s">
        <v>500</v>
      </c>
      <c r="B41" s="34" t="s">
        <v>96</v>
      </c>
      <c r="C41" s="36">
        <v>99551009</v>
      </c>
      <c r="D41" s="77">
        <v>24089</v>
      </c>
      <c r="E41" s="37">
        <f t="shared" si="2"/>
        <v>4132.6335256756192</v>
      </c>
      <c r="F41" s="38">
        <f t="shared" si="3"/>
        <v>1.0862049431671608</v>
      </c>
      <c r="G41" s="39">
        <f t="shared" si="4"/>
        <v>-196.78796738273266</v>
      </c>
      <c r="H41" s="39">
        <f t="shared" si="5"/>
        <v>0</v>
      </c>
      <c r="I41" s="68">
        <f t="shared" si="6"/>
        <v>-196.78796738273266</v>
      </c>
      <c r="J41" s="40">
        <f t="shared" si="7"/>
        <v>-33.952272112456022</v>
      </c>
      <c r="K41" s="37">
        <f t="shared" si="8"/>
        <v>-230.74023949518869</v>
      </c>
      <c r="L41" s="37">
        <f t="shared" si="9"/>
        <v>-4740425.346282647</v>
      </c>
      <c r="M41" s="37">
        <f t="shared" si="10"/>
        <v>-5558301.6291996008</v>
      </c>
      <c r="N41" s="63"/>
      <c r="O41" s="74"/>
      <c r="P41" s="69"/>
    </row>
    <row r="42" spans="1:16" s="34" customFormat="1" x14ac:dyDescent="0.3">
      <c r="A42" s="33" t="s">
        <v>501</v>
      </c>
      <c r="B42" s="34" t="s">
        <v>97</v>
      </c>
      <c r="C42" s="36">
        <v>28688377</v>
      </c>
      <c r="D42" s="77">
        <v>6823</v>
      </c>
      <c r="E42" s="37">
        <f t="shared" si="2"/>
        <v>4204.6573354829252</v>
      </c>
      <c r="F42" s="38">
        <f t="shared" si="3"/>
        <v>1.1051353945977986</v>
      </c>
      <c r="G42" s="39">
        <f t="shared" si="4"/>
        <v>-240.00225326711623</v>
      </c>
      <c r="H42" s="39">
        <f t="shared" si="5"/>
        <v>0</v>
      </c>
      <c r="I42" s="68">
        <f t="shared" si="6"/>
        <v>-240.00225326711623</v>
      </c>
      <c r="J42" s="40">
        <f t="shared" si="7"/>
        <v>-33.952272112456022</v>
      </c>
      <c r="K42" s="37">
        <f t="shared" si="8"/>
        <v>-273.95452537957226</v>
      </c>
      <c r="L42" s="37">
        <f t="shared" si="9"/>
        <v>-1637535.374041534</v>
      </c>
      <c r="M42" s="37">
        <f t="shared" si="10"/>
        <v>-1869191.7266648216</v>
      </c>
      <c r="N42" s="63"/>
      <c r="O42" s="74"/>
      <c r="P42" s="69"/>
    </row>
    <row r="43" spans="1:16" s="34" customFormat="1" x14ac:dyDescent="0.3">
      <c r="A43" s="33" t="s">
        <v>502</v>
      </c>
      <c r="B43" s="34" t="s">
        <v>98</v>
      </c>
      <c r="C43" s="36">
        <v>139278641</v>
      </c>
      <c r="D43" s="77">
        <v>38234</v>
      </c>
      <c r="E43" s="37">
        <f t="shared" si="2"/>
        <v>3642.7954438457919</v>
      </c>
      <c r="F43" s="38">
        <f t="shared" si="3"/>
        <v>0.95745785186825483</v>
      </c>
      <c r="G43" s="39">
        <f t="shared" si="4"/>
        <v>97.114881715163747</v>
      </c>
      <c r="H43" s="39">
        <f t="shared" si="5"/>
        <v>0</v>
      </c>
      <c r="I43" s="68">
        <f t="shared" si="6"/>
        <v>97.114881715163747</v>
      </c>
      <c r="J43" s="40">
        <f t="shared" si="7"/>
        <v>-33.952272112456022</v>
      </c>
      <c r="K43" s="37">
        <f t="shared" si="8"/>
        <v>63.162609602707725</v>
      </c>
      <c r="L43" s="37">
        <f t="shared" si="9"/>
        <v>3713090.3874975708</v>
      </c>
      <c r="M43" s="37">
        <f t="shared" si="10"/>
        <v>2414959.2155499272</v>
      </c>
      <c r="N43" s="63"/>
      <c r="O43" s="74"/>
      <c r="P43" s="69"/>
    </row>
    <row r="44" spans="1:16" s="34" customFormat="1" x14ac:dyDescent="0.3">
      <c r="A44" s="33" t="s">
        <v>503</v>
      </c>
      <c r="B44" s="34" t="s">
        <v>99</v>
      </c>
      <c r="C44" s="36">
        <v>70431338</v>
      </c>
      <c r="D44" s="77">
        <v>21885</v>
      </c>
      <c r="E44" s="37">
        <f t="shared" si="2"/>
        <v>3218.2471098926203</v>
      </c>
      <c r="F44" s="38">
        <f t="shared" si="3"/>
        <v>0.84587125797158758</v>
      </c>
      <c r="G44" s="39">
        <f t="shared" si="4"/>
        <v>351.84388208706667</v>
      </c>
      <c r="H44" s="39">
        <f t="shared" si="5"/>
        <v>72.079389249468363</v>
      </c>
      <c r="I44" s="68">
        <f t="shared" si="6"/>
        <v>423.92327133653504</v>
      </c>
      <c r="J44" s="40">
        <f t="shared" si="7"/>
        <v>-33.952272112456022</v>
      </c>
      <c r="K44" s="37">
        <f t="shared" si="8"/>
        <v>389.97099922407904</v>
      </c>
      <c r="L44" s="37">
        <f t="shared" si="9"/>
        <v>9277560.79320007</v>
      </c>
      <c r="M44" s="37">
        <f t="shared" si="10"/>
        <v>8534515.3180189691</v>
      </c>
      <c r="N44" s="63"/>
      <c r="O44" s="74"/>
      <c r="P44" s="69"/>
    </row>
    <row r="45" spans="1:16" s="34" customFormat="1" x14ac:dyDescent="0.3">
      <c r="A45" s="33" t="s">
        <v>504</v>
      </c>
      <c r="B45" s="34" t="s">
        <v>100</v>
      </c>
      <c r="C45" s="36">
        <v>81582148</v>
      </c>
      <c r="D45" s="77">
        <v>24919</v>
      </c>
      <c r="E45" s="37">
        <f t="shared" si="2"/>
        <v>3273.8933344034672</v>
      </c>
      <c r="F45" s="38">
        <f t="shared" si="3"/>
        <v>0.86049709008487429</v>
      </c>
      <c r="G45" s="39">
        <f t="shared" si="4"/>
        <v>318.45614738055855</v>
      </c>
      <c r="H45" s="39">
        <f t="shared" si="5"/>
        <v>52.603210670671956</v>
      </c>
      <c r="I45" s="68">
        <f t="shared" si="6"/>
        <v>371.0593580512305</v>
      </c>
      <c r="J45" s="40">
        <f t="shared" si="7"/>
        <v>-33.952272112456022</v>
      </c>
      <c r="K45" s="37">
        <f t="shared" si="8"/>
        <v>337.1070859387745</v>
      </c>
      <c r="L45" s="37">
        <f t="shared" si="9"/>
        <v>9246428.1432786137</v>
      </c>
      <c r="M45" s="37">
        <f t="shared" si="10"/>
        <v>8400371.4745083209</v>
      </c>
      <c r="N45" s="63"/>
      <c r="O45" s="74"/>
      <c r="P45" s="69"/>
    </row>
    <row r="46" spans="1:16" s="34" customFormat="1" x14ac:dyDescent="0.3">
      <c r="A46" s="33" t="s">
        <v>505</v>
      </c>
      <c r="B46" s="34" t="s">
        <v>101</v>
      </c>
      <c r="C46" s="36">
        <v>45650771</v>
      </c>
      <c r="D46" s="77">
        <v>13682</v>
      </c>
      <c r="E46" s="37">
        <f t="shared" si="2"/>
        <v>3336.5568630317207</v>
      </c>
      <c r="F46" s="38">
        <f t="shared" si="3"/>
        <v>0.8769673224752913</v>
      </c>
      <c r="G46" s="39">
        <f t="shared" si="4"/>
        <v>280.85803020360646</v>
      </c>
      <c r="H46" s="39">
        <f t="shared" si="5"/>
        <v>30.670975650783223</v>
      </c>
      <c r="I46" s="68">
        <f t="shared" si="6"/>
        <v>311.52900585438971</v>
      </c>
      <c r="J46" s="40">
        <f t="shared" si="7"/>
        <v>-33.952272112456022</v>
      </c>
      <c r="K46" s="37">
        <f t="shared" si="8"/>
        <v>277.57673374193371</v>
      </c>
      <c r="L46" s="37">
        <f t="shared" si="9"/>
        <v>4262339.8580997596</v>
      </c>
      <c r="M46" s="37">
        <f t="shared" si="10"/>
        <v>3797804.8710571369</v>
      </c>
      <c r="N46" s="63"/>
      <c r="O46" s="74"/>
      <c r="P46" s="69"/>
    </row>
    <row r="47" spans="1:16" s="34" customFormat="1" x14ac:dyDescent="0.3">
      <c r="A47" s="33" t="s">
        <v>506</v>
      </c>
      <c r="B47" s="34" t="s">
        <v>102</v>
      </c>
      <c r="C47" s="36">
        <v>8476357</v>
      </c>
      <c r="D47" s="77">
        <v>2864</v>
      </c>
      <c r="E47" s="37">
        <f t="shared" si="2"/>
        <v>2959.6218575418993</v>
      </c>
      <c r="F47" s="38">
        <f t="shared" si="3"/>
        <v>0.77789522627512075</v>
      </c>
      <c r="G47" s="39">
        <f t="shared" si="4"/>
        <v>507.01903349749927</v>
      </c>
      <c r="H47" s="39">
        <f t="shared" si="5"/>
        <v>162.59822757222071</v>
      </c>
      <c r="I47" s="68">
        <f t="shared" si="6"/>
        <v>669.61726106971992</v>
      </c>
      <c r="J47" s="40">
        <f t="shared" si="7"/>
        <v>-33.952272112456022</v>
      </c>
      <c r="K47" s="37">
        <f t="shared" si="8"/>
        <v>635.66498895726386</v>
      </c>
      <c r="L47" s="37">
        <f t="shared" si="9"/>
        <v>1917783.8357036777</v>
      </c>
      <c r="M47" s="37">
        <f t="shared" si="10"/>
        <v>1820544.5283736037</v>
      </c>
      <c r="N47" s="63"/>
      <c r="O47" s="74"/>
      <c r="P47" s="69"/>
    </row>
    <row r="48" spans="1:16" s="34" customFormat="1" x14ac:dyDescent="0.3">
      <c r="A48" s="33" t="s">
        <v>507</v>
      </c>
      <c r="B48" s="34" t="s">
        <v>103</v>
      </c>
      <c r="C48" s="36">
        <v>3313453112</v>
      </c>
      <c r="D48" s="77">
        <v>681071</v>
      </c>
      <c r="E48" s="37">
        <f t="shared" si="2"/>
        <v>4865.0626909676084</v>
      </c>
      <c r="F48" s="38">
        <f t="shared" si="3"/>
        <v>1.2787137090466356</v>
      </c>
      <c r="G48" s="39">
        <f t="shared" si="4"/>
        <v>-636.24546655792619</v>
      </c>
      <c r="H48" s="39">
        <f t="shared" si="5"/>
        <v>0</v>
      </c>
      <c r="I48" s="68">
        <f t="shared" si="6"/>
        <v>-636.24546655792619</v>
      </c>
      <c r="J48" s="40">
        <f t="shared" si="7"/>
        <v>-33.952272112456022</v>
      </c>
      <c r="K48" s="37">
        <f t="shared" si="8"/>
        <v>-670.19773867038225</v>
      </c>
      <c r="L48" s="37">
        <f t="shared" si="9"/>
        <v>-433328336.15407336</v>
      </c>
      <c r="M48" s="37">
        <f t="shared" si="10"/>
        <v>-456452244.07397592</v>
      </c>
      <c r="N48" s="63"/>
      <c r="O48" s="74"/>
      <c r="P48" s="69"/>
    </row>
    <row r="49" spans="1:16" s="34" customFormat="1" x14ac:dyDescent="0.3">
      <c r="A49" s="33" t="s">
        <v>508</v>
      </c>
      <c r="B49" s="34" t="s">
        <v>104</v>
      </c>
      <c r="C49" s="36">
        <v>60893873</v>
      </c>
      <c r="D49" s="77">
        <v>17823</v>
      </c>
      <c r="E49" s="37">
        <f t="shared" si="2"/>
        <v>3416.589406946081</v>
      </c>
      <c r="F49" s="38">
        <f t="shared" si="3"/>
        <v>0.89800275769448579</v>
      </c>
      <c r="G49" s="39">
        <f t="shared" si="4"/>
        <v>232.83850385499025</v>
      </c>
      <c r="H49" s="39">
        <f t="shared" si="5"/>
        <v>2.6595852807571188</v>
      </c>
      <c r="I49" s="68">
        <f t="shared" si="6"/>
        <v>235.49808913574736</v>
      </c>
      <c r="J49" s="40">
        <f t="shared" si="7"/>
        <v>-33.952272112456022</v>
      </c>
      <c r="K49" s="37">
        <f t="shared" si="8"/>
        <v>201.54581702329133</v>
      </c>
      <c r="L49" s="37">
        <f t="shared" si="9"/>
        <v>4197282.4426664254</v>
      </c>
      <c r="M49" s="37">
        <f t="shared" si="10"/>
        <v>3592151.0968061215</v>
      </c>
      <c r="N49" s="63"/>
      <c r="O49" s="74"/>
      <c r="P49" s="69"/>
    </row>
    <row r="50" spans="1:16" s="34" customFormat="1" x14ac:dyDescent="0.3">
      <c r="A50" s="33" t="s">
        <v>509</v>
      </c>
      <c r="B50" s="34" t="s">
        <v>105</v>
      </c>
      <c r="C50" s="36">
        <v>110417938</v>
      </c>
      <c r="D50" s="77">
        <v>31144</v>
      </c>
      <c r="E50" s="37">
        <f t="shared" si="2"/>
        <v>3545.4000128435655</v>
      </c>
      <c r="F50" s="38">
        <f t="shared" si="3"/>
        <v>0.93185882453151103</v>
      </c>
      <c r="G50" s="39">
        <f t="shared" si="4"/>
        <v>155.55214031649956</v>
      </c>
      <c r="H50" s="39">
        <f t="shared" si="5"/>
        <v>0</v>
      </c>
      <c r="I50" s="68">
        <f t="shared" si="6"/>
        <v>155.55214031649956</v>
      </c>
      <c r="J50" s="40">
        <f t="shared" si="7"/>
        <v>-33.952272112456022</v>
      </c>
      <c r="K50" s="37">
        <f t="shared" si="8"/>
        <v>121.59986820404353</v>
      </c>
      <c r="L50" s="37">
        <f t="shared" si="9"/>
        <v>4844515.8580170628</v>
      </c>
      <c r="M50" s="37">
        <f t="shared" si="10"/>
        <v>3787106.2953467318</v>
      </c>
      <c r="N50" s="63"/>
      <c r="O50" s="74"/>
      <c r="P50" s="69"/>
    </row>
    <row r="51" spans="1:16" s="34" customFormat="1" x14ac:dyDescent="0.3">
      <c r="A51" s="33" t="s">
        <v>510</v>
      </c>
      <c r="B51" s="34" t="s">
        <v>106</v>
      </c>
      <c r="C51" s="36">
        <v>106044446</v>
      </c>
      <c r="D51" s="77">
        <v>34488</v>
      </c>
      <c r="E51" s="37">
        <f t="shared" si="2"/>
        <v>3074.8215611227092</v>
      </c>
      <c r="F51" s="38">
        <f t="shared" si="3"/>
        <v>0.80817385773456296</v>
      </c>
      <c r="G51" s="39">
        <f t="shared" si="4"/>
        <v>437.89921134901334</v>
      </c>
      <c r="H51" s="39">
        <f t="shared" si="5"/>
        <v>122.27833131893723</v>
      </c>
      <c r="I51" s="68">
        <f t="shared" si="6"/>
        <v>560.17754266795055</v>
      </c>
      <c r="J51" s="40">
        <f t="shared" si="7"/>
        <v>-33.952272112456022</v>
      </c>
      <c r="K51" s="37">
        <f t="shared" si="8"/>
        <v>526.22527055549449</v>
      </c>
      <c r="L51" s="37">
        <f t="shared" si="9"/>
        <v>19319403.091532279</v>
      </c>
      <c r="M51" s="37">
        <f t="shared" si="10"/>
        <v>18148457.130917896</v>
      </c>
      <c r="N51" s="63"/>
      <c r="O51" s="74"/>
      <c r="P51" s="69"/>
    </row>
    <row r="52" spans="1:16" s="34" customFormat="1" x14ac:dyDescent="0.3">
      <c r="A52" s="33" t="s">
        <v>511</v>
      </c>
      <c r="B52" s="34" t="s">
        <v>107</v>
      </c>
      <c r="C52" s="36">
        <v>22353853</v>
      </c>
      <c r="D52" s="77">
        <v>7663</v>
      </c>
      <c r="E52" s="37">
        <f t="shared" si="2"/>
        <v>2917.1150985253817</v>
      </c>
      <c r="F52" s="38">
        <f t="shared" si="3"/>
        <v>0.76672291896190248</v>
      </c>
      <c r="G52" s="39">
        <f t="shared" si="4"/>
        <v>532.52308890740983</v>
      </c>
      <c r="H52" s="39">
        <f t="shared" si="5"/>
        <v>177.47559322800188</v>
      </c>
      <c r="I52" s="68">
        <f t="shared" si="6"/>
        <v>709.99868213541174</v>
      </c>
      <c r="J52" s="40">
        <f t="shared" si="7"/>
        <v>-33.952272112456022</v>
      </c>
      <c r="K52" s="37">
        <f t="shared" si="8"/>
        <v>676.04641002295568</v>
      </c>
      <c r="L52" s="37">
        <f t="shared" si="9"/>
        <v>5440719.9012036603</v>
      </c>
      <c r="M52" s="37">
        <f t="shared" si="10"/>
        <v>5180543.6400059098</v>
      </c>
      <c r="N52" s="63"/>
      <c r="O52" s="74"/>
      <c r="P52" s="69"/>
    </row>
    <row r="53" spans="1:16" s="34" customFormat="1" x14ac:dyDescent="0.3">
      <c r="A53" s="33" t="s">
        <v>512</v>
      </c>
      <c r="B53" s="34" t="s">
        <v>108</v>
      </c>
      <c r="C53" s="36">
        <v>64315416</v>
      </c>
      <c r="D53" s="77">
        <v>20916</v>
      </c>
      <c r="E53" s="37">
        <f t="shared" si="2"/>
        <v>3074.9386115892139</v>
      </c>
      <c r="F53" s="38">
        <f t="shared" si="3"/>
        <v>0.80820462281318106</v>
      </c>
      <c r="G53" s="39">
        <f t="shared" si="4"/>
        <v>437.82898106911051</v>
      </c>
      <c r="H53" s="39">
        <f t="shared" si="5"/>
        <v>122.23736365566059</v>
      </c>
      <c r="I53" s="68">
        <f t="shared" si="6"/>
        <v>560.06634472477106</v>
      </c>
      <c r="J53" s="40">
        <f t="shared" si="7"/>
        <v>-33.952272112456022</v>
      </c>
      <c r="K53" s="37">
        <f t="shared" si="8"/>
        <v>526.114072612315</v>
      </c>
      <c r="L53" s="37">
        <f t="shared" si="9"/>
        <v>11714347.666263312</v>
      </c>
      <c r="M53" s="37">
        <f t="shared" si="10"/>
        <v>11004201.94275918</v>
      </c>
      <c r="N53" s="63"/>
      <c r="O53" s="74"/>
      <c r="P53" s="69"/>
    </row>
    <row r="54" spans="1:16" s="34" customFormat="1" x14ac:dyDescent="0.3">
      <c r="A54" s="33" t="s">
        <v>513</v>
      </c>
      <c r="B54" s="34" t="s">
        <v>109</v>
      </c>
      <c r="C54" s="36">
        <v>13837004</v>
      </c>
      <c r="D54" s="77">
        <v>5024</v>
      </c>
      <c r="E54" s="37">
        <f t="shared" si="2"/>
        <v>2754.1807324840765</v>
      </c>
      <c r="F54" s="38">
        <f t="shared" si="3"/>
        <v>0.72389789886120537</v>
      </c>
      <c r="G54" s="39">
        <f t="shared" si="4"/>
        <v>630.28370853219292</v>
      </c>
      <c r="H54" s="39">
        <f t="shared" si="5"/>
        <v>234.50262134245867</v>
      </c>
      <c r="I54" s="68">
        <f t="shared" si="6"/>
        <v>864.78632987465153</v>
      </c>
      <c r="J54" s="40">
        <f t="shared" si="7"/>
        <v>-33.952272112456022</v>
      </c>
      <c r="K54" s="37">
        <f t="shared" si="8"/>
        <v>830.83405776219547</v>
      </c>
      <c r="L54" s="37">
        <f t="shared" si="9"/>
        <v>4344686.5212902492</v>
      </c>
      <c r="M54" s="37">
        <f t="shared" si="10"/>
        <v>4174110.3061972698</v>
      </c>
      <c r="N54" s="63"/>
      <c r="O54" s="74"/>
      <c r="P54" s="69"/>
    </row>
    <row r="55" spans="1:16" s="34" customFormat="1" x14ac:dyDescent="0.3">
      <c r="A55" s="33" t="s">
        <v>514</v>
      </c>
      <c r="B55" s="34" t="s">
        <v>110</v>
      </c>
      <c r="C55" s="36">
        <v>24134118</v>
      </c>
      <c r="D55" s="77">
        <v>7879</v>
      </c>
      <c r="E55" s="37">
        <f t="shared" si="2"/>
        <v>3063.0940474679528</v>
      </c>
      <c r="F55" s="38">
        <f t="shared" si="3"/>
        <v>0.805091444734786</v>
      </c>
      <c r="G55" s="39">
        <f t="shared" si="4"/>
        <v>444.93571954186717</v>
      </c>
      <c r="H55" s="39">
        <f t="shared" si="5"/>
        <v>126.38296109810197</v>
      </c>
      <c r="I55" s="68">
        <f t="shared" si="6"/>
        <v>571.3186806399691</v>
      </c>
      <c r="J55" s="40">
        <f t="shared" si="7"/>
        <v>-33.952272112456022</v>
      </c>
      <c r="K55" s="37">
        <f t="shared" si="8"/>
        <v>537.36640852751304</v>
      </c>
      <c r="L55" s="37">
        <f t="shared" si="9"/>
        <v>4501419.8847623169</v>
      </c>
      <c r="M55" s="37">
        <f t="shared" si="10"/>
        <v>4233909.9327882752</v>
      </c>
      <c r="N55" s="63"/>
      <c r="O55" s="74"/>
      <c r="P55" s="69"/>
    </row>
    <row r="56" spans="1:16" s="34" customFormat="1" x14ac:dyDescent="0.3">
      <c r="A56" s="33" t="s">
        <v>515</v>
      </c>
      <c r="B56" s="34" t="s">
        <v>111</v>
      </c>
      <c r="C56" s="36">
        <v>16540295</v>
      </c>
      <c r="D56" s="77">
        <v>6114</v>
      </c>
      <c r="E56" s="37">
        <f t="shared" si="2"/>
        <v>2705.3148511612694</v>
      </c>
      <c r="F56" s="38">
        <f t="shared" si="3"/>
        <v>0.71105418515775631</v>
      </c>
      <c r="G56" s="39">
        <f t="shared" si="4"/>
        <v>659.60323732587722</v>
      </c>
      <c r="H56" s="39">
        <f t="shared" si="5"/>
        <v>251.60567980544116</v>
      </c>
      <c r="I56" s="68">
        <f t="shared" si="6"/>
        <v>911.20891713131834</v>
      </c>
      <c r="J56" s="40">
        <f t="shared" si="7"/>
        <v>-33.952272112456022</v>
      </c>
      <c r="K56" s="37">
        <f t="shared" si="8"/>
        <v>877.25664501886229</v>
      </c>
      <c r="L56" s="37">
        <f t="shared" si="9"/>
        <v>5571131.31934088</v>
      </c>
      <c r="M56" s="37">
        <f t="shared" si="10"/>
        <v>5363547.127645324</v>
      </c>
      <c r="N56" s="63"/>
      <c r="O56" s="74"/>
      <c r="P56" s="69"/>
    </row>
    <row r="57" spans="1:16" s="34" customFormat="1" x14ac:dyDescent="0.3">
      <c r="A57" s="33" t="s">
        <v>516</v>
      </c>
      <c r="B57" s="34" t="s">
        <v>112</v>
      </c>
      <c r="C57" s="36">
        <v>12973532</v>
      </c>
      <c r="D57" s="77">
        <v>4646</v>
      </c>
      <c r="E57" s="37">
        <f t="shared" si="2"/>
        <v>2792.4089539388719</v>
      </c>
      <c r="F57" s="38">
        <f t="shared" si="3"/>
        <v>0.73394565239529086</v>
      </c>
      <c r="G57" s="39">
        <f t="shared" si="4"/>
        <v>607.34677565931565</v>
      </c>
      <c r="H57" s="39">
        <f t="shared" si="5"/>
        <v>221.12274383328028</v>
      </c>
      <c r="I57" s="68">
        <f t="shared" si="6"/>
        <v>828.46951949259596</v>
      </c>
      <c r="J57" s="40">
        <f t="shared" si="7"/>
        <v>-33.952272112456022</v>
      </c>
      <c r="K57" s="37">
        <f t="shared" si="8"/>
        <v>794.51724738013991</v>
      </c>
      <c r="L57" s="37">
        <f t="shared" si="9"/>
        <v>3849069.3875626009</v>
      </c>
      <c r="M57" s="37">
        <f t="shared" si="10"/>
        <v>3691327.1313281301</v>
      </c>
      <c r="N57" s="63"/>
      <c r="O57" s="74"/>
      <c r="P57" s="69"/>
    </row>
    <row r="58" spans="1:16" s="34" customFormat="1" x14ac:dyDescent="0.3">
      <c r="A58" s="33" t="s">
        <v>517</v>
      </c>
      <c r="B58" s="34" t="s">
        <v>113</v>
      </c>
      <c r="C58" s="36">
        <v>19363655</v>
      </c>
      <c r="D58" s="77">
        <v>7214</v>
      </c>
      <c r="E58" s="37">
        <f t="shared" si="2"/>
        <v>2684.1772941502632</v>
      </c>
      <c r="F58" s="38">
        <f t="shared" si="3"/>
        <v>0.7054984738252158</v>
      </c>
      <c r="G58" s="39">
        <f t="shared" si="4"/>
        <v>672.28577153248091</v>
      </c>
      <c r="H58" s="39">
        <f t="shared" si="5"/>
        <v>259.00382475929337</v>
      </c>
      <c r="I58" s="68">
        <f t="shared" si="6"/>
        <v>931.28959629177427</v>
      </c>
      <c r="J58" s="40">
        <f t="shared" si="7"/>
        <v>-33.952272112456022</v>
      </c>
      <c r="K58" s="37">
        <f t="shared" si="8"/>
        <v>897.33732417931822</v>
      </c>
      <c r="L58" s="37">
        <f t="shared" si="9"/>
        <v>6718323.1476488598</v>
      </c>
      <c r="M58" s="37">
        <f t="shared" si="10"/>
        <v>6473391.4566296013</v>
      </c>
      <c r="N58" s="63"/>
      <c r="O58" s="74"/>
      <c r="P58" s="69"/>
    </row>
    <row r="59" spans="1:16" s="34" customFormat="1" x14ac:dyDescent="0.3">
      <c r="A59" s="33" t="s">
        <v>518</v>
      </c>
      <c r="B59" s="34" t="s">
        <v>79</v>
      </c>
      <c r="C59" s="36">
        <v>10088155</v>
      </c>
      <c r="D59" s="77">
        <v>3705</v>
      </c>
      <c r="E59" s="37">
        <f t="shared" si="2"/>
        <v>2722.8488529014844</v>
      </c>
      <c r="F59" s="38">
        <f t="shared" si="3"/>
        <v>0.71566275236929233</v>
      </c>
      <c r="G59" s="39">
        <f t="shared" si="4"/>
        <v>649.0828362817482</v>
      </c>
      <c r="H59" s="39">
        <f t="shared" si="5"/>
        <v>245.46877919636592</v>
      </c>
      <c r="I59" s="68">
        <f t="shared" si="6"/>
        <v>894.55161547811417</v>
      </c>
      <c r="J59" s="40">
        <f t="shared" si="7"/>
        <v>-33.952272112456022</v>
      </c>
      <c r="K59" s="37">
        <f t="shared" si="8"/>
        <v>860.59934336565811</v>
      </c>
      <c r="L59" s="37">
        <f t="shared" si="9"/>
        <v>3314313.7353464132</v>
      </c>
      <c r="M59" s="37">
        <f t="shared" si="10"/>
        <v>3188520.5671697631</v>
      </c>
      <c r="N59" s="63"/>
      <c r="O59" s="74"/>
      <c r="P59" s="69"/>
    </row>
    <row r="60" spans="1:16" s="34" customFormat="1" x14ac:dyDescent="0.3">
      <c r="A60" s="33" t="s">
        <v>519</v>
      </c>
      <c r="B60" s="34" t="s">
        <v>114</v>
      </c>
      <c r="C60" s="36">
        <v>68330985</v>
      </c>
      <c r="D60" s="77">
        <v>21191</v>
      </c>
      <c r="E60" s="37">
        <f t="shared" si="2"/>
        <v>3224.5285734509935</v>
      </c>
      <c r="F60" s="38">
        <f t="shared" si="3"/>
        <v>0.84752225284568883</v>
      </c>
      <c r="G60" s="39">
        <f t="shared" si="4"/>
        <v>348.07500395204278</v>
      </c>
      <c r="H60" s="39">
        <f t="shared" si="5"/>
        <v>69.880877004037757</v>
      </c>
      <c r="I60" s="68">
        <f t="shared" si="6"/>
        <v>417.95588095608053</v>
      </c>
      <c r="J60" s="40">
        <f t="shared" si="7"/>
        <v>-33.952272112456022</v>
      </c>
      <c r="K60" s="37">
        <f t="shared" si="8"/>
        <v>384.00360884362453</v>
      </c>
      <c r="L60" s="37">
        <f t="shared" si="9"/>
        <v>8856903.0733403023</v>
      </c>
      <c r="M60" s="37">
        <f t="shared" si="10"/>
        <v>8137420.4750052476</v>
      </c>
      <c r="N60" s="63"/>
      <c r="O60" s="74"/>
      <c r="P60" s="69"/>
    </row>
    <row r="61" spans="1:16" s="34" customFormat="1" x14ac:dyDescent="0.3">
      <c r="A61" s="33" t="s">
        <v>520</v>
      </c>
      <c r="B61" s="34" t="s">
        <v>115</v>
      </c>
      <c r="C61" s="36">
        <v>19622346</v>
      </c>
      <c r="D61" s="77">
        <v>6607</v>
      </c>
      <c r="E61" s="37">
        <f t="shared" si="2"/>
        <v>2969.9327985469954</v>
      </c>
      <c r="F61" s="38">
        <f t="shared" si="3"/>
        <v>0.78060531295927926</v>
      </c>
      <c r="G61" s="39">
        <f t="shared" si="4"/>
        <v>500.8324688944416</v>
      </c>
      <c r="H61" s="39">
        <f t="shared" si="5"/>
        <v>158.98939822043707</v>
      </c>
      <c r="I61" s="68">
        <f t="shared" si="6"/>
        <v>659.82186711487861</v>
      </c>
      <c r="J61" s="40">
        <f t="shared" si="7"/>
        <v>-33.952272112456022</v>
      </c>
      <c r="K61" s="37">
        <f t="shared" si="8"/>
        <v>625.86959500242256</v>
      </c>
      <c r="L61" s="37">
        <f t="shared" si="9"/>
        <v>4359443.0760280034</v>
      </c>
      <c r="M61" s="37">
        <f t="shared" si="10"/>
        <v>4135120.4141810057</v>
      </c>
      <c r="N61" s="63"/>
      <c r="O61" s="74"/>
      <c r="P61" s="69"/>
    </row>
    <row r="62" spans="1:16" s="34" customFormat="1" x14ac:dyDescent="0.3">
      <c r="A62" s="33" t="s">
        <v>521</v>
      </c>
      <c r="B62" s="34" t="s">
        <v>116</v>
      </c>
      <c r="C62" s="36">
        <v>14776799</v>
      </c>
      <c r="D62" s="77">
        <v>4407</v>
      </c>
      <c r="E62" s="37">
        <f t="shared" si="2"/>
        <v>3353.0290447016109</v>
      </c>
      <c r="F62" s="38">
        <f t="shared" si="3"/>
        <v>0.88129680512683062</v>
      </c>
      <c r="G62" s="39">
        <f t="shared" si="4"/>
        <v>270.97472120167231</v>
      </c>
      <c r="H62" s="39">
        <f t="shared" si="5"/>
        <v>24.905712066321641</v>
      </c>
      <c r="I62" s="68">
        <f t="shared" si="6"/>
        <v>295.88043326799396</v>
      </c>
      <c r="J62" s="40">
        <f t="shared" si="7"/>
        <v>-33.952272112456022</v>
      </c>
      <c r="K62" s="37">
        <f t="shared" si="8"/>
        <v>261.92816115553796</v>
      </c>
      <c r="L62" s="37">
        <f t="shared" si="9"/>
        <v>1303945.0694120494</v>
      </c>
      <c r="M62" s="37">
        <f t="shared" si="10"/>
        <v>1154317.4062124558</v>
      </c>
      <c r="N62" s="63"/>
      <c r="O62" s="74"/>
      <c r="P62" s="69"/>
    </row>
    <row r="63" spans="1:16" s="34" customFormat="1" x14ac:dyDescent="0.3">
      <c r="A63" s="33" t="s">
        <v>522</v>
      </c>
      <c r="B63" s="34" t="s">
        <v>117</v>
      </c>
      <c r="C63" s="36">
        <v>6739640</v>
      </c>
      <c r="D63" s="77">
        <v>2459</v>
      </c>
      <c r="E63" s="37">
        <f t="shared" si="2"/>
        <v>2740.8052053680358</v>
      </c>
      <c r="F63" s="38">
        <f t="shared" si="3"/>
        <v>0.72038232856428808</v>
      </c>
      <c r="G63" s="39">
        <f t="shared" si="4"/>
        <v>638.30902480181737</v>
      </c>
      <c r="H63" s="39">
        <f t="shared" si="5"/>
        <v>239.18405583307293</v>
      </c>
      <c r="I63" s="68">
        <f t="shared" si="6"/>
        <v>877.49308063489025</v>
      </c>
      <c r="J63" s="40">
        <f t="shared" si="7"/>
        <v>-33.952272112456022</v>
      </c>
      <c r="K63" s="37">
        <f t="shared" si="8"/>
        <v>843.54080852243419</v>
      </c>
      <c r="L63" s="37">
        <f t="shared" si="9"/>
        <v>2157755.485281195</v>
      </c>
      <c r="M63" s="37">
        <f t="shared" si="10"/>
        <v>2074266.8481566657</v>
      </c>
      <c r="N63" s="63"/>
      <c r="O63" s="74"/>
      <c r="P63" s="69"/>
    </row>
    <row r="64" spans="1:16" s="34" customFormat="1" x14ac:dyDescent="0.3">
      <c r="A64" s="33" t="s">
        <v>523</v>
      </c>
      <c r="B64" s="34" t="s">
        <v>118</v>
      </c>
      <c r="C64" s="36">
        <v>4790412</v>
      </c>
      <c r="D64" s="77">
        <v>1791</v>
      </c>
      <c r="E64" s="37">
        <f t="shared" si="2"/>
        <v>2674.713567839196</v>
      </c>
      <c r="F64" s="38">
        <f t="shared" si="3"/>
        <v>0.70301106567832916</v>
      </c>
      <c r="G64" s="39">
        <f t="shared" si="4"/>
        <v>677.96400731912127</v>
      </c>
      <c r="H64" s="39">
        <f t="shared" si="5"/>
        <v>262.31612896816688</v>
      </c>
      <c r="I64" s="68">
        <f t="shared" si="6"/>
        <v>940.28013628728809</v>
      </c>
      <c r="J64" s="40">
        <f t="shared" si="7"/>
        <v>-33.952272112456022</v>
      </c>
      <c r="K64" s="37">
        <f t="shared" si="8"/>
        <v>906.32786417483203</v>
      </c>
      <c r="L64" s="37">
        <f t="shared" si="9"/>
        <v>1684041.7240905329</v>
      </c>
      <c r="M64" s="37">
        <f t="shared" si="10"/>
        <v>1623233.2047371243</v>
      </c>
      <c r="N64" s="63"/>
      <c r="O64" s="74"/>
      <c r="P64" s="69"/>
    </row>
    <row r="65" spans="1:16" s="34" customFormat="1" x14ac:dyDescent="0.3">
      <c r="A65" s="33" t="s">
        <v>524</v>
      </c>
      <c r="B65" s="34" t="s">
        <v>119</v>
      </c>
      <c r="C65" s="36">
        <v>3347382</v>
      </c>
      <c r="D65" s="77">
        <v>1286</v>
      </c>
      <c r="E65" s="37">
        <f t="shared" si="2"/>
        <v>2602.9409020217731</v>
      </c>
      <c r="F65" s="38">
        <f t="shared" si="3"/>
        <v>0.68414662393414527</v>
      </c>
      <c r="G65" s="39">
        <f t="shared" si="4"/>
        <v>721.02760680957499</v>
      </c>
      <c r="H65" s="39">
        <f t="shared" si="5"/>
        <v>287.43656200426483</v>
      </c>
      <c r="I65" s="68">
        <f t="shared" si="6"/>
        <v>1008.4641688138398</v>
      </c>
      <c r="J65" s="40">
        <f t="shared" si="7"/>
        <v>-33.952272112456022</v>
      </c>
      <c r="K65" s="37">
        <f t="shared" si="8"/>
        <v>974.51189670138376</v>
      </c>
      <c r="L65" s="37">
        <f t="shared" si="9"/>
        <v>1296884.921094598</v>
      </c>
      <c r="M65" s="37">
        <f t="shared" si="10"/>
        <v>1253222.2991579794</v>
      </c>
      <c r="N65" s="63"/>
      <c r="O65" s="74"/>
      <c r="P65" s="69"/>
    </row>
    <row r="66" spans="1:16" s="34" customFormat="1" x14ac:dyDescent="0.3">
      <c r="A66" s="33" t="s">
        <v>525</v>
      </c>
      <c r="B66" s="34" t="s">
        <v>120</v>
      </c>
      <c r="C66" s="36">
        <v>3707256</v>
      </c>
      <c r="D66" s="77">
        <v>1551</v>
      </c>
      <c r="E66" s="37">
        <f t="shared" si="2"/>
        <v>2390.2359767891685</v>
      </c>
      <c r="F66" s="38">
        <f t="shared" si="3"/>
        <v>0.62824010820072196</v>
      </c>
      <c r="G66" s="39">
        <f t="shared" si="4"/>
        <v>848.6505619491378</v>
      </c>
      <c r="H66" s="39">
        <f t="shared" si="5"/>
        <v>361.88328583567647</v>
      </c>
      <c r="I66" s="68">
        <f t="shared" si="6"/>
        <v>1210.5338477848143</v>
      </c>
      <c r="J66" s="40">
        <f t="shared" si="7"/>
        <v>-33.952272112456022</v>
      </c>
      <c r="K66" s="37">
        <f t="shared" si="8"/>
        <v>1176.5815756723582</v>
      </c>
      <c r="L66" s="37">
        <f t="shared" si="9"/>
        <v>1877537.997914247</v>
      </c>
      <c r="M66" s="37">
        <f t="shared" si="10"/>
        <v>1824878.0238678276</v>
      </c>
      <c r="N66" s="63"/>
      <c r="O66" s="74"/>
      <c r="P66" s="69"/>
    </row>
    <row r="67" spans="1:16" s="34" customFormat="1" x14ac:dyDescent="0.3">
      <c r="A67" s="33" t="s">
        <v>526</v>
      </c>
      <c r="B67" s="34" t="s">
        <v>121</v>
      </c>
      <c r="C67" s="36">
        <v>17019421</v>
      </c>
      <c r="D67" s="77">
        <v>5591</v>
      </c>
      <c r="E67" s="37">
        <f t="shared" si="2"/>
        <v>3044.0745841531034</v>
      </c>
      <c r="F67" s="38">
        <f t="shared" si="3"/>
        <v>0.80009244471684982</v>
      </c>
      <c r="G67" s="39">
        <f t="shared" si="4"/>
        <v>456.34739753077685</v>
      </c>
      <c r="H67" s="39">
        <f t="shared" si="5"/>
        <v>133.03977325829928</v>
      </c>
      <c r="I67" s="68">
        <f t="shared" si="6"/>
        <v>589.38717078907609</v>
      </c>
      <c r="J67" s="40">
        <f t="shared" si="7"/>
        <v>-33.952272112456022</v>
      </c>
      <c r="K67" s="37">
        <f t="shared" si="8"/>
        <v>555.43489867662004</v>
      </c>
      <c r="L67" s="37">
        <f t="shared" si="9"/>
        <v>3295263.6718817246</v>
      </c>
      <c r="M67" s="37">
        <f t="shared" si="10"/>
        <v>3105436.5185009828</v>
      </c>
      <c r="N67" s="63"/>
      <c r="O67" s="74"/>
      <c r="P67" s="69"/>
    </row>
    <row r="68" spans="1:16" s="34" customFormat="1" x14ac:dyDescent="0.3">
      <c r="A68" s="33" t="s">
        <v>527</v>
      </c>
      <c r="B68" s="34" t="s">
        <v>122</v>
      </c>
      <c r="C68" s="36">
        <v>7193361</v>
      </c>
      <c r="D68" s="77">
        <v>2418</v>
      </c>
      <c r="E68" s="37">
        <f t="shared" si="2"/>
        <v>2974.9218362282877</v>
      </c>
      <c r="F68" s="38">
        <f t="shared" si="3"/>
        <v>0.78191661176121718</v>
      </c>
      <c r="G68" s="39">
        <f t="shared" si="4"/>
        <v>497.8390462856662</v>
      </c>
      <c r="H68" s="39">
        <f t="shared" si="5"/>
        <v>157.24323503198477</v>
      </c>
      <c r="I68" s="68">
        <f t="shared" si="6"/>
        <v>655.082281317651</v>
      </c>
      <c r="J68" s="40">
        <f t="shared" si="7"/>
        <v>-33.952272112456022</v>
      </c>
      <c r="K68" s="37">
        <f t="shared" si="8"/>
        <v>621.13000920519494</v>
      </c>
      <c r="L68" s="37">
        <f t="shared" si="9"/>
        <v>1583988.9562260802</v>
      </c>
      <c r="M68" s="37">
        <f t="shared" si="10"/>
        <v>1501892.3622581614</v>
      </c>
      <c r="N68" s="63"/>
      <c r="O68" s="74"/>
      <c r="P68" s="69"/>
    </row>
    <row r="69" spans="1:16" s="34" customFormat="1" x14ac:dyDescent="0.3">
      <c r="A69" s="33" t="s">
        <v>528</v>
      </c>
      <c r="B69" s="34" t="s">
        <v>123</v>
      </c>
      <c r="C69" s="36">
        <v>3808963</v>
      </c>
      <c r="D69" s="77">
        <v>1577</v>
      </c>
      <c r="E69" s="37">
        <f t="shared" si="2"/>
        <v>2415.3221306277742</v>
      </c>
      <c r="F69" s="38">
        <f t="shared" si="3"/>
        <v>0.63483365300338879</v>
      </c>
      <c r="G69" s="39">
        <f t="shared" si="4"/>
        <v>833.59886964597433</v>
      </c>
      <c r="H69" s="39">
        <f t="shared" si="5"/>
        <v>353.10313199216449</v>
      </c>
      <c r="I69" s="68">
        <f t="shared" si="6"/>
        <v>1186.7020016381389</v>
      </c>
      <c r="J69" s="40">
        <f t="shared" si="7"/>
        <v>-33.952272112456022</v>
      </c>
      <c r="K69" s="37">
        <f t="shared" si="8"/>
        <v>1152.7497295256828</v>
      </c>
      <c r="L69" s="37">
        <f t="shared" si="9"/>
        <v>1871429.0565833449</v>
      </c>
      <c r="M69" s="37">
        <f t="shared" si="10"/>
        <v>1817886.3234620017</v>
      </c>
      <c r="N69" s="63"/>
      <c r="O69" s="74"/>
      <c r="P69" s="69"/>
    </row>
    <row r="70" spans="1:16" s="34" customFormat="1" x14ac:dyDescent="0.3">
      <c r="A70" s="33" t="s">
        <v>529</v>
      </c>
      <c r="B70" s="34" t="s">
        <v>124</v>
      </c>
      <c r="C70" s="36">
        <v>5355951</v>
      </c>
      <c r="D70" s="77">
        <v>1912</v>
      </c>
      <c r="E70" s="37">
        <f t="shared" si="2"/>
        <v>2801.2296025104602</v>
      </c>
      <c r="F70" s="38">
        <f t="shared" si="3"/>
        <v>0.73626403654933537</v>
      </c>
      <c r="G70" s="39">
        <f t="shared" si="4"/>
        <v>602.0543865163628</v>
      </c>
      <c r="H70" s="39">
        <f t="shared" si="5"/>
        <v>218.03551683322439</v>
      </c>
      <c r="I70" s="68">
        <f t="shared" si="6"/>
        <v>820.08990334958719</v>
      </c>
      <c r="J70" s="40">
        <f t="shared" si="7"/>
        <v>-33.952272112456022</v>
      </c>
      <c r="K70" s="37">
        <f t="shared" si="8"/>
        <v>786.13763123713113</v>
      </c>
      <c r="L70" s="37">
        <f t="shared" si="9"/>
        <v>1568011.8952044107</v>
      </c>
      <c r="M70" s="37">
        <f t="shared" si="10"/>
        <v>1503095.1509253946</v>
      </c>
      <c r="N70" s="63"/>
      <c r="O70" s="74"/>
      <c r="P70" s="69"/>
    </row>
    <row r="71" spans="1:16" s="34" customFormat="1" x14ac:dyDescent="0.3">
      <c r="A71" s="33" t="s">
        <v>530</v>
      </c>
      <c r="B71" s="34" t="s">
        <v>125</v>
      </c>
      <c r="C71" s="36">
        <v>101438239</v>
      </c>
      <c r="D71" s="77">
        <v>28023</v>
      </c>
      <c r="E71" s="37">
        <f t="shared" si="2"/>
        <v>3619.8208257502765</v>
      </c>
      <c r="F71" s="38">
        <f t="shared" si="3"/>
        <v>0.95141929471391662</v>
      </c>
      <c r="G71" s="39">
        <f t="shared" si="4"/>
        <v>110.89965257247295</v>
      </c>
      <c r="H71" s="39">
        <f t="shared" si="5"/>
        <v>0</v>
      </c>
      <c r="I71" s="68">
        <f t="shared" si="6"/>
        <v>110.89965257247295</v>
      </c>
      <c r="J71" s="40">
        <f t="shared" si="7"/>
        <v>-33.952272112456022</v>
      </c>
      <c r="K71" s="37">
        <f t="shared" si="8"/>
        <v>76.947380460016916</v>
      </c>
      <c r="L71" s="37">
        <f t="shared" si="9"/>
        <v>3107740.9640384093</v>
      </c>
      <c r="M71" s="37">
        <f t="shared" si="10"/>
        <v>2156296.4426310542</v>
      </c>
      <c r="N71" s="63"/>
      <c r="O71" s="74"/>
      <c r="P71" s="69"/>
    </row>
    <row r="72" spans="1:16" s="34" customFormat="1" x14ac:dyDescent="0.3">
      <c r="A72" s="33" t="s">
        <v>531</v>
      </c>
      <c r="B72" s="34" t="s">
        <v>126</v>
      </c>
      <c r="C72" s="36">
        <v>100714399</v>
      </c>
      <c r="D72" s="77">
        <v>30676</v>
      </c>
      <c r="E72" s="37">
        <f t="shared" si="2"/>
        <v>3283.1659603598905</v>
      </c>
      <c r="F72" s="38">
        <f t="shared" si="3"/>
        <v>0.86293427017534952</v>
      </c>
      <c r="G72" s="39">
        <f t="shared" si="4"/>
        <v>312.89257180670455</v>
      </c>
      <c r="H72" s="39">
        <f t="shared" si="5"/>
        <v>49.357791585923792</v>
      </c>
      <c r="I72" s="68">
        <f t="shared" si="6"/>
        <v>362.25036339262834</v>
      </c>
      <c r="J72" s="40">
        <f t="shared" si="7"/>
        <v>-33.952272112456022</v>
      </c>
      <c r="K72" s="37">
        <f t="shared" si="8"/>
        <v>328.29809128017234</v>
      </c>
      <c r="L72" s="37">
        <f t="shared" si="9"/>
        <v>11112392.147432268</v>
      </c>
      <c r="M72" s="37">
        <f t="shared" si="10"/>
        <v>10070872.248110566</v>
      </c>
      <c r="N72" s="63"/>
      <c r="O72" s="74"/>
      <c r="P72" s="69"/>
    </row>
    <row r="73" spans="1:16" s="34" customFormat="1" x14ac:dyDescent="0.3">
      <c r="A73" s="33" t="s">
        <v>532</v>
      </c>
      <c r="B73" s="34" t="s">
        <v>127</v>
      </c>
      <c r="C73" s="36">
        <v>7568773</v>
      </c>
      <c r="D73" s="77">
        <v>2615</v>
      </c>
      <c r="E73" s="37">
        <f t="shared" ref="E73:E136" si="11">(C73)/D73</f>
        <v>2894.3682600382408</v>
      </c>
      <c r="F73" s="38">
        <f t="shared" ref="F73:F136" si="12">IF(ISNUMBER(C73),E73/E$435,"")</f>
        <v>0.76074423049299977</v>
      </c>
      <c r="G73" s="39">
        <f t="shared" ref="G73:G136" si="13">(E$435-E73)*0.6</f>
        <v>546.17119199969432</v>
      </c>
      <c r="H73" s="39">
        <f t="shared" ref="H73:H136" si="14">IF(E73&gt;=E$435*0.9,0,IF(E73&lt;0.9*E$435,(E$435*0.9-E73)*0.35))</f>
        <v>185.43698669850119</v>
      </c>
      <c r="I73" s="68">
        <f t="shared" ref="I73:I136" si="15">G73+H73</f>
        <v>731.6081786981955</v>
      </c>
      <c r="J73" s="40">
        <f t="shared" ref="J73:J136" si="16">I$437</f>
        <v>-33.952272112456022</v>
      </c>
      <c r="K73" s="37">
        <f t="shared" ref="K73:K136" si="17">I73+J73</f>
        <v>697.65590658573944</v>
      </c>
      <c r="L73" s="37">
        <f t="shared" ref="L73:L136" si="18">(I73*D73)</f>
        <v>1913155.3872957812</v>
      </c>
      <c r="M73" s="37">
        <f t="shared" ref="M73:M136" si="19">(K73*D73)</f>
        <v>1824370.1957217087</v>
      </c>
      <c r="N73" s="63"/>
      <c r="O73" s="74"/>
      <c r="P73" s="69"/>
    </row>
    <row r="74" spans="1:16" s="34" customFormat="1" x14ac:dyDescent="0.3">
      <c r="A74" s="33" t="s">
        <v>533</v>
      </c>
      <c r="B74" s="34" t="s">
        <v>128</v>
      </c>
      <c r="C74" s="36">
        <v>5601255</v>
      </c>
      <c r="D74" s="77">
        <v>2009</v>
      </c>
      <c r="E74" s="37">
        <f t="shared" si="11"/>
        <v>2788.0811348929815</v>
      </c>
      <c r="F74" s="38">
        <f t="shared" si="12"/>
        <v>0.73280814566705743</v>
      </c>
      <c r="G74" s="39">
        <f t="shared" si="13"/>
        <v>609.94346708684998</v>
      </c>
      <c r="H74" s="39">
        <f t="shared" si="14"/>
        <v>222.63748049934193</v>
      </c>
      <c r="I74" s="68">
        <f t="shared" si="15"/>
        <v>832.58094758619188</v>
      </c>
      <c r="J74" s="40">
        <f t="shared" si="16"/>
        <v>-33.952272112456022</v>
      </c>
      <c r="K74" s="37">
        <f t="shared" si="17"/>
        <v>798.62867547373583</v>
      </c>
      <c r="L74" s="37">
        <f t="shared" si="18"/>
        <v>1672655.1237006595</v>
      </c>
      <c r="M74" s="37">
        <f t="shared" si="19"/>
        <v>1604445.0090267353</v>
      </c>
      <c r="N74" s="63"/>
      <c r="O74" s="74"/>
      <c r="P74" s="69"/>
    </row>
    <row r="75" spans="1:16" s="34" customFormat="1" x14ac:dyDescent="0.3">
      <c r="A75" s="33" t="s">
        <v>534</v>
      </c>
      <c r="B75" s="34" t="s">
        <v>129</v>
      </c>
      <c r="C75" s="36">
        <v>5916317</v>
      </c>
      <c r="D75" s="77">
        <v>2204</v>
      </c>
      <c r="E75" s="37">
        <f t="shared" si="11"/>
        <v>2684.3543557168782</v>
      </c>
      <c r="F75" s="38">
        <f t="shared" si="12"/>
        <v>0.70554501198247255</v>
      </c>
      <c r="G75" s="39">
        <f t="shared" si="13"/>
        <v>672.17953459251191</v>
      </c>
      <c r="H75" s="39">
        <f t="shared" si="14"/>
        <v>258.94185321097808</v>
      </c>
      <c r="I75" s="68">
        <f t="shared" si="15"/>
        <v>931.12138780349005</v>
      </c>
      <c r="J75" s="40">
        <f t="shared" si="16"/>
        <v>-33.952272112456022</v>
      </c>
      <c r="K75" s="37">
        <f t="shared" si="17"/>
        <v>897.16911569103399</v>
      </c>
      <c r="L75" s="37">
        <f t="shared" si="18"/>
        <v>2052191.538718892</v>
      </c>
      <c r="M75" s="37">
        <f t="shared" si="19"/>
        <v>1977360.7309830389</v>
      </c>
      <c r="N75" s="63"/>
      <c r="O75" s="74"/>
      <c r="P75" s="69"/>
    </row>
    <row r="76" spans="1:16" s="34" customFormat="1" x14ac:dyDescent="0.3">
      <c r="A76" s="33" t="s">
        <v>535</v>
      </c>
      <c r="B76" s="34" t="s">
        <v>130</v>
      </c>
      <c r="C76" s="36">
        <v>6550095</v>
      </c>
      <c r="D76" s="77">
        <v>2293</v>
      </c>
      <c r="E76" s="37">
        <f t="shared" si="11"/>
        <v>2856.5612734409069</v>
      </c>
      <c r="F76" s="38">
        <f t="shared" si="12"/>
        <v>0.75080719265184137</v>
      </c>
      <c r="G76" s="39">
        <f t="shared" si="13"/>
        <v>568.85538395809465</v>
      </c>
      <c r="H76" s="39">
        <f t="shared" si="14"/>
        <v>198.66943200756805</v>
      </c>
      <c r="I76" s="68">
        <f t="shared" si="15"/>
        <v>767.5248159656627</v>
      </c>
      <c r="J76" s="40">
        <f t="shared" si="16"/>
        <v>-33.952272112456022</v>
      </c>
      <c r="K76" s="37">
        <f t="shared" si="17"/>
        <v>733.57254385320664</v>
      </c>
      <c r="L76" s="37">
        <f t="shared" si="18"/>
        <v>1759934.4030092645</v>
      </c>
      <c r="M76" s="37">
        <f t="shared" si="19"/>
        <v>1682081.8430554029</v>
      </c>
      <c r="N76" s="63"/>
      <c r="O76" s="74"/>
      <c r="P76" s="69"/>
    </row>
    <row r="77" spans="1:16" s="34" customFormat="1" x14ac:dyDescent="0.3">
      <c r="A77" s="33" t="s">
        <v>536</v>
      </c>
      <c r="B77" s="34" t="s">
        <v>131</v>
      </c>
      <c r="C77" s="36">
        <v>10403361</v>
      </c>
      <c r="D77" s="77">
        <v>3589</v>
      </c>
      <c r="E77" s="37">
        <f t="shared" si="11"/>
        <v>2898.6795764837002</v>
      </c>
      <c r="F77" s="38">
        <f t="shared" si="12"/>
        <v>0.7618773997434356</v>
      </c>
      <c r="G77" s="39">
        <f t="shared" si="13"/>
        <v>543.58440213241875</v>
      </c>
      <c r="H77" s="39">
        <f t="shared" si="14"/>
        <v>183.92802594259038</v>
      </c>
      <c r="I77" s="68">
        <f t="shared" si="15"/>
        <v>727.5124280750091</v>
      </c>
      <c r="J77" s="40">
        <f t="shared" si="16"/>
        <v>-33.952272112456022</v>
      </c>
      <c r="K77" s="37">
        <f t="shared" si="17"/>
        <v>693.56015596255304</v>
      </c>
      <c r="L77" s="37">
        <f t="shared" si="18"/>
        <v>2611042.1043612077</v>
      </c>
      <c r="M77" s="37">
        <f t="shared" si="19"/>
        <v>2489187.3997496027</v>
      </c>
      <c r="N77" s="63"/>
      <c r="O77" s="74"/>
      <c r="P77" s="69"/>
    </row>
    <row r="78" spans="1:16" s="34" customFormat="1" x14ac:dyDescent="0.3">
      <c r="A78" s="33" t="s">
        <v>537</v>
      </c>
      <c r="B78" s="34" t="s">
        <v>132</v>
      </c>
      <c r="C78" s="36">
        <v>18599275</v>
      </c>
      <c r="D78" s="77">
        <v>5742</v>
      </c>
      <c r="E78" s="37">
        <f t="shared" si="11"/>
        <v>3239.1631835597354</v>
      </c>
      <c r="F78" s="38">
        <f t="shared" si="12"/>
        <v>0.85136875550378288</v>
      </c>
      <c r="G78" s="39">
        <f t="shared" si="13"/>
        <v>339.29423788679759</v>
      </c>
      <c r="H78" s="39">
        <f t="shared" si="14"/>
        <v>64.758763465978063</v>
      </c>
      <c r="I78" s="68">
        <f t="shared" si="15"/>
        <v>404.05300135277565</v>
      </c>
      <c r="J78" s="40">
        <f t="shared" si="16"/>
        <v>-33.952272112456022</v>
      </c>
      <c r="K78" s="37">
        <f t="shared" si="17"/>
        <v>370.10072924031965</v>
      </c>
      <c r="L78" s="37">
        <f t="shared" si="18"/>
        <v>2320072.3337676376</v>
      </c>
      <c r="M78" s="37">
        <f t="shared" si="19"/>
        <v>2125118.3872979153</v>
      </c>
      <c r="N78" s="63"/>
      <c r="O78" s="74"/>
      <c r="P78" s="69"/>
    </row>
    <row r="79" spans="1:16" s="34" customFormat="1" x14ac:dyDescent="0.3">
      <c r="A79" s="33" t="s">
        <v>538</v>
      </c>
      <c r="B79" s="34" t="s">
        <v>133</v>
      </c>
      <c r="C79" s="36">
        <v>15801893</v>
      </c>
      <c r="D79" s="77">
        <v>5789</v>
      </c>
      <c r="E79" s="37">
        <f t="shared" si="11"/>
        <v>2729.6412160994992</v>
      </c>
      <c r="F79" s="38">
        <f t="shared" si="12"/>
        <v>0.71744803007069802</v>
      </c>
      <c r="G79" s="39">
        <f t="shared" si="13"/>
        <v>645.00741836293935</v>
      </c>
      <c r="H79" s="39">
        <f t="shared" si="14"/>
        <v>243.09145207706075</v>
      </c>
      <c r="I79" s="68">
        <f t="shared" si="15"/>
        <v>888.09887044000016</v>
      </c>
      <c r="J79" s="40">
        <f t="shared" si="16"/>
        <v>-33.952272112456022</v>
      </c>
      <c r="K79" s="37">
        <f t="shared" si="17"/>
        <v>854.1465983275441</v>
      </c>
      <c r="L79" s="37">
        <f t="shared" si="18"/>
        <v>5141204.3609771607</v>
      </c>
      <c r="M79" s="37">
        <f t="shared" si="19"/>
        <v>4944654.6577181527</v>
      </c>
      <c r="N79" s="63"/>
      <c r="O79" s="74"/>
      <c r="P79" s="69"/>
    </row>
    <row r="80" spans="1:16" s="34" customFormat="1" x14ac:dyDescent="0.3">
      <c r="A80" s="33" t="s">
        <v>539</v>
      </c>
      <c r="B80" s="34" t="s">
        <v>134</v>
      </c>
      <c r="C80" s="36">
        <v>9771514</v>
      </c>
      <c r="D80" s="77">
        <v>3127</v>
      </c>
      <c r="E80" s="37">
        <f t="shared" si="11"/>
        <v>3124.8845538855135</v>
      </c>
      <c r="F80" s="38">
        <f t="shared" si="12"/>
        <v>0.82133221544299528</v>
      </c>
      <c r="G80" s="39">
        <f t="shared" si="13"/>
        <v>407.86141569133076</v>
      </c>
      <c r="H80" s="39">
        <f t="shared" si="14"/>
        <v>104.75628385195574</v>
      </c>
      <c r="I80" s="68">
        <f t="shared" si="15"/>
        <v>512.61769954328656</v>
      </c>
      <c r="J80" s="40">
        <f t="shared" si="16"/>
        <v>-33.952272112456022</v>
      </c>
      <c r="K80" s="37">
        <f t="shared" si="17"/>
        <v>478.66542743083056</v>
      </c>
      <c r="L80" s="37">
        <f t="shared" si="18"/>
        <v>1602955.546471857</v>
      </c>
      <c r="M80" s="37">
        <f t="shared" si="19"/>
        <v>1496786.7915762071</v>
      </c>
      <c r="N80" s="63"/>
      <c r="O80" s="74"/>
      <c r="P80" s="69"/>
    </row>
    <row r="81" spans="1:16" s="34" customFormat="1" x14ac:dyDescent="0.3">
      <c r="A81" s="33" t="s">
        <v>540</v>
      </c>
      <c r="B81" s="34" t="s">
        <v>135</v>
      </c>
      <c r="C81" s="36">
        <v>13614186</v>
      </c>
      <c r="D81" s="77">
        <v>4425</v>
      </c>
      <c r="E81" s="37">
        <f t="shared" si="11"/>
        <v>3076.6522033898304</v>
      </c>
      <c r="F81" s="38">
        <f t="shared" si="12"/>
        <v>0.80865501645995286</v>
      </c>
      <c r="G81" s="39">
        <f t="shared" si="13"/>
        <v>436.8008259887406</v>
      </c>
      <c r="H81" s="39">
        <f t="shared" si="14"/>
        <v>121.63760652544481</v>
      </c>
      <c r="I81" s="68">
        <f t="shared" si="15"/>
        <v>558.43843251418537</v>
      </c>
      <c r="J81" s="40">
        <f t="shared" si="16"/>
        <v>-33.952272112456022</v>
      </c>
      <c r="K81" s="37">
        <f t="shared" si="17"/>
        <v>524.48616040172931</v>
      </c>
      <c r="L81" s="37">
        <f t="shared" si="18"/>
        <v>2471090.0638752701</v>
      </c>
      <c r="M81" s="37">
        <f t="shared" si="19"/>
        <v>2320851.2597776521</v>
      </c>
      <c r="N81" s="63"/>
      <c r="O81" s="74"/>
      <c r="P81" s="69"/>
    </row>
    <row r="82" spans="1:16" s="34" customFormat="1" x14ac:dyDescent="0.3">
      <c r="A82" s="33" t="s">
        <v>541</v>
      </c>
      <c r="B82" s="34" t="s">
        <v>136</v>
      </c>
      <c r="C82" s="36">
        <v>17787857</v>
      </c>
      <c r="D82" s="77">
        <v>5119</v>
      </c>
      <c r="E82" s="37">
        <f t="shared" si="11"/>
        <v>3474.8695057628443</v>
      </c>
      <c r="F82" s="38">
        <f t="shared" si="12"/>
        <v>0.91332086684443514</v>
      </c>
      <c r="G82" s="39">
        <f t="shared" si="13"/>
        <v>197.87044456493231</v>
      </c>
      <c r="H82" s="39">
        <f t="shared" si="14"/>
        <v>0</v>
      </c>
      <c r="I82" s="68">
        <f t="shared" si="15"/>
        <v>197.87044456493231</v>
      </c>
      <c r="J82" s="40">
        <f t="shared" si="16"/>
        <v>-33.952272112456022</v>
      </c>
      <c r="K82" s="37">
        <f t="shared" si="17"/>
        <v>163.91817245247628</v>
      </c>
      <c r="L82" s="37">
        <f t="shared" si="18"/>
        <v>1012898.8057278885</v>
      </c>
      <c r="M82" s="37">
        <f t="shared" si="19"/>
        <v>839097.12478422606</v>
      </c>
      <c r="N82" s="63"/>
      <c r="O82" s="74"/>
      <c r="P82" s="69"/>
    </row>
    <row r="83" spans="1:16" s="34" customFormat="1" x14ac:dyDescent="0.3">
      <c r="A83" s="33" t="s">
        <v>542</v>
      </c>
      <c r="B83" s="34" t="s">
        <v>137</v>
      </c>
      <c r="C83" s="36">
        <v>19141039</v>
      </c>
      <c r="D83" s="77">
        <v>6112</v>
      </c>
      <c r="E83" s="37">
        <f t="shared" si="11"/>
        <v>3131.7144960732985</v>
      </c>
      <c r="F83" s="38">
        <f t="shared" si="12"/>
        <v>0.82312737025646388</v>
      </c>
      <c r="G83" s="39">
        <f t="shared" si="13"/>
        <v>403.76345037865974</v>
      </c>
      <c r="H83" s="39">
        <f t="shared" si="14"/>
        <v>102.36580408623098</v>
      </c>
      <c r="I83" s="68">
        <f t="shared" si="15"/>
        <v>506.12925446489072</v>
      </c>
      <c r="J83" s="40">
        <f t="shared" si="16"/>
        <v>-33.952272112456022</v>
      </c>
      <c r="K83" s="37">
        <f t="shared" si="17"/>
        <v>472.17698235243472</v>
      </c>
      <c r="L83" s="37">
        <f t="shared" si="18"/>
        <v>3093462.0032894122</v>
      </c>
      <c r="M83" s="37">
        <f t="shared" si="19"/>
        <v>2885945.7161380812</v>
      </c>
      <c r="N83" s="63"/>
      <c r="O83" s="74"/>
      <c r="P83" s="69"/>
    </row>
    <row r="84" spans="1:16" s="34" customFormat="1" x14ac:dyDescent="0.3">
      <c r="A84" s="33" t="s">
        <v>543</v>
      </c>
      <c r="B84" s="34" t="s">
        <v>138</v>
      </c>
      <c r="C84" s="36">
        <v>46081542</v>
      </c>
      <c r="D84" s="77">
        <v>14948</v>
      </c>
      <c r="E84" s="37">
        <f t="shared" si="11"/>
        <v>3082.7898046561413</v>
      </c>
      <c r="F84" s="38">
        <f t="shared" si="12"/>
        <v>0.81026819914194892</v>
      </c>
      <c r="G84" s="39">
        <f t="shared" si="13"/>
        <v>433.11826522895404</v>
      </c>
      <c r="H84" s="39">
        <f t="shared" si="14"/>
        <v>119.489446082236</v>
      </c>
      <c r="I84" s="68">
        <f t="shared" si="15"/>
        <v>552.60771131119009</v>
      </c>
      <c r="J84" s="40">
        <f t="shared" si="16"/>
        <v>-33.952272112456022</v>
      </c>
      <c r="K84" s="37">
        <f t="shared" si="17"/>
        <v>518.65543919873403</v>
      </c>
      <c r="L84" s="37">
        <f t="shared" si="18"/>
        <v>8260380.0686796699</v>
      </c>
      <c r="M84" s="37">
        <f t="shared" si="19"/>
        <v>7752861.5051426766</v>
      </c>
      <c r="N84" s="63"/>
      <c r="O84" s="74"/>
      <c r="P84" s="69"/>
    </row>
    <row r="85" spans="1:16" s="34" customFormat="1" x14ac:dyDescent="0.3">
      <c r="A85" s="33" t="s">
        <v>544</v>
      </c>
      <c r="B85" s="34" t="s">
        <v>139</v>
      </c>
      <c r="C85" s="36">
        <v>41567990</v>
      </c>
      <c r="D85" s="77">
        <v>13384</v>
      </c>
      <c r="E85" s="37">
        <f t="shared" si="11"/>
        <v>3105.7972205618648</v>
      </c>
      <c r="F85" s="38">
        <f t="shared" si="12"/>
        <v>0.81631537674214849</v>
      </c>
      <c r="G85" s="39">
        <f t="shared" si="13"/>
        <v>419.31381568551996</v>
      </c>
      <c r="H85" s="39">
        <f t="shared" si="14"/>
        <v>111.43685051523278</v>
      </c>
      <c r="I85" s="68">
        <f t="shared" si="15"/>
        <v>530.75066620075268</v>
      </c>
      <c r="J85" s="40">
        <f t="shared" si="16"/>
        <v>-33.952272112456022</v>
      </c>
      <c r="K85" s="37">
        <f t="shared" si="17"/>
        <v>496.79839408829667</v>
      </c>
      <c r="L85" s="37">
        <f t="shared" si="18"/>
        <v>7103566.9164308738</v>
      </c>
      <c r="M85" s="37">
        <f t="shared" si="19"/>
        <v>6649149.7064777631</v>
      </c>
      <c r="N85" s="63"/>
      <c r="O85" s="74"/>
      <c r="P85" s="69"/>
    </row>
    <row r="86" spans="1:16" s="34" customFormat="1" x14ac:dyDescent="0.3">
      <c r="A86" s="33" t="s">
        <v>545</v>
      </c>
      <c r="B86" s="34" t="s">
        <v>140</v>
      </c>
      <c r="C86" s="36">
        <v>21460113</v>
      </c>
      <c r="D86" s="77">
        <v>6846</v>
      </c>
      <c r="E86" s="37">
        <f t="shared" si="11"/>
        <v>3134.6936897458368</v>
      </c>
      <c r="F86" s="38">
        <f t="shared" si="12"/>
        <v>0.82391040966067386</v>
      </c>
      <c r="G86" s="39">
        <f t="shared" si="13"/>
        <v>401.97593417513679</v>
      </c>
      <c r="H86" s="39">
        <f t="shared" si="14"/>
        <v>101.32308630084259</v>
      </c>
      <c r="I86" s="68">
        <f t="shared" si="15"/>
        <v>503.29902047597938</v>
      </c>
      <c r="J86" s="40">
        <f t="shared" si="16"/>
        <v>-33.952272112456022</v>
      </c>
      <c r="K86" s="37">
        <f t="shared" si="17"/>
        <v>469.34674836352337</v>
      </c>
      <c r="L86" s="37">
        <f t="shared" si="18"/>
        <v>3445585.0941785546</v>
      </c>
      <c r="M86" s="37">
        <f t="shared" si="19"/>
        <v>3213147.8392966809</v>
      </c>
      <c r="N86" s="63"/>
      <c r="O86" s="74"/>
      <c r="P86" s="69"/>
    </row>
    <row r="87" spans="1:16" s="34" customFormat="1" x14ac:dyDescent="0.3">
      <c r="A87" s="33" t="s">
        <v>546</v>
      </c>
      <c r="B87" s="34" t="s">
        <v>141</v>
      </c>
      <c r="C87" s="36">
        <v>32326294</v>
      </c>
      <c r="D87" s="77">
        <v>9051</v>
      </c>
      <c r="E87" s="37">
        <f t="shared" si="11"/>
        <v>3571.5715390564578</v>
      </c>
      <c r="F87" s="38">
        <f t="shared" si="12"/>
        <v>0.93873764428798212</v>
      </c>
      <c r="G87" s="39">
        <f t="shared" si="13"/>
        <v>139.84922458876417</v>
      </c>
      <c r="H87" s="39">
        <f t="shared" si="14"/>
        <v>0</v>
      </c>
      <c r="I87" s="68">
        <f t="shared" si="15"/>
        <v>139.84922458876417</v>
      </c>
      <c r="J87" s="40">
        <f t="shared" si="16"/>
        <v>-33.952272112456022</v>
      </c>
      <c r="K87" s="37">
        <f t="shared" si="17"/>
        <v>105.89695247630814</v>
      </c>
      <c r="L87" s="37">
        <f t="shared" si="18"/>
        <v>1265775.3317529045</v>
      </c>
      <c r="M87" s="37">
        <f t="shared" si="19"/>
        <v>958473.316863065</v>
      </c>
      <c r="N87" s="63"/>
      <c r="O87" s="74"/>
      <c r="P87" s="69"/>
    </row>
    <row r="88" spans="1:16" s="34" customFormat="1" x14ac:dyDescent="0.3">
      <c r="A88" s="33" t="s">
        <v>547</v>
      </c>
      <c r="B88" s="34" t="s">
        <v>142</v>
      </c>
      <c r="C88" s="36">
        <v>43805579</v>
      </c>
      <c r="D88" s="77">
        <v>13642</v>
      </c>
      <c r="E88" s="37">
        <f t="shared" si="11"/>
        <v>3211.0818794898109</v>
      </c>
      <c r="F88" s="38">
        <f t="shared" si="12"/>
        <v>0.84398797733852182</v>
      </c>
      <c r="G88" s="39">
        <f t="shared" si="13"/>
        <v>356.1430203287523</v>
      </c>
      <c r="H88" s="39">
        <f t="shared" si="14"/>
        <v>74.587219890451635</v>
      </c>
      <c r="I88" s="68">
        <f t="shared" si="15"/>
        <v>430.73024021920395</v>
      </c>
      <c r="J88" s="40">
        <f t="shared" si="16"/>
        <v>-33.952272112456022</v>
      </c>
      <c r="K88" s="37">
        <f t="shared" si="17"/>
        <v>396.77796810674795</v>
      </c>
      <c r="L88" s="37">
        <f t="shared" si="18"/>
        <v>5876021.93707038</v>
      </c>
      <c r="M88" s="37">
        <f t="shared" si="19"/>
        <v>5412845.0409122556</v>
      </c>
      <c r="N88" s="63"/>
      <c r="O88" s="74"/>
      <c r="P88" s="69"/>
    </row>
    <row r="89" spans="1:16" s="34" customFormat="1" x14ac:dyDescent="0.3">
      <c r="A89" s="33" t="s">
        <v>548</v>
      </c>
      <c r="B89" s="34" t="s">
        <v>143</v>
      </c>
      <c r="C89" s="36">
        <v>15776527</v>
      </c>
      <c r="D89" s="77">
        <v>5623</v>
      </c>
      <c r="E89" s="37">
        <f t="shared" si="11"/>
        <v>2805.7134981326694</v>
      </c>
      <c r="F89" s="38">
        <f t="shared" si="12"/>
        <v>0.73744256582352097</v>
      </c>
      <c r="G89" s="39">
        <f t="shared" si="13"/>
        <v>599.36404914303716</v>
      </c>
      <c r="H89" s="39">
        <f t="shared" si="14"/>
        <v>216.46615336545116</v>
      </c>
      <c r="I89" s="68">
        <f t="shared" si="15"/>
        <v>815.83020250848836</v>
      </c>
      <c r="J89" s="40">
        <f t="shared" si="16"/>
        <v>-33.952272112456022</v>
      </c>
      <c r="K89" s="37">
        <f t="shared" si="17"/>
        <v>781.8779303960323</v>
      </c>
      <c r="L89" s="37">
        <f t="shared" si="18"/>
        <v>4587413.2287052302</v>
      </c>
      <c r="M89" s="37">
        <f t="shared" si="19"/>
        <v>4396499.6026168894</v>
      </c>
      <c r="N89" s="63"/>
      <c r="O89" s="74"/>
      <c r="P89" s="69"/>
    </row>
    <row r="90" spans="1:16" s="34" customFormat="1" x14ac:dyDescent="0.3">
      <c r="A90" s="33" t="s">
        <v>549</v>
      </c>
      <c r="B90" s="34" t="s">
        <v>144</v>
      </c>
      <c r="C90" s="36">
        <v>18922386</v>
      </c>
      <c r="D90" s="77">
        <v>6671</v>
      </c>
      <c r="E90" s="37">
        <f t="shared" si="11"/>
        <v>2836.514165792235</v>
      </c>
      <c r="F90" s="38">
        <f t="shared" si="12"/>
        <v>0.74553809068843124</v>
      </c>
      <c r="G90" s="39">
        <f t="shared" si="13"/>
        <v>580.88364854729787</v>
      </c>
      <c r="H90" s="39">
        <f t="shared" si="14"/>
        <v>205.68591968460322</v>
      </c>
      <c r="I90" s="68">
        <f t="shared" si="15"/>
        <v>786.56956823190103</v>
      </c>
      <c r="J90" s="40">
        <f t="shared" si="16"/>
        <v>-33.952272112456022</v>
      </c>
      <c r="K90" s="37">
        <f t="shared" si="17"/>
        <v>752.61729611944497</v>
      </c>
      <c r="L90" s="37">
        <f t="shared" si="18"/>
        <v>5247205.589675012</v>
      </c>
      <c r="M90" s="37">
        <f t="shared" si="19"/>
        <v>5020709.982412817</v>
      </c>
      <c r="N90" s="63"/>
      <c r="O90" s="74"/>
      <c r="P90" s="69"/>
    </row>
    <row r="91" spans="1:16" s="34" customFormat="1" x14ac:dyDescent="0.3">
      <c r="A91" s="33" t="s">
        <v>550</v>
      </c>
      <c r="B91" s="34" t="s">
        <v>145</v>
      </c>
      <c r="C91" s="36">
        <v>8203064</v>
      </c>
      <c r="D91" s="77">
        <v>2981</v>
      </c>
      <c r="E91" s="37">
        <f t="shared" si="11"/>
        <v>2751.7826232807784</v>
      </c>
      <c r="F91" s="38">
        <f t="shared" si="12"/>
        <v>0.72326758938549363</v>
      </c>
      <c r="G91" s="39">
        <f t="shared" si="13"/>
        <v>631.72257405417179</v>
      </c>
      <c r="H91" s="39">
        <f t="shared" si="14"/>
        <v>235.34195956361302</v>
      </c>
      <c r="I91" s="68">
        <f t="shared" si="15"/>
        <v>867.06453361778483</v>
      </c>
      <c r="J91" s="40">
        <f t="shared" si="16"/>
        <v>-33.952272112456022</v>
      </c>
      <c r="K91" s="37">
        <f t="shared" si="17"/>
        <v>833.11226150532877</v>
      </c>
      <c r="L91" s="37">
        <f t="shared" si="18"/>
        <v>2584719.3747146167</v>
      </c>
      <c r="M91" s="37">
        <f t="shared" si="19"/>
        <v>2483507.6515473849</v>
      </c>
      <c r="N91" s="63"/>
      <c r="O91" s="74"/>
      <c r="P91" s="69"/>
    </row>
    <row r="92" spans="1:16" s="34" customFormat="1" x14ac:dyDescent="0.3">
      <c r="A92" s="33" t="s">
        <v>551</v>
      </c>
      <c r="B92" s="34" t="s">
        <v>146</v>
      </c>
      <c r="C92" s="36">
        <v>3398939</v>
      </c>
      <c r="D92" s="77">
        <v>1305</v>
      </c>
      <c r="E92" s="37">
        <f t="shared" si="11"/>
        <v>2604.5509578544061</v>
      </c>
      <c r="F92" s="38">
        <f t="shared" si="12"/>
        <v>0.68456980459928662</v>
      </c>
      <c r="G92" s="39">
        <f t="shared" si="13"/>
        <v>720.0615733099952</v>
      </c>
      <c r="H92" s="39">
        <f t="shared" si="14"/>
        <v>286.87304246284333</v>
      </c>
      <c r="I92" s="68">
        <f t="shared" si="15"/>
        <v>1006.9346157728385</v>
      </c>
      <c r="J92" s="40">
        <f t="shared" si="16"/>
        <v>-33.952272112456022</v>
      </c>
      <c r="K92" s="37">
        <f t="shared" si="17"/>
        <v>972.98234366038241</v>
      </c>
      <c r="L92" s="37">
        <f t="shared" si="18"/>
        <v>1314049.6735835541</v>
      </c>
      <c r="M92" s="37">
        <f t="shared" si="19"/>
        <v>1269741.9584767991</v>
      </c>
      <c r="N92" s="63"/>
      <c r="O92" s="74"/>
      <c r="P92" s="69"/>
    </row>
    <row r="93" spans="1:16" s="34" customFormat="1" x14ac:dyDescent="0.3">
      <c r="A93" s="33" t="s">
        <v>552</v>
      </c>
      <c r="B93" s="34" t="s">
        <v>147</v>
      </c>
      <c r="C93" s="36">
        <v>20437397</v>
      </c>
      <c r="D93" s="77">
        <v>6418</v>
      </c>
      <c r="E93" s="37">
        <f t="shared" si="11"/>
        <v>3184.3871922717358</v>
      </c>
      <c r="F93" s="38">
        <f t="shared" si="12"/>
        <v>0.83697165202624191</v>
      </c>
      <c r="G93" s="39">
        <f t="shared" si="13"/>
        <v>372.15983265959738</v>
      </c>
      <c r="H93" s="39">
        <f t="shared" si="14"/>
        <v>83.930360416777944</v>
      </c>
      <c r="I93" s="68">
        <f t="shared" si="15"/>
        <v>456.09019307637533</v>
      </c>
      <c r="J93" s="40">
        <f t="shared" si="16"/>
        <v>-33.952272112456022</v>
      </c>
      <c r="K93" s="37">
        <f t="shared" si="17"/>
        <v>422.13792096391933</v>
      </c>
      <c r="L93" s="37">
        <f t="shared" si="18"/>
        <v>2927186.859164177</v>
      </c>
      <c r="M93" s="37">
        <f t="shared" si="19"/>
        <v>2709281.1767464341</v>
      </c>
      <c r="N93" s="63"/>
      <c r="O93" s="74"/>
      <c r="P93" s="69"/>
    </row>
    <row r="94" spans="1:16" s="34" customFormat="1" x14ac:dyDescent="0.3">
      <c r="A94" s="33" t="s">
        <v>553</v>
      </c>
      <c r="B94" s="34" t="s">
        <v>148</v>
      </c>
      <c r="C94" s="36">
        <v>6916435</v>
      </c>
      <c r="D94" s="77">
        <v>2135</v>
      </c>
      <c r="E94" s="37">
        <f t="shared" si="11"/>
        <v>3239.5480093676815</v>
      </c>
      <c r="F94" s="38">
        <f t="shared" si="12"/>
        <v>0.85146990158708602</v>
      </c>
      <c r="G94" s="39">
        <f t="shared" si="13"/>
        <v>339.06334240202995</v>
      </c>
      <c r="H94" s="39">
        <f t="shared" si="14"/>
        <v>64.624074433196938</v>
      </c>
      <c r="I94" s="68">
        <f t="shared" si="15"/>
        <v>403.68741683522688</v>
      </c>
      <c r="J94" s="40">
        <f t="shared" si="16"/>
        <v>-33.952272112456022</v>
      </c>
      <c r="K94" s="37">
        <f t="shared" si="17"/>
        <v>369.73514472277088</v>
      </c>
      <c r="L94" s="37">
        <f t="shared" si="18"/>
        <v>861872.63494320936</v>
      </c>
      <c r="M94" s="37">
        <f t="shared" si="19"/>
        <v>789384.53398311581</v>
      </c>
      <c r="N94" s="63"/>
      <c r="O94" s="74"/>
      <c r="P94" s="69"/>
    </row>
    <row r="95" spans="1:16" s="34" customFormat="1" x14ac:dyDescent="0.3">
      <c r="A95" s="33" t="s">
        <v>554</v>
      </c>
      <c r="B95" s="34" t="s">
        <v>149</v>
      </c>
      <c r="C95" s="36">
        <v>10840997</v>
      </c>
      <c r="D95" s="77">
        <v>3208</v>
      </c>
      <c r="E95" s="37">
        <f t="shared" si="11"/>
        <v>3379.3631546134661</v>
      </c>
      <c r="F95" s="38">
        <f t="shared" si="12"/>
        <v>0.88821835773546365</v>
      </c>
      <c r="G95" s="39">
        <f t="shared" si="13"/>
        <v>255.17425525455917</v>
      </c>
      <c r="H95" s="39">
        <f t="shared" si="14"/>
        <v>15.688773597172325</v>
      </c>
      <c r="I95" s="68">
        <f t="shared" si="15"/>
        <v>270.86302885173149</v>
      </c>
      <c r="J95" s="40">
        <f t="shared" si="16"/>
        <v>-33.952272112456022</v>
      </c>
      <c r="K95" s="37">
        <f t="shared" si="17"/>
        <v>236.91075673927546</v>
      </c>
      <c r="L95" s="37">
        <f t="shared" si="18"/>
        <v>868928.59655635455</v>
      </c>
      <c r="M95" s="37">
        <f t="shared" si="19"/>
        <v>760009.70761959569</v>
      </c>
      <c r="N95" s="63"/>
      <c r="O95" s="74"/>
      <c r="P95" s="69"/>
    </row>
    <row r="96" spans="1:16" s="34" customFormat="1" x14ac:dyDescent="0.3">
      <c r="A96" s="33" t="s">
        <v>555</v>
      </c>
      <c r="B96" s="34" t="s">
        <v>150</v>
      </c>
      <c r="C96" s="36">
        <v>4863255</v>
      </c>
      <c r="D96" s="77">
        <v>1610</v>
      </c>
      <c r="E96" s="37">
        <f t="shared" si="11"/>
        <v>3020.6552795031057</v>
      </c>
      <c r="F96" s="38">
        <f t="shared" si="12"/>
        <v>0.79393700791890476</v>
      </c>
      <c r="G96" s="39">
        <f t="shared" si="13"/>
        <v>470.39898032077542</v>
      </c>
      <c r="H96" s="39">
        <f t="shared" si="14"/>
        <v>141.23652988579846</v>
      </c>
      <c r="I96" s="68">
        <f t="shared" si="15"/>
        <v>611.63551020657383</v>
      </c>
      <c r="J96" s="40">
        <f t="shared" si="16"/>
        <v>-33.952272112456022</v>
      </c>
      <c r="K96" s="37">
        <f t="shared" si="17"/>
        <v>577.68323809411777</v>
      </c>
      <c r="L96" s="37">
        <f t="shared" si="18"/>
        <v>984733.17143258383</v>
      </c>
      <c r="M96" s="37">
        <f t="shared" si="19"/>
        <v>930070.01333152957</v>
      </c>
      <c r="N96" s="63"/>
      <c r="O96" s="74"/>
      <c r="P96" s="69"/>
    </row>
    <row r="97" spans="1:16" s="34" customFormat="1" x14ac:dyDescent="0.3">
      <c r="A97" s="33" t="s">
        <v>556</v>
      </c>
      <c r="B97" s="34" t="s">
        <v>151</v>
      </c>
      <c r="C97" s="36">
        <v>253971133</v>
      </c>
      <c r="D97" s="77">
        <v>68933</v>
      </c>
      <c r="E97" s="37">
        <f t="shared" si="11"/>
        <v>3684.318584712692</v>
      </c>
      <c r="F97" s="38">
        <f t="shared" si="12"/>
        <v>0.9683716289029799</v>
      </c>
      <c r="G97" s="39">
        <f t="shared" si="13"/>
        <v>72.200997195023675</v>
      </c>
      <c r="H97" s="39">
        <f t="shared" si="14"/>
        <v>0</v>
      </c>
      <c r="I97" s="68">
        <f t="shared" si="15"/>
        <v>72.200997195023675</v>
      </c>
      <c r="J97" s="40">
        <f t="shared" si="16"/>
        <v>-33.952272112456022</v>
      </c>
      <c r="K97" s="37">
        <f t="shared" si="17"/>
        <v>38.248725082567653</v>
      </c>
      <c r="L97" s="37">
        <f t="shared" si="18"/>
        <v>4977031.3396445671</v>
      </c>
      <c r="M97" s="37">
        <f t="shared" si="19"/>
        <v>2636599.366116636</v>
      </c>
      <c r="N97" s="63"/>
      <c r="O97" s="74"/>
      <c r="P97" s="69"/>
    </row>
    <row r="98" spans="1:16" s="34" customFormat="1" x14ac:dyDescent="0.3">
      <c r="A98" s="33" t="s">
        <v>557</v>
      </c>
      <c r="B98" s="34" t="s">
        <v>152</v>
      </c>
      <c r="C98" s="36">
        <v>104221857</v>
      </c>
      <c r="D98" s="77">
        <v>27481</v>
      </c>
      <c r="E98" s="37">
        <f t="shared" si="11"/>
        <v>3792.5059859539319</v>
      </c>
      <c r="F98" s="38">
        <f t="shared" si="12"/>
        <v>0.99680717473266545</v>
      </c>
      <c r="G98" s="39">
        <f t="shared" si="13"/>
        <v>7.2885564502797022</v>
      </c>
      <c r="H98" s="39">
        <f t="shared" si="14"/>
        <v>0</v>
      </c>
      <c r="I98" s="68">
        <f t="shared" si="15"/>
        <v>7.2885564502797022</v>
      </c>
      <c r="J98" s="40">
        <f t="shared" si="16"/>
        <v>-33.952272112456022</v>
      </c>
      <c r="K98" s="37">
        <f t="shared" si="17"/>
        <v>-26.663715662176319</v>
      </c>
      <c r="L98" s="37">
        <f t="shared" si="18"/>
        <v>200296.81981013648</v>
      </c>
      <c r="M98" s="37">
        <f t="shared" si="19"/>
        <v>-732745.57011226739</v>
      </c>
      <c r="N98" s="63"/>
      <c r="O98" s="74"/>
      <c r="P98" s="69"/>
    </row>
    <row r="99" spans="1:16" s="34" customFormat="1" x14ac:dyDescent="0.3">
      <c r="A99" s="33" t="s">
        <v>558</v>
      </c>
      <c r="B99" s="34" t="s">
        <v>153</v>
      </c>
      <c r="C99" s="36">
        <v>99365280</v>
      </c>
      <c r="D99" s="77">
        <v>30442</v>
      </c>
      <c r="E99" s="37">
        <f t="shared" si="11"/>
        <v>3264.0851455226334</v>
      </c>
      <c r="F99" s="38">
        <f t="shared" si="12"/>
        <v>0.85791914476751463</v>
      </c>
      <c r="G99" s="39">
        <f t="shared" si="13"/>
        <v>324.34106070905881</v>
      </c>
      <c r="H99" s="39">
        <f t="shared" si="14"/>
        <v>56.036076778963768</v>
      </c>
      <c r="I99" s="68">
        <f t="shared" si="15"/>
        <v>380.37713748802258</v>
      </c>
      <c r="J99" s="40">
        <f t="shared" si="16"/>
        <v>-33.952272112456022</v>
      </c>
      <c r="K99" s="37">
        <f t="shared" si="17"/>
        <v>346.42486537556658</v>
      </c>
      <c r="L99" s="37">
        <f t="shared" si="18"/>
        <v>11579440.819410384</v>
      </c>
      <c r="M99" s="37">
        <f t="shared" si="19"/>
        <v>10545865.751762997</v>
      </c>
      <c r="N99" s="63"/>
      <c r="O99" s="74"/>
      <c r="P99" s="69"/>
    </row>
    <row r="100" spans="1:16" s="34" customFormat="1" x14ac:dyDescent="0.3">
      <c r="A100" s="33" t="s">
        <v>559</v>
      </c>
      <c r="B100" s="34" t="s">
        <v>154</v>
      </c>
      <c r="C100" s="36">
        <v>27936272</v>
      </c>
      <c r="D100" s="77">
        <v>6845</v>
      </c>
      <c r="E100" s="37">
        <f t="shared" si="11"/>
        <v>4081.2669101533966</v>
      </c>
      <c r="F100" s="38">
        <f t="shared" si="12"/>
        <v>1.0727039464425883</v>
      </c>
      <c r="G100" s="39">
        <f t="shared" si="13"/>
        <v>-165.96799806939907</v>
      </c>
      <c r="H100" s="39">
        <f t="shared" si="14"/>
        <v>0</v>
      </c>
      <c r="I100" s="68">
        <f t="shared" si="15"/>
        <v>-165.96799806939907</v>
      </c>
      <c r="J100" s="40">
        <f t="shared" si="16"/>
        <v>-33.952272112456022</v>
      </c>
      <c r="K100" s="37">
        <f t="shared" si="17"/>
        <v>-199.9202701818551</v>
      </c>
      <c r="L100" s="37">
        <f t="shared" si="18"/>
        <v>-1136050.9467850367</v>
      </c>
      <c r="M100" s="37">
        <f t="shared" si="19"/>
        <v>-1368454.2493947982</v>
      </c>
      <c r="N100" s="63"/>
      <c r="O100" s="74"/>
      <c r="P100" s="69"/>
    </row>
    <row r="101" spans="1:16" s="34" customFormat="1" x14ac:dyDescent="0.3">
      <c r="A101" s="33" t="s">
        <v>560</v>
      </c>
      <c r="B101" s="34" t="s">
        <v>155</v>
      </c>
      <c r="C101" s="36">
        <v>3729981</v>
      </c>
      <c r="D101" s="77">
        <v>1052</v>
      </c>
      <c r="E101" s="37">
        <f t="shared" si="11"/>
        <v>3545.6093155893536</v>
      </c>
      <c r="F101" s="38">
        <f t="shared" si="12"/>
        <v>0.93191383683194384</v>
      </c>
      <c r="G101" s="39">
        <f t="shared" si="13"/>
        <v>155.42655866902669</v>
      </c>
      <c r="H101" s="39">
        <f t="shared" si="14"/>
        <v>0</v>
      </c>
      <c r="I101" s="68">
        <f t="shared" si="15"/>
        <v>155.42655866902669</v>
      </c>
      <c r="J101" s="40">
        <f t="shared" si="16"/>
        <v>-33.952272112456022</v>
      </c>
      <c r="K101" s="37">
        <f t="shared" si="17"/>
        <v>121.47428655657066</v>
      </c>
      <c r="L101" s="37">
        <f t="shared" si="18"/>
        <v>163508.73971981608</v>
      </c>
      <c r="M101" s="37">
        <f t="shared" si="19"/>
        <v>127790.94945751234</v>
      </c>
      <c r="N101" s="63"/>
      <c r="O101" s="74"/>
      <c r="P101" s="69"/>
    </row>
    <row r="102" spans="1:16" s="34" customFormat="1" x14ac:dyDescent="0.3">
      <c r="A102" s="33" t="s">
        <v>561</v>
      </c>
      <c r="B102" s="34" t="s">
        <v>99</v>
      </c>
      <c r="C102" s="36">
        <v>11695717</v>
      </c>
      <c r="D102" s="77">
        <v>3315</v>
      </c>
      <c r="E102" s="37">
        <f t="shared" si="11"/>
        <v>3528.1197586726998</v>
      </c>
      <c r="F102" s="38">
        <f t="shared" si="12"/>
        <v>0.9273169513208902</v>
      </c>
      <c r="G102" s="39">
        <f t="shared" si="13"/>
        <v>165.92029281901895</v>
      </c>
      <c r="H102" s="39">
        <f t="shared" si="14"/>
        <v>0</v>
      </c>
      <c r="I102" s="68">
        <f t="shared" si="15"/>
        <v>165.92029281901895</v>
      </c>
      <c r="J102" s="40">
        <f t="shared" si="16"/>
        <v>-33.952272112456022</v>
      </c>
      <c r="K102" s="37">
        <f t="shared" si="17"/>
        <v>131.96802070656292</v>
      </c>
      <c r="L102" s="37">
        <f t="shared" si="18"/>
        <v>550025.7706950478</v>
      </c>
      <c r="M102" s="37">
        <f t="shared" si="19"/>
        <v>437473.98864225607</v>
      </c>
      <c r="N102" s="63"/>
      <c r="O102" s="74"/>
      <c r="P102" s="69"/>
    </row>
    <row r="103" spans="1:16" s="34" customFormat="1" x14ac:dyDescent="0.3">
      <c r="A103" s="33" t="s">
        <v>562</v>
      </c>
      <c r="B103" s="34" t="s">
        <v>156</v>
      </c>
      <c r="C103" s="36">
        <v>15672838</v>
      </c>
      <c r="D103" s="77">
        <v>4576</v>
      </c>
      <c r="E103" s="37">
        <f t="shared" si="11"/>
        <v>3425.0083041958042</v>
      </c>
      <c r="F103" s="38">
        <f t="shared" si="12"/>
        <v>0.90021554713053209</v>
      </c>
      <c r="G103" s="39">
        <f t="shared" si="13"/>
        <v>227.78716550515637</v>
      </c>
      <c r="H103" s="39">
        <f t="shared" si="14"/>
        <v>0</v>
      </c>
      <c r="I103" s="68">
        <f t="shared" si="15"/>
        <v>227.78716550515637</v>
      </c>
      <c r="J103" s="40">
        <f t="shared" si="16"/>
        <v>-33.952272112456022</v>
      </c>
      <c r="K103" s="37">
        <f t="shared" si="17"/>
        <v>193.83489339270034</v>
      </c>
      <c r="L103" s="37">
        <f t="shared" si="18"/>
        <v>1042354.0693515955</v>
      </c>
      <c r="M103" s="37">
        <f t="shared" si="19"/>
        <v>886988.47216499678</v>
      </c>
      <c r="N103" s="63"/>
      <c r="O103" s="74"/>
      <c r="P103" s="69"/>
    </row>
    <row r="104" spans="1:16" s="34" customFormat="1" x14ac:dyDescent="0.3">
      <c r="A104" s="33" t="s">
        <v>563</v>
      </c>
      <c r="B104" s="34" t="s">
        <v>157</v>
      </c>
      <c r="C104" s="36">
        <v>8480727</v>
      </c>
      <c r="D104" s="77">
        <v>2481</v>
      </c>
      <c r="E104" s="37">
        <f t="shared" si="11"/>
        <v>3418.2696493349454</v>
      </c>
      <c r="F104" s="38">
        <f t="shared" si="12"/>
        <v>0.89844438591464237</v>
      </c>
      <c r="G104" s="39">
        <f t="shared" si="13"/>
        <v>231.83035842167163</v>
      </c>
      <c r="H104" s="39">
        <f t="shared" si="14"/>
        <v>2.071500444654589</v>
      </c>
      <c r="I104" s="68">
        <f t="shared" si="15"/>
        <v>233.90185886632622</v>
      </c>
      <c r="J104" s="40">
        <f t="shared" si="16"/>
        <v>-33.952272112456022</v>
      </c>
      <c r="K104" s="37">
        <f t="shared" si="17"/>
        <v>199.94958675387019</v>
      </c>
      <c r="L104" s="37">
        <f t="shared" si="18"/>
        <v>580310.5118473554</v>
      </c>
      <c r="M104" s="37">
        <f t="shared" si="19"/>
        <v>496074.92473635194</v>
      </c>
      <c r="N104" s="63"/>
      <c r="O104" s="74"/>
      <c r="P104" s="69"/>
    </row>
    <row r="105" spans="1:16" s="34" customFormat="1" x14ac:dyDescent="0.3">
      <c r="A105" s="33" t="s">
        <v>564</v>
      </c>
      <c r="B105" s="34" t="s">
        <v>158</v>
      </c>
      <c r="C105" s="36">
        <v>15866033</v>
      </c>
      <c r="D105" s="77">
        <v>4671</v>
      </c>
      <c r="E105" s="37">
        <f t="shared" si="11"/>
        <v>3396.7101263112822</v>
      </c>
      <c r="F105" s="38">
        <f t="shared" si="12"/>
        <v>0.89277776671525411</v>
      </c>
      <c r="G105" s="39">
        <f t="shared" si="13"/>
        <v>244.7660722358695</v>
      </c>
      <c r="H105" s="39">
        <f t="shared" si="14"/>
        <v>9.6173335029366847</v>
      </c>
      <c r="I105" s="68">
        <f t="shared" si="15"/>
        <v>254.38340573880618</v>
      </c>
      <c r="J105" s="40">
        <f t="shared" si="16"/>
        <v>-33.952272112456022</v>
      </c>
      <c r="K105" s="37">
        <f t="shared" si="17"/>
        <v>220.43113362635015</v>
      </c>
      <c r="L105" s="37">
        <f t="shared" si="18"/>
        <v>1188224.8882059637</v>
      </c>
      <c r="M105" s="37">
        <f t="shared" si="19"/>
        <v>1029633.8251686816</v>
      </c>
      <c r="N105" s="63"/>
      <c r="O105" s="74"/>
      <c r="P105" s="69"/>
    </row>
    <row r="106" spans="1:16" s="34" customFormat="1" x14ac:dyDescent="0.3">
      <c r="A106" s="33" t="s">
        <v>565</v>
      </c>
      <c r="B106" s="34" t="s">
        <v>159</v>
      </c>
      <c r="C106" s="36">
        <v>18072241</v>
      </c>
      <c r="D106" s="77">
        <v>4473</v>
      </c>
      <c r="E106" s="37">
        <f t="shared" si="11"/>
        <v>4040.2953275206796</v>
      </c>
      <c r="F106" s="38">
        <f t="shared" si="12"/>
        <v>1.0619351387782883</v>
      </c>
      <c r="G106" s="39">
        <f t="shared" si="13"/>
        <v>-141.38504848976891</v>
      </c>
      <c r="H106" s="39">
        <f t="shared" si="14"/>
        <v>0</v>
      </c>
      <c r="I106" s="68">
        <f t="shared" si="15"/>
        <v>-141.38504848976891</v>
      </c>
      <c r="J106" s="40">
        <f t="shared" si="16"/>
        <v>-33.952272112456022</v>
      </c>
      <c r="K106" s="37">
        <f t="shared" si="17"/>
        <v>-175.33732060222493</v>
      </c>
      <c r="L106" s="37">
        <f t="shared" si="18"/>
        <v>-632415.32189473626</v>
      </c>
      <c r="M106" s="37">
        <f t="shared" si="19"/>
        <v>-784283.83505375218</v>
      </c>
      <c r="N106" s="63"/>
      <c r="O106" s="74"/>
      <c r="P106" s="69"/>
    </row>
    <row r="107" spans="1:16" s="34" customFormat="1" x14ac:dyDescent="0.3">
      <c r="A107" s="33" t="s">
        <v>566</v>
      </c>
      <c r="B107" s="34" t="s">
        <v>160</v>
      </c>
      <c r="C107" s="36">
        <v>11802150</v>
      </c>
      <c r="D107" s="77">
        <v>3490</v>
      </c>
      <c r="E107" s="37">
        <f t="shared" si="11"/>
        <v>3381.7048710601721</v>
      </c>
      <c r="F107" s="38">
        <f t="shared" si="12"/>
        <v>0.8888338451635418</v>
      </c>
      <c r="G107" s="39">
        <f t="shared" si="13"/>
        <v>253.7692253865356</v>
      </c>
      <c r="H107" s="39">
        <f t="shared" si="14"/>
        <v>14.869172840825239</v>
      </c>
      <c r="I107" s="68">
        <f t="shared" si="15"/>
        <v>268.63839822736082</v>
      </c>
      <c r="J107" s="40">
        <f t="shared" si="16"/>
        <v>-33.952272112456022</v>
      </c>
      <c r="K107" s="37">
        <f t="shared" si="17"/>
        <v>234.68612611490479</v>
      </c>
      <c r="L107" s="37">
        <f t="shared" si="18"/>
        <v>937548.00981348928</v>
      </c>
      <c r="M107" s="37">
        <f t="shared" si="19"/>
        <v>819054.58014101768</v>
      </c>
      <c r="N107" s="63"/>
      <c r="O107" s="74"/>
      <c r="P107" s="69"/>
    </row>
    <row r="108" spans="1:16" s="34" customFormat="1" x14ac:dyDescent="0.3">
      <c r="A108" s="33" t="s">
        <v>567</v>
      </c>
      <c r="B108" s="34" t="s">
        <v>161</v>
      </c>
      <c r="C108" s="36">
        <v>9198694</v>
      </c>
      <c r="D108" s="77">
        <v>2239</v>
      </c>
      <c r="E108" s="37">
        <f t="shared" si="11"/>
        <v>4108.3939258597584</v>
      </c>
      <c r="F108" s="38">
        <f t="shared" si="12"/>
        <v>1.0798339032535558</v>
      </c>
      <c r="G108" s="39">
        <f t="shared" si="13"/>
        <v>-182.24420749321615</v>
      </c>
      <c r="H108" s="39">
        <f t="shared" si="14"/>
        <v>0</v>
      </c>
      <c r="I108" s="68">
        <f t="shared" si="15"/>
        <v>-182.24420749321615</v>
      </c>
      <c r="J108" s="40">
        <f t="shared" si="16"/>
        <v>-33.952272112456022</v>
      </c>
      <c r="K108" s="37">
        <f t="shared" si="17"/>
        <v>-216.19647960567218</v>
      </c>
      <c r="L108" s="37">
        <f t="shared" si="18"/>
        <v>-408044.78057731094</v>
      </c>
      <c r="M108" s="37">
        <f t="shared" si="19"/>
        <v>-484063.91783709999</v>
      </c>
      <c r="N108" s="63"/>
      <c r="O108" s="74"/>
      <c r="P108" s="69"/>
    </row>
    <row r="109" spans="1:16" s="34" customFormat="1" x14ac:dyDescent="0.3">
      <c r="A109" s="33" t="s">
        <v>568</v>
      </c>
      <c r="B109" s="34" t="s">
        <v>162</v>
      </c>
      <c r="C109" s="36">
        <v>44242109</v>
      </c>
      <c r="D109" s="77">
        <v>13980</v>
      </c>
      <c r="E109" s="37">
        <f t="shared" si="11"/>
        <v>3164.6716022889841</v>
      </c>
      <c r="F109" s="38">
        <f t="shared" si="12"/>
        <v>0.83178968484631377</v>
      </c>
      <c r="G109" s="39">
        <f t="shared" si="13"/>
        <v>383.98918664924838</v>
      </c>
      <c r="H109" s="39">
        <f t="shared" si="14"/>
        <v>90.830816910741021</v>
      </c>
      <c r="I109" s="68">
        <f t="shared" si="15"/>
        <v>474.8200035599894</v>
      </c>
      <c r="J109" s="40">
        <f t="shared" si="16"/>
        <v>-33.952272112456022</v>
      </c>
      <c r="K109" s="37">
        <f t="shared" si="17"/>
        <v>440.8677314475334</v>
      </c>
      <c r="L109" s="37">
        <f t="shared" si="18"/>
        <v>6637983.6497686515</v>
      </c>
      <c r="M109" s="37">
        <f t="shared" si="19"/>
        <v>6163330.8856365168</v>
      </c>
      <c r="N109" s="63"/>
      <c r="O109" s="74"/>
      <c r="P109" s="69"/>
    </row>
    <row r="110" spans="1:16" s="34" customFormat="1" x14ac:dyDescent="0.3">
      <c r="A110" s="33" t="s">
        <v>569</v>
      </c>
      <c r="B110" s="34" t="s">
        <v>163</v>
      </c>
      <c r="C110" s="36">
        <v>67116641</v>
      </c>
      <c r="D110" s="77">
        <v>19117</v>
      </c>
      <c r="E110" s="37">
        <f t="shared" si="11"/>
        <v>3510.8354344300883</v>
      </c>
      <c r="F110" s="38">
        <f t="shared" si="12"/>
        <v>0.92277400834881551</v>
      </c>
      <c r="G110" s="39">
        <f t="shared" si="13"/>
        <v>176.29088736458587</v>
      </c>
      <c r="H110" s="39">
        <f t="shared" si="14"/>
        <v>0</v>
      </c>
      <c r="I110" s="68">
        <f t="shared" si="15"/>
        <v>176.29088736458587</v>
      </c>
      <c r="J110" s="40">
        <f t="shared" si="16"/>
        <v>-33.952272112456022</v>
      </c>
      <c r="K110" s="37">
        <f t="shared" si="17"/>
        <v>142.33861525212984</v>
      </c>
      <c r="L110" s="37">
        <f t="shared" si="18"/>
        <v>3370152.8937487882</v>
      </c>
      <c r="M110" s="37">
        <f t="shared" si="19"/>
        <v>2721087.3077749661</v>
      </c>
      <c r="N110" s="63"/>
      <c r="O110" s="74"/>
      <c r="P110" s="69"/>
    </row>
    <row r="111" spans="1:16" s="34" customFormat="1" x14ac:dyDescent="0.3">
      <c r="A111" s="33" t="s">
        <v>570</v>
      </c>
      <c r="B111" s="34" t="s">
        <v>164</v>
      </c>
      <c r="C111" s="36">
        <v>82913909</v>
      </c>
      <c r="D111" s="77">
        <v>24963</v>
      </c>
      <c r="E111" s="37">
        <f t="shared" si="11"/>
        <v>3321.4721387653726</v>
      </c>
      <c r="F111" s="38">
        <f t="shared" si="12"/>
        <v>0.87300251360399361</v>
      </c>
      <c r="G111" s="39">
        <f t="shared" si="13"/>
        <v>289.90886476341529</v>
      </c>
      <c r="H111" s="39">
        <f t="shared" si="14"/>
        <v>35.950629144005049</v>
      </c>
      <c r="I111" s="68">
        <f t="shared" si="15"/>
        <v>325.85949390742036</v>
      </c>
      <c r="J111" s="40">
        <f t="shared" si="16"/>
        <v>-33.952272112456022</v>
      </c>
      <c r="K111" s="37">
        <f t="shared" si="17"/>
        <v>291.90722179496436</v>
      </c>
      <c r="L111" s="37">
        <f t="shared" si="18"/>
        <v>8134430.5464109341</v>
      </c>
      <c r="M111" s="37">
        <f t="shared" si="19"/>
        <v>7286879.9776676949</v>
      </c>
      <c r="N111" s="63"/>
      <c r="O111" s="74"/>
      <c r="P111" s="69"/>
    </row>
    <row r="112" spans="1:16" s="34" customFormat="1" x14ac:dyDescent="0.3">
      <c r="A112" s="33" t="s">
        <v>571</v>
      </c>
      <c r="B112" s="34" t="s">
        <v>165</v>
      </c>
      <c r="C112" s="36">
        <v>107195269</v>
      </c>
      <c r="D112" s="77">
        <v>26373</v>
      </c>
      <c r="E112" s="37">
        <f t="shared" si="11"/>
        <v>4064.5838167823154</v>
      </c>
      <c r="F112" s="38">
        <f t="shared" si="12"/>
        <v>1.0683190285991835</v>
      </c>
      <c r="G112" s="39">
        <f t="shared" si="13"/>
        <v>-155.95814204675034</v>
      </c>
      <c r="H112" s="39">
        <f t="shared" si="14"/>
        <v>0</v>
      </c>
      <c r="I112" s="68">
        <f t="shared" si="15"/>
        <v>-155.95814204675034</v>
      </c>
      <c r="J112" s="40">
        <f t="shared" si="16"/>
        <v>-33.952272112456022</v>
      </c>
      <c r="K112" s="37">
        <f t="shared" si="17"/>
        <v>-189.91041415920637</v>
      </c>
      <c r="L112" s="37">
        <f t="shared" si="18"/>
        <v>-4113084.0801989469</v>
      </c>
      <c r="M112" s="37">
        <f t="shared" si="19"/>
        <v>-5008507.3526207497</v>
      </c>
      <c r="N112" s="63"/>
      <c r="O112" s="74"/>
      <c r="P112" s="69"/>
    </row>
    <row r="113" spans="1:16" s="34" customFormat="1" x14ac:dyDescent="0.3">
      <c r="A113" s="33" t="s">
        <v>572</v>
      </c>
      <c r="B113" s="34" t="s">
        <v>166</v>
      </c>
      <c r="C113" s="36">
        <v>87097377</v>
      </c>
      <c r="D113" s="77">
        <v>22635</v>
      </c>
      <c r="E113" s="37">
        <f t="shared" si="11"/>
        <v>3847.9070907886016</v>
      </c>
      <c r="F113" s="38">
        <f t="shared" si="12"/>
        <v>1.011368580566129</v>
      </c>
      <c r="G113" s="39">
        <f t="shared" si="13"/>
        <v>-25.952106450522113</v>
      </c>
      <c r="H113" s="39">
        <f t="shared" si="14"/>
        <v>0</v>
      </c>
      <c r="I113" s="68">
        <f t="shared" si="15"/>
        <v>-25.952106450522113</v>
      </c>
      <c r="J113" s="40">
        <f t="shared" si="16"/>
        <v>-33.952272112456022</v>
      </c>
      <c r="K113" s="37">
        <f t="shared" si="17"/>
        <v>-59.904378562978138</v>
      </c>
      <c r="L113" s="37">
        <f t="shared" si="18"/>
        <v>-587425.92950756801</v>
      </c>
      <c r="M113" s="37">
        <f t="shared" si="19"/>
        <v>-1355935.6087730101</v>
      </c>
      <c r="N113" s="63"/>
      <c r="O113" s="74"/>
      <c r="P113" s="69"/>
    </row>
    <row r="114" spans="1:16" s="34" customFormat="1" x14ac:dyDescent="0.3">
      <c r="A114" s="33" t="s">
        <v>573</v>
      </c>
      <c r="B114" s="34" t="s">
        <v>167</v>
      </c>
      <c r="C114" s="36">
        <v>32836737</v>
      </c>
      <c r="D114" s="77">
        <v>9521</v>
      </c>
      <c r="E114" s="37">
        <f t="shared" si="11"/>
        <v>3448.8748030669049</v>
      </c>
      <c r="F114" s="38">
        <f t="shared" si="12"/>
        <v>0.90648852267719515</v>
      </c>
      <c r="G114" s="39">
        <f t="shared" si="13"/>
        <v>213.46726618249593</v>
      </c>
      <c r="H114" s="39">
        <f t="shared" si="14"/>
        <v>0</v>
      </c>
      <c r="I114" s="68">
        <f t="shared" si="15"/>
        <v>213.46726618249593</v>
      </c>
      <c r="J114" s="40">
        <f t="shared" si="16"/>
        <v>-33.952272112456022</v>
      </c>
      <c r="K114" s="37">
        <f t="shared" si="17"/>
        <v>179.5149940700399</v>
      </c>
      <c r="L114" s="37">
        <f t="shared" si="18"/>
        <v>2032421.8413235438</v>
      </c>
      <c r="M114" s="37">
        <f t="shared" si="19"/>
        <v>1709162.2585408499</v>
      </c>
      <c r="N114" s="63"/>
      <c r="O114" s="74"/>
      <c r="P114" s="69"/>
    </row>
    <row r="115" spans="1:16" s="34" customFormat="1" x14ac:dyDescent="0.3">
      <c r="A115" s="33" t="s">
        <v>574</v>
      </c>
      <c r="B115" s="34" t="s">
        <v>168</v>
      </c>
      <c r="C115" s="36">
        <v>8952410</v>
      </c>
      <c r="D115" s="77">
        <v>2694</v>
      </c>
      <c r="E115" s="37">
        <f t="shared" si="11"/>
        <v>3323.0920564216776</v>
      </c>
      <c r="F115" s="38">
        <f t="shared" si="12"/>
        <v>0.8734282863116074</v>
      </c>
      <c r="G115" s="39">
        <f t="shared" si="13"/>
        <v>288.9369141696323</v>
      </c>
      <c r="H115" s="39">
        <f t="shared" si="14"/>
        <v>35.383657964298294</v>
      </c>
      <c r="I115" s="68">
        <f t="shared" si="15"/>
        <v>324.32057213393057</v>
      </c>
      <c r="J115" s="40">
        <f t="shared" si="16"/>
        <v>-33.952272112456022</v>
      </c>
      <c r="K115" s="37">
        <f t="shared" si="17"/>
        <v>290.36830002147457</v>
      </c>
      <c r="L115" s="37">
        <f t="shared" si="18"/>
        <v>873719.62132880895</v>
      </c>
      <c r="M115" s="37">
        <f t="shared" si="19"/>
        <v>782252.20025785244</v>
      </c>
      <c r="N115" s="63"/>
      <c r="O115" s="74"/>
      <c r="P115" s="69"/>
    </row>
    <row r="116" spans="1:16" s="34" customFormat="1" x14ac:dyDescent="0.3">
      <c r="A116" s="33" t="s">
        <v>575</v>
      </c>
      <c r="B116" s="34" t="s">
        <v>169</v>
      </c>
      <c r="C116" s="36">
        <v>4383407</v>
      </c>
      <c r="D116" s="77">
        <v>1419</v>
      </c>
      <c r="E116" s="37">
        <f t="shared" si="11"/>
        <v>3089.0817477096548</v>
      </c>
      <c r="F116" s="38">
        <f t="shared" si="12"/>
        <v>0.81192194840483212</v>
      </c>
      <c r="G116" s="39">
        <f t="shared" si="13"/>
        <v>429.34309939684596</v>
      </c>
      <c r="H116" s="39">
        <f t="shared" si="14"/>
        <v>117.28726601350628</v>
      </c>
      <c r="I116" s="68">
        <f t="shared" si="15"/>
        <v>546.63036541035228</v>
      </c>
      <c r="J116" s="40">
        <f t="shared" si="16"/>
        <v>-33.952272112456022</v>
      </c>
      <c r="K116" s="37">
        <f t="shared" si="17"/>
        <v>512.67809329789623</v>
      </c>
      <c r="L116" s="37">
        <f t="shared" si="18"/>
        <v>775668.48851728986</v>
      </c>
      <c r="M116" s="37">
        <f t="shared" si="19"/>
        <v>727490.21438971476</v>
      </c>
      <c r="N116" s="63"/>
      <c r="O116" s="74"/>
      <c r="P116" s="69"/>
    </row>
    <row r="117" spans="1:16" s="34" customFormat="1" x14ac:dyDescent="0.3">
      <c r="A117" s="33" t="s">
        <v>576</v>
      </c>
      <c r="B117" s="34" t="s">
        <v>170</v>
      </c>
      <c r="C117" s="36">
        <v>7137131</v>
      </c>
      <c r="D117" s="77">
        <v>2448</v>
      </c>
      <c r="E117" s="37">
        <f t="shared" si="11"/>
        <v>2915.4946895424837</v>
      </c>
      <c r="F117" s="38">
        <f t="shared" si="12"/>
        <v>0.7662970171159631</v>
      </c>
      <c r="G117" s="39">
        <f t="shared" si="13"/>
        <v>533.49533429714859</v>
      </c>
      <c r="H117" s="39">
        <f t="shared" si="14"/>
        <v>178.04273637201618</v>
      </c>
      <c r="I117" s="68">
        <f t="shared" si="15"/>
        <v>711.53807066916477</v>
      </c>
      <c r="J117" s="40">
        <f t="shared" si="16"/>
        <v>-33.952272112456022</v>
      </c>
      <c r="K117" s="37">
        <f t="shared" si="17"/>
        <v>677.58579855670871</v>
      </c>
      <c r="L117" s="37">
        <f t="shared" si="18"/>
        <v>1741845.1969981154</v>
      </c>
      <c r="M117" s="37">
        <f t="shared" si="19"/>
        <v>1658730.0348668229</v>
      </c>
      <c r="N117" s="63"/>
      <c r="O117" s="74"/>
      <c r="P117" s="69"/>
    </row>
    <row r="118" spans="1:16" s="34" customFormat="1" x14ac:dyDescent="0.3">
      <c r="A118" s="33" t="s">
        <v>577</v>
      </c>
      <c r="B118" s="34" t="s">
        <v>171</v>
      </c>
      <c r="C118" s="36">
        <v>87231827</v>
      </c>
      <c r="D118" s="77">
        <v>27334</v>
      </c>
      <c r="E118" s="37">
        <f t="shared" si="11"/>
        <v>3191.3304675495719</v>
      </c>
      <c r="F118" s="38">
        <f t="shared" si="12"/>
        <v>0.83879659485790103</v>
      </c>
      <c r="G118" s="39">
        <f t="shared" si="13"/>
        <v>367.99386749289567</v>
      </c>
      <c r="H118" s="39">
        <f t="shared" si="14"/>
        <v>81.500214069535275</v>
      </c>
      <c r="I118" s="68">
        <f t="shared" si="15"/>
        <v>449.49408156243095</v>
      </c>
      <c r="J118" s="40">
        <f t="shared" si="16"/>
        <v>-33.952272112456022</v>
      </c>
      <c r="K118" s="37">
        <f t="shared" si="17"/>
        <v>415.54180944997495</v>
      </c>
      <c r="L118" s="37">
        <f t="shared" si="18"/>
        <v>12286471.225427488</v>
      </c>
      <c r="M118" s="37">
        <f t="shared" si="19"/>
        <v>11358419.819505615</v>
      </c>
      <c r="N118" s="63"/>
      <c r="O118" s="74"/>
      <c r="P118" s="69"/>
    </row>
    <row r="119" spans="1:16" s="34" customFormat="1" x14ac:dyDescent="0.3">
      <c r="A119" s="33" t="s">
        <v>578</v>
      </c>
      <c r="B119" s="34" t="s">
        <v>172</v>
      </c>
      <c r="C119" s="36">
        <v>165683144</v>
      </c>
      <c r="D119" s="77">
        <v>45976</v>
      </c>
      <c r="E119" s="37">
        <f t="shared" si="11"/>
        <v>3603.6876631285886</v>
      </c>
      <c r="F119" s="38">
        <f t="shared" si="12"/>
        <v>0.94717891847931401</v>
      </c>
      <c r="G119" s="39">
        <f t="shared" si="13"/>
        <v>120.5795501454857</v>
      </c>
      <c r="H119" s="39">
        <f t="shared" si="14"/>
        <v>0</v>
      </c>
      <c r="I119" s="68">
        <f t="shared" si="15"/>
        <v>120.5795501454857</v>
      </c>
      <c r="J119" s="40">
        <f t="shared" si="16"/>
        <v>-33.952272112456022</v>
      </c>
      <c r="K119" s="37">
        <f t="shared" si="17"/>
        <v>86.627278033029683</v>
      </c>
      <c r="L119" s="37">
        <f t="shared" si="18"/>
        <v>5543765.3974888502</v>
      </c>
      <c r="M119" s="37">
        <f t="shared" si="19"/>
        <v>3982775.7348465729</v>
      </c>
      <c r="N119" s="63"/>
      <c r="O119" s="74"/>
      <c r="P119" s="69"/>
    </row>
    <row r="120" spans="1:16" s="34" customFormat="1" x14ac:dyDescent="0.3">
      <c r="A120" s="33" t="s">
        <v>579</v>
      </c>
      <c r="B120" s="34" t="s">
        <v>173</v>
      </c>
      <c r="C120" s="36">
        <v>207031755</v>
      </c>
      <c r="D120" s="77">
        <v>63271</v>
      </c>
      <c r="E120" s="37">
        <f t="shared" si="11"/>
        <v>3272.1429248786962</v>
      </c>
      <c r="F120" s="38">
        <f t="shared" si="12"/>
        <v>0.86003701941406341</v>
      </c>
      <c r="G120" s="39">
        <f t="shared" si="13"/>
        <v>319.50639309542112</v>
      </c>
      <c r="H120" s="39">
        <f t="shared" si="14"/>
        <v>53.215854004341779</v>
      </c>
      <c r="I120" s="68">
        <f t="shared" si="15"/>
        <v>372.72224709976291</v>
      </c>
      <c r="J120" s="40">
        <f t="shared" si="16"/>
        <v>-33.952272112456022</v>
      </c>
      <c r="K120" s="37">
        <f t="shared" si="17"/>
        <v>338.76997498730691</v>
      </c>
      <c r="L120" s="37">
        <f t="shared" si="18"/>
        <v>23582509.296249099</v>
      </c>
      <c r="M120" s="37">
        <f t="shared" si="19"/>
        <v>21434315.087421894</v>
      </c>
      <c r="N120" s="63"/>
      <c r="O120" s="74"/>
      <c r="P120" s="69"/>
    </row>
    <row r="121" spans="1:16" s="34" customFormat="1" x14ac:dyDescent="0.3">
      <c r="A121" s="33" t="s">
        <v>580</v>
      </c>
      <c r="B121" s="34" t="s">
        <v>174</v>
      </c>
      <c r="C121" s="36">
        <v>22526581</v>
      </c>
      <c r="D121" s="77">
        <v>6685</v>
      </c>
      <c r="E121" s="37">
        <f t="shared" si="11"/>
        <v>3369.7204188481674</v>
      </c>
      <c r="F121" s="38">
        <f t="shared" si="12"/>
        <v>0.885683899456294</v>
      </c>
      <c r="G121" s="39">
        <f t="shared" si="13"/>
        <v>260.95989671373843</v>
      </c>
      <c r="H121" s="39">
        <f t="shared" si="14"/>
        <v>19.063731115026894</v>
      </c>
      <c r="I121" s="68">
        <f t="shared" si="15"/>
        <v>280.02362782876531</v>
      </c>
      <c r="J121" s="40">
        <f t="shared" si="16"/>
        <v>-33.952272112456022</v>
      </c>
      <c r="K121" s="37">
        <f t="shared" si="17"/>
        <v>246.07135571630928</v>
      </c>
      <c r="L121" s="37">
        <f t="shared" si="18"/>
        <v>1871957.952035296</v>
      </c>
      <c r="M121" s="37">
        <f t="shared" si="19"/>
        <v>1644987.0129635276</v>
      </c>
      <c r="N121" s="63"/>
      <c r="O121" s="74"/>
      <c r="P121" s="69"/>
    </row>
    <row r="122" spans="1:16" s="34" customFormat="1" x14ac:dyDescent="0.3">
      <c r="A122" s="33" t="s">
        <v>581</v>
      </c>
      <c r="B122" s="34" t="s">
        <v>175</v>
      </c>
      <c r="C122" s="36">
        <v>152708162</v>
      </c>
      <c r="D122" s="77">
        <v>47107</v>
      </c>
      <c r="E122" s="37">
        <f t="shared" si="11"/>
        <v>3241.7297216974121</v>
      </c>
      <c r="F122" s="38">
        <f t="shared" si="12"/>
        <v>0.85204333417006217</v>
      </c>
      <c r="G122" s="39">
        <f t="shared" si="13"/>
        <v>337.7543150041916</v>
      </c>
      <c r="H122" s="39">
        <f t="shared" si="14"/>
        <v>63.860475117791246</v>
      </c>
      <c r="I122" s="68">
        <f t="shared" si="15"/>
        <v>401.61479012198282</v>
      </c>
      <c r="J122" s="40">
        <f t="shared" si="16"/>
        <v>-33.952272112456022</v>
      </c>
      <c r="K122" s="37">
        <f t="shared" si="17"/>
        <v>367.66251800952682</v>
      </c>
      <c r="L122" s="37">
        <f t="shared" si="18"/>
        <v>18918867.918276243</v>
      </c>
      <c r="M122" s="37">
        <f t="shared" si="19"/>
        <v>17319478.23587478</v>
      </c>
      <c r="N122" s="63"/>
      <c r="O122" s="74"/>
      <c r="P122" s="69"/>
    </row>
    <row r="123" spans="1:16" s="34" customFormat="1" x14ac:dyDescent="0.3">
      <c r="A123" s="33" t="s">
        <v>582</v>
      </c>
      <c r="B123" s="34" t="s">
        <v>176</v>
      </c>
      <c r="C123" s="36">
        <v>34500390</v>
      </c>
      <c r="D123" s="77">
        <v>9904</v>
      </c>
      <c r="E123" s="37">
        <f t="shared" si="11"/>
        <v>3483.4804119547657</v>
      </c>
      <c r="F123" s="38">
        <f t="shared" si="12"/>
        <v>0.91558412314642834</v>
      </c>
      <c r="G123" s="39">
        <f t="shared" si="13"/>
        <v>192.70390084977944</v>
      </c>
      <c r="H123" s="39">
        <f t="shared" si="14"/>
        <v>0</v>
      </c>
      <c r="I123" s="68">
        <f t="shared" si="15"/>
        <v>192.70390084977944</v>
      </c>
      <c r="J123" s="40">
        <f t="shared" si="16"/>
        <v>-33.952272112456022</v>
      </c>
      <c r="K123" s="37">
        <f t="shared" si="17"/>
        <v>158.75162873732341</v>
      </c>
      <c r="L123" s="37">
        <f t="shared" si="18"/>
        <v>1908539.4340162156</v>
      </c>
      <c r="M123" s="37">
        <f t="shared" si="19"/>
        <v>1572276.1310144512</v>
      </c>
      <c r="N123" s="63"/>
      <c r="O123" s="74"/>
      <c r="P123" s="69"/>
    </row>
    <row r="124" spans="1:16" s="34" customFormat="1" x14ac:dyDescent="0.3">
      <c r="A124" s="33" t="s">
        <v>583</v>
      </c>
      <c r="B124" s="34" t="s">
        <v>177</v>
      </c>
      <c r="C124" s="36">
        <v>46676360</v>
      </c>
      <c r="D124" s="77">
        <v>14371</v>
      </c>
      <c r="E124" s="37">
        <f t="shared" si="11"/>
        <v>3247.9549091921231</v>
      </c>
      <c r="F124" s="38">
        <f t="shared" si="12"/>
        <v>0.85367953766763505</v>
      </c>
      <c r="G124" s="39">
        <f t="shared" si="13"/>
        <v>334.01920250736504</v>
      </c>
      <c r="H124" s="39">
        <f t="shared" si="14"/>
        <v>61.681659494642389</v>
      </c>
      <c r="I124" s="68">
        <f t="shared" si="15"/>
        <v>395.7008620020074</v>
      </c>
      <c r="J124" s="40">
        <f t="shared" si="16"/>
        <v>-33.952272112456022</v>
      </c>
      <c r="K124" s="37">
        <f t="shared" si="17"/>
        <v>361.7485898895514</v>
      </c>
      <c r="L124" s="37">
        <f t="shared" si="18"/>
        <v>5686617.0878308481</v>
      </c>
      <c r="M124" s="37">
        <f t="shared" si="19"/>
        <v>5198688.9853027435</v>
      </c>
      <c r="N124" s="63"/>
      <c r="O124" s="74"/>
      <c r="P124" s="69"/>
    </row>
    <row r="125" spans="1:16" s="34" customFormat="1" x14ac:dyDescent="0.3">
      <c r="A125" s="33" t="s">
        <v>584</v>
      </c>
      <c r="B125" s="34" t="s">
        <v>178</v>
      </c>
      <c r="C125" s="36">
        <v>31910959</v>
      </c>
      <c r="D125" s="77">
        <v>9730</v>
      </c>
      <c r="E125" s="37">
        <f t="shared" si="11"/>
        <v>3279.6463514902362</v>
      </c>
      <c r="F125" s="38">
        <f t="shared" si="12"/>
        <v>0.86200919019221489</v>
      </c>
      <c r="G125" s="39">
        <f t="shared" si="13"/>
        <v>315.00433712849718</v>
      </c>
      <c r="H125" s="39">
        <f t="shared" si="14"/>
        <v>50.589654690302808</v>
      </c>
      <c r="I125" s="68">
        <f t="shared" si="15"/>
        <v>365.59399181879996</v>
      </c>
      <c r="J125" s="40">
        <f t="shared" si="16"/>
        <v>-33.952272112456022</v>
      </c>
      <c r="K125" s="37">
        <f t="shared" si="17"/>
        <v>331.64171970634396</v>
      </c>
      <c r="L125" s="37">
        <f t="shared" si="18"/>
        <v>3557229.5403969237</v>
      </c>
      <c r="M125" s="37">
        <f t="shared" si="19"/>
        <v>3226873.932742727</v>
      </c>
      <c r="N125" s="63"/>
      <c r="O125" s="74"/>
      <c r="P125" s="69"/>
    </row>
    <row r="126" spans="1:16" s="34" customFormat="1" x14ac:dyDescent="0.3">
      <c r="A126" s="33" t="s">
        <v>585</v>
      </c>
      <c r="B126" s="34" t="s">
        <v>179</v>
      </c>
      <c r="C126" s="36">
        <v>99325208</v>
      </c>
      <c r="D126" s="77">
        <v>26700</v>
      </c>
      <c r="E126" s="37">
        <f t="shared" si="11"/>
        <v>3720.0452434456929</v>
      </c>
      <c r="F126" s="38">
        <f t="shared" si="12"/>
        <v>0.97776188165041833</v>
      </c>
      <c r="G126" s="39">
        <f t="shared" si="13"/>
        <v>50.76500195522312</v>
      </c>
      <c r="H126" s="39">
        <f t="shared" si="14"/>
        <v>0</v>
      </c>
      <c r="I126" s="68">
        <f t="shared" si="15"/>
        <v>50.76500195522312</v>
      </c>
      <c r="J126" s="40">
        <f t="shared" si="16"/>
        <v>-33.952272112456022</v>
      </c>
      <c r="K126" s="37">
        <f t="shared" si="17"/>
        <v>16.812729842767098</v>
      </c>
      <c r="L126" s="37">
        <f t="shared" si="18"/>
        <v>1355425.5522044573</v>
      </c>
      <c r="M126" s="37">
        <f t="shared" si="19"/>
        <v>448899.88680188154</v>
      </c>
      <c r="N126" s="63"/>
      <c r="O126" s="74"/>
      <c r="P126" s="69"/>
    </row>
    <row r="127" spans="1:16" s="34" customFormat="1" x14ac:dyDescent="0.3">
      <c r="A127" s="33" t="s">
        <v>586</v>
      </c>
      <c r="B127" s="34" t="s">
        <v>180</v>
      </c>
      <c r="C127" s="36">
        <v>127572539</v>
      </c>
      <c r="D127" s="77">
        <v>36224</v>
      </c>
      <c r="E127" s="37">
        <f t="shared" si="11"/>
        <v>3521.7684132067138</v>
      </c>
      <c r="F127" s="38">
        <f t="shared" si="12"/>
        <v>0.92564758896440391</v>
      </c>
      <c r="G127" s="39">
        <f t="shared" si="13"/>
        <v>169.73110009861057</v>
      </c>
      <c r="H127" s="39">
        <f t="shared" si="14"/>
        <v>0</v>
      </c>
      <c r="I127" s="68">
        <f t="shared" si="15"/>
        <v>169.73110009861057</v>
      </c>
      <c r="J127" s="40">
        <f t="shared" si="16"/>
        <v>-33.952272112456022</v>
      </c>
      <c r="K127" s="37">
        <f t="shared" si="17"/>
        <v>135.77882798615454</v>
      </c>
      <c r="L127" s="37">
        <f t="shared" si="18"/>
        <v>6148339.3699720688</v>
      </c>
      <c r="M127" s="37">
        <f t="shared" si="19"/>
        <v>4918452.2649704618</v>
      </c>
      <c r="N127" s="63"/>
      <c r="O127" s="74"/>
      <c r="P127" s="69"/>
    </row>
    <row r="128" spans="1:16" s="34" customFormat="1" x14ac:dyDescent="0.3">
      <c r="A128" s="33" t="s">
        <v>587</v>
      </c>
      <c r="B128" s="34" t="s">
        <v>181</v>
      </c>
      <c r="C128" s="36">
        <v>178149633</v>
      </c>
      <c r="D128" s="77">
        <v>54645</v>
      </c>
      <c r="E128" s="37">
        <f t="shared" si="11"/>
        <v>3260.126873455943</v>
      </c>
      <c r="F128" s="38">
        <f t="shared" si="12"/>
        <v>0.85687876829606435</v>
      </c>
      <c r="G128" s="39">
        <f t="shared" si="13"/>
        <v>326.71602394907302</v>
      </c>
      <c r="H128" s="39">
        <f t="shared" si="14"/>
        <v>57.4214720023054</v>
      </c>
      <c r="I128" s="68">
        <f t="shared" si="15"/>
        <v>384.13749595137841</v>
      </c>
      <c r="J128" s="40">
        <f t="shared" si="16"/>
        <v>-33.952272112456022</v>
      </c>
      <c r="K128" s="37">
        <f t="shared" si="17"/>
        <v>350.18522383892241</v>
      </c>
      <c r="L128" s="37">
        <f t="shared" si="18"/>
        <v>20991193.466263074</v>
      </c>
      <c r="M128" s="37">
        <f t="shared" si="19"/>
        <v>19135871.556677915</v>
      </c>
      <c r="N128" s="63"/>
      <c r="O128" s="74"/>
      <c r="P128" s="69"/>
    </row>
    <row r="129" spans="1:16" s="34" customFormat="1" x14ac:dyDescent="0.3">
      <c r="A129" s="33" t="s">
        <v>588</v>
      </c>
      <c r="B129" s="34" t="s">
        <v>182</v>
      </c>
      <c r="C129" s="36">
        <v>39426546</v>
      </c>
      <c r="D129" s="77">
        <v>12682</v>
      </c>
      <c r="E129" s="37">
        <f t="shared" si="11"/>
        <v>3108.858697366346</v>
      </c>
      <c r="F129" s="38">
        <f t="shared" si="12"/>
        <v>0.81712004311717512</v>
      </c>
      <c r="G129" s="39">
        <f t="shared" si="13"/>
        <v>417.47692960283126</v>
      </c>
      <c r="H129" s="39">
        <f t="shared" si="14"/>
        <v>110.36533363366438</v>
      </c>
      <c r="I129" s="68">
        <f t="shared" si="15"/>
        <v>527.84226323649568</v>
      </c>
      <c r="J129" s="40">
        <f t="shared" si="16"/>
        <v>-33.952272112456022</v>
      </c>
      <c r="K129" s="37">
        <f t="shared" si="17"/>
        <v>493.88999112403968</v>
      </c>
      <c r="L129" s="37">
        <f t="shared" si="18"/>
        <v>6694095.5823652381</v>
      </c>
      <c r="M129" s="37">
        <f t="shared" si="19"/>
        <v>6263512.8674350716</v>
      </c>
      <c r="N129" s="63"/>
      <c r="O129" s="74"/>
      <c r="P129" s="69"/>
    </row>
    <row r="130" spans="1:16" s="34" customFormat="1" x14ac:dyDescent="0.3">
      <c r="A130" s="33" t="s">
        <v>589</v>
      </c>
      <c r="B130" s="34" t="s">
        <v>183</v>
      </c>
      <c r="C130" s="36">
        <v>7489184</v>
      </c>
      <c r="D130" s="77">
        <v>2329</v>
      </c>
      <c r="E130" s="37">
        <f t="shared" si="11"/>
        <v>3215.6221554315157</v>
      </c>
      <c r="F130" s="38">
        <f t="shared" si="12"/>
        <v>0.84518132539142388</v>
      </c>
      <c r="G130" s="39">
        <f t="shared" si="13"/>
        <v>353.41885476372943</v>
      </c>
      <c r="H130" s="39">
        <f t="shared" si="14"/>
        <v>72.998123310854965</v>
      </c>
      <c r="I130" s="68">
        <f t="shared" si="15"/>
        <v>426.41697807458439</v>
      </c>
      <c r="J130" s="40">
        <f t="shared" si="16"/>
        <v>-33.952272112456022</v>
      </c>
      <c r="K130" s="37">
        <f t="shared" si="17"/>
        <v>392.46470596212839</v>
      </c>
      <c r="L130" s="37">
        <f t="shared" si="18"/>
        <v>993125.14193570707</v>
      </c>
      <c r="M130" s="37">
        <f t="shared" si="19"/>
        <v>914050.30018579704</v>
      </c>
      <c r="N130" s="63"/>
      <c r="O130" s="74"/>
      <c r="P130" s="69"/>
    </row>
    <row r="131" spans="1:16" s="34" customFormat="1" x14ac:dyDescent="0.3">
      <c r="A131" s="33" t="s">
        <v>590</v>
      </c>
      <c r="B131" s="34" t="s">
        <v>184</v>
      </c>
      <c r="C131" s="36">
        <v>49102700</v>
      </c>
      <c r="D131" s="77">
        <v>14089</v>
      </c>
      <c r="E131" s="37">
        <f t="shared" si="11"/>
        <v>3485.1799276030947</v>
      </c>
      <c r="F131" s="38">
        <f t="shared" si="12"/>
        <v>0.91603081707337242</v>
      </c>
      <c r="G131" s="39">
        <f t="shared" si="13"/>
        <v>191.68419146078205</v>
      </c>
      <c r="H131" s="39">
        <f t="shared" si="14"/>
        <v>0</v>
      </c>
      <c r="I131" s="68">
        <f t="shared" si="15"/>
        <v>191.68419146078205</v>
      </c>
      <c r="J131" s="40">
        <f t="shared" si="16"/>
        <v>-33.952272112456022</v>
      </c>
      <c r="K131" s="37">
        <f t="shared" si="17"/>
        <v>157.73191934832602</v>
      </c>
      <c r="L131" s="37">
        <f t="shared" si="18"/>
        <v>2700638.5734909582</v>
      </c>
      <c r="M131" s="37">
        <f t="shared" si="19"/>
        <v>2222285.0116985654</v>
      </c>
      <c r="N131" s="63"/>
      <c r="O131" s="74"/>
      <c r="P131" s="69"/>
    </row>
    <row r="132" spans="1:16" s="34" customFormat="1" x14ac:dyDescent="0.3">
      <c r="A132" s="33" t="s">
        <v>591</v>
      </c>
      <c r="B132" s="34" t="s">
        <v>185</v>
      </c>
      <c r="C132" s="36">
        <v>33106267</v>
      </c>
      <c r="D132" s="77">
        <v>10406</v>
      </c>
      <c r="E132" s="37">
        <f t="shared" si="11"/>
        <v>3181.4594464731886</v>
      </c>
      <c r="F132" s="38">
        <f t="shared" si="12"/>
        <v>0.83620213497640894</v>
      </c>
      <c r="G132" s="39">
        <f t="shared" si="13"/>
        <v>373.91648013872572</v>
      </c>
      <c r="H132" s="39">
        <f t="shared" si="14"/>
        <v>84.955071446269471</v>
      </c>
      <c r="I132" s="68">
        <f t="shared" si="15"/>
        <v>458.87155158499519</v>
      </c>
      <c r="J132" s="40">
        <f t="shared" si="16"/>
        <v>-33.952272112456022</v>
      </c>
      <c r="K132" s="37">
        <f t="shared" si="17"/>
        <v>424.91927947253919</v>
      </c>
      <c r="L132" s="37">
        <f t="shared" si="18"/>
        <v>4775017.36579346</v>
      </c>
      <c r="M132" s="37">
        <f t="shared" si="19"/>
        <v>4421710.0221912432</v>
      </c>
      <c r="N132" s="63"/>
      <c r="O132" s="74"/>
      <c r="P132" s="69"/>
    </row>
    <row r="133" spans="1:16" s="34" customFormat="1" x14ac:dyDescent="0.3">
      <c r="A133" s="33" t="s">
        <v>592</v>
      </c>
      <c r="B133" s="34" t="s">
        <v>186</v>
      </c>
      <c r="C133" s="36">
        <v>11571868</v>
      </c>
      <c r="D133" s="77">
        <v>4080</v>
      </c>
      <c r="E133" s="37">
        <f t="shared" si="11"/>
        <v>2836.2421568627451</v>
      </c>
      <c r="F133" s="38">
        <f t="shared" si="12"/>
        <v>0.74546659694431827</v>
      </c>
      <c r="G133" s="39">
        <f t="shared" si="13"/>
        <v>581.04685390499174</v>
      </c>
      <c r="H133" s="39">
        <f t="shared" si="14"/>
        <v>205.78112280992468</v>
      </c>
      <c r="I133" s="68">
        <f t="shared" si="15"/>
        <v>786.82797671491642</v>
      </c>
      <c r="J133" s="40">
        <f t="shared" si="16"/>
        <v>-33.952272112456022</v>
      </c>
      <c r="K133" s="37">
        <f t="shared" si="17"/>
        <v>752.87570460246036</v>
      </c>
      <c r="L133" s="37">
        <f t="shared" si="18"/>
        <v>3210258.1449968591</v>
      </c>
      <c r="M133" s="37">
        <f t="shared" si="19"/>
        <v>3071732.8747780384</v>
      </c>
      <c r="N133" s="63"/>
      <c r="O133" s="74"/>
      <c r="P133" s="69"/>
    </row>
    <row r="134" spans="1:16" s="34" customFormat="1" x14ac:dyDescent="0.3">
      <c r="A134" s="33" t="s">
        <v>593</v>
      </c>
      <c r="B134" s="34" t="s">
        <v>187</v>
      </c>
      <c r="C134" s="36">
        <v>19609823</v>
      </c>
      <c r="D134" s="77">
        <v>6538</v>
      </c>
      <c r="E134" s="37">
        <f t="shared" si="11"/>
        <v>2999.361119608443</v>
      </c>
      <c r="F134" s="38">
        <f t="shared" si="12"/>
        <v>0.78834013570788697</v>
      </c>
      <c r="G134" s="39">
        <f t="shared" si="13"/>
        <v>483.17547625757305</v>
      </c>
      <c r="H134" s="39">
        <f t="shared" si="14"/>
        <v>148.68948584893042</v>
      </c>
      <c r="I134" s="68">
        <f t="shared" si="15"/>
        <v>631.86496210650353</v>
      </c>
      <c r="J134" s="40">
        <f t="shared" si="16"/>
        <v>-33.952272112456022</v>
      </c>
      <c r="K134" s="37">
        <f t="shared" si="17"/>
        <v>597.91268999404747</v>
      </c>
      <c r="L134" s="37">
        <f t="shared" si="18"/>
        <v>4131133.1222523199</v>
      </c>
      <c r="M134" s="37">
        <f t="shared" si="19"/>
        <v>3909153.1671810825</v>
      </c>
      <c r="N134" s="63"/>
      <c r="O134" s="74"/>
      <c r="P134" s="69"/>
    </row>
    <row r="135" spans="1:16" s="34" customFormat="1" x14ac:dyDescent="0.3">
      <c r="A135" s="33" t="s">
        <v>594</v>
      </c>
      <c r="B135" s="34" t="s">
        <v>188</v>
      </c>
      <c r="C135" s="36">
        <v>19395844</v>
      </c>
      <c r="D135" s="77">
        <v>6630</v>
      </c>
      <c r="E135" s="37">
        <f t="shared" si="11"/>
        <v>2925.4666666666667</v>
      </c>
      <c r="F135" s="38">
        <f t="shared" si="12"/>
        <v>0.76891801188313558</v>
      </c>
      <c r="G135" s="39">
        <f t="shared" si="13"/>
        <v>527.51214802263883</v>
      </c>
      <c r="H135" s="39">
        <f t="shared" si="14"/>
        <v>174.55254437855211</v>
      </c>
      <c r="I135" s="68">
        <f t="shared" si="15"/>
        <v>702.064692401191</v>
      </c>
      <c r="J135" s="40">
        <f t="shared" si="16"/>
        <v>-33.952272112456022</v>
      </c>
      <c r="K135" s="37">
        <f t="shared" si="17"/>
        <v>668.11242028873494</v>
      </c>
      <c r="L135" s="37">
        <f t="shared" si="18"/>
        <v>4654688.9106198959</v>
      </c>
      <c r="M135" s="37">
        <f t="shared" si="19"/>
        <v>4429585.3465143126</v>
      </c>
      <c r="N135" s="63"/>
      <c r="O135" s="74"/>
      <c r="P135" s="69"/>
    </row>
    <row r="136" spans="1:16" s="34" customFormat="1" x14ac:dyDescent="0.3">
      <c r="A136" s="33" t="s">
        <v>595</v>
      </c>
      <c r="B136" s="34" t="s">
        <v>189</v>
      </c>
      <c r="C136" s="36">
        <v>13136730</v>
      </c>
      <c r="D136" s="77">
        <v>4293</v>
      </c>
      <c r="E136" s="37">
        <f t="shared" si="11"/>
        <v>3060.0349406009782</v>
      </c>
      <c r="F136" s="38">
        <f t="shared" si="12"/>
        <v>0.80428740126469844</v>
      </c>
      <c r="G136" s="39">
        <f t="shared" si="13"/>
        <v>446.77118366205195</v>
      </c>
      <c r="H136" s="39">
        <f t="shared" si="14"/>
        <v>127.4536485015431</v>
      </c>
      <c r="I136" s="68">
        <f t="shared" si="15"/>
        <v>574.22483216359501</v>
      </c>
      <c r="J136" s="40">
        <f t="shared" si="16"/>
        <v>-33.952272112456022</v>
      </c>
      <c r="K136" s="37">
        <f t="shared" si="17"/>
        <v>540.27256005113895</v>
      </c>
      <c r="L136" s="37">
        <f t="shared" si="18"/>
        <v>2465147.2044783132</v>
      </c>
      <c r="M136" s="37">
        <f t="shared" si="19"/>
        <v>2319390.1002995395</v>
      </c>
      <c r="N136" s="63"/>
      <c r="O136" s="74"/>
      <c r="P136" s="69"/>
    </row>
    <row r="137" spans="1:16" s="34" customFormat="1" x14ac:dyDescent="0.3">
      <c r="A137" s="33" t="s">
        <v>596</v>
      </c>
      <c r="B137" s="34" t="s">
        <v>190</v>
      </c>
      <c r="C137" s="36">
        <v>19169561</v>
      </c>
      <c r="D137" s="77">
        <v>5780</v>
      </c>
      <c r="E137" s="37">
        <f t="shared" ref="E137:E200" si="20">(C137)/D137</f>
        <v>3316.5330449826988</v>
      </c>
      <c r="F137" s="38">
        <f t="shared" ref="F137:F200" si="21">IF(ISNUMBER(C137),E137/E$435,"")</f>
        <v>0.87170434185753332</v>
      </c>
      <c r="G137" s="39">
        <f t="shared" ref="G137:G200" si="22">(E$435-E137)*0.6</f>
        <v>292.87232103301955</v>
      </c>
      <c r="H137" s="39">
        <f t="shared" ref="H137:H200" si="23">IF(E137&gt;=E$435*0.9,0,IF(E137&lt;0.9*E$435,(E$435*0.9-E137)*0.35))</f>
        <v>37.679311967940883</v>
      </c>
      <c r="I137" s="68">
        <f t="shared" ref="I137:I200" si="24">G137+H137</f>
        <v>330.55163300096041</v>
      </c>
      <c r="J137" s="40">
        <f t="shared" ref="J137:J200" si="25">I$437</f>
        <v>-33.952272112456022</v>
      </c>
      <c r="K137" s="37">
        <f t="shared" ref="K137:K200" si="26">I137+J137</f>
        <v>296.59936088850441</v>
      </c>
      <c r="L137" s="37">
        <f t="shared" ref="L137:L200" si="27">(I137*D137)</f>
        <v>1910588.438745551</v>
      </c>
      <c r="M137" s="37">
        <f t="shared" ref="M137:M200" si="28">(K137*D137)</f>
        <v>1714344.3059355554</v>
      </c>
      <c r="N137" s="63"/>
      <c r="O137" s="74"/>
      <c r="P137" s="69"/>
    </row>
    <row r="138" spans="1:16" s="34" customFormat="1" x14ac:dyDescent="0.3">
      <c r="A138" s="33" t="s">
        <v>597</v>
      </c>
      <c r="B138" s="34" t="s">
        <v>191</v>
      </c>
      <c r="C138" s="36">
        <v>5117773</v>
      </c>
      <c r="D138" s="77">
        <v>1572</v>
      </c>
      <c r="E138" s="37">
        <f t="shared" si="20"/>
        <v>3255.5807888040713</v>
      </c>
      <c r="F138" s="38">
        <f t="shared" si="21"/>
        <v>0.85568389350490748</v>
      </c>
      <c r="G138" s="39">
        <f t="shared" si="22"/>
        <v>329.44367474019606</v>
      </c>
      <c r="H138" s="39">
        <f t="shared" si="23"/>
        <v>59.012601630460516</v>
      </c>
      <c r="I138" s="68">
        <f t="shared" si="24"/>
        <v>388.45627637065655</v>
      </c>
      <c r="J138" s="40">
        <f t="shared" si="25"/>
        <v>-33.952272112456022</v>
      </c>
      <c r="K138" s="37">
        <f t="shared" si="26"/>
        <v>354.50400425820055</v>
      </c>
      <c r="L138" s="37">
        <f t="shared" si="27"/>
        <v>610653.26645467209</v>
      </c>
      <c r="M138" s="37">
        <f t="shared" si="28"/>
        <v>557280.29469389131</v>
      </c>
      <c r="N138" s="63"/>
      <c r="O138" s="74"/>
      <c r="P138" s="69"/>
    </row>
    <row r="139" spans="1:16" s="34" customFormat="1" x14ac:dyDescent="0.3">
      <c r="A139" s="33" t="s">
        <v>598</v>
      </c>
      <c r="B139" s="34" t="s">
        <v>192</v>
      </c>
      <c r="C139" s="36">
        <v>9749901</v>
      </c>
      <c r="D139" s="77">
        <v>2934</v>
      </c>
      <c r="E139" s="37">
        <f t="shared" si="20"/>
        <v>3323.0746421267895</v>
      </c>
      <c r="F139" s="38">
        <f t="shared" si="21"/>
        <v>0.87342370920766821</v>
      </c>
      <c r="G139" s="39">
        <f t="shared" si="22"/>
        <v>288.94736274656515</v>
      </c>
      <c r="H139" s="39">
        <f t="shared" si="23"/>
        <v>35.389752967509139</v>
      </c>
      <c r="I139" s="68">
        <f t="shared" si="24"/>
        <v>324.33711571407429</v>
      </c>
      <c r="J139" s="40">
        <f t="shared" si="25"/>
        <v>-33.952272112456022</v>
      </c>
      <c r="K139" s="37">
        <f t="shared" si="26"/>
        <v>290.38484360161829</v>
      </c>
      <c r="L139" s="37">
        <f t="shared" si="27"/>
        <v>951605.0975050939</v>
      </c>
      <c r="M139" s="37">
        <f t="shared" si="28"/>
        <v>851989.13112714805</v>
      </c>
      <c r="N139" s="63"/>
      <c r="O139" s="74"/>
      <c r="P139" s="69"/>
    </row>
    <row r="140" spans="1:16" s="34" customFormat="1" x14ac:dyDescent="0.3">
      <c r="A140" s="33" t="s">
        <v>599</v>
      </c>
      <c r="B140" s="34" t="s">
        <v>193</v>
      </c>
      <c r="C140" s="36">
        <v>8244507</v>
      </c>
      <c r="D140" s="77">
        <v>2403</v>
      </c>
      <c r="E140" s="37">
        <f t="shared" si="20"/>
        <v>3430.9225967540574</v>
      </c>
      <c r="F140" s="38">
        <f t="shared" si="21"/>
        <v>0.90177003624073238</v>
      </c>
      <c r="G140" s="39">
        <f t="shared" si="22"/>
        <v>224.23858997020443</v>
      </c>
      <c r="H140" s="39">
        <f t="shared" si="23"/>
        <v>0</v>
      </c>
      <c r="I140" s="68">
        <f t="shared" si="24"/>
        <v>224.23858997020443</v>
      </c>
      <c r="J140" s="40">
        <f t="shared" si="25"/>
        <v>-33.952272112456022</v>
      </c>
      <c r="K140" s="37">
        <f t="shared" si="26"/>
        <v>190.2863178577484</v>
      </c>
      <c r="L140" s="37">
        <f t="shared" si="27"/>
        <v>538845.33169840125</v>
      </c>
      <c r="M140" s="37">
        <f t="shared" si="28"/>
        <v>457258.02181216941</v>
      </c>
      <c r="N140" s="63"/>
      <c r="O140" s="74"/>
      <c r="P140" s="69"/>
    </row>
    <row r="141" spans="1:16" s="34" customFormat="1" x14ac:dyDescent="0.3">
      <c r="A141" s="33" t="s">
        <v>600</v>
      </c>
      <c r="B141" s="34" t="s">
        <v>194</v>
      </c>
      <c r="C141" s="36">
        <v>4754111</v>
      </c>
      <c r="D141" s="77">
        <v>1476</v>
      </c>
      <c r="E141" s="37">
        <f t="shared" si="20"/>
        <v>3220.9424119241194</v>
      </c>
      <c r="F141" s="38">
        <f t="shared" si="21"/>
        <v>0.84657968042708809</v>
      </c>
      <c r="G141" s="39">
        <f t="shared" si="22"/>
        <v>350.22670086816726</v>
      </c>
      <c r="H141" s="39">
        <f t="shared" si="23"/>
        <v>71.136033538443684</v>
      </c>
      <c r="I141" s="68">
        <f t="shared" si="24"/>
        <v>421.36273440661091</v>
      </c>
      <c r="J141" s="40">
        <f t="shared" si="25"/>
        <v>-33.952272112456022</v>
      </c>
      <c r="K141" s="37">
        <f t="shared" si="26"/>
        <v>387.41046229415491</v>
      </c>
      <c r="L141" s="37">
        <f t="shared" si="27"/>
        <v>621931.39598415769</v>
      </c>
      <c r="M141" s="37">
        <f t="shared" si="28"/>
        <v>571817.84234617266</v>
      </c>
      <c r="N141" s="63"/>
      <c r="O141" s="74"/>
      <c r="P141" s="69"/>
    </row>
    <row r="142" spans="1:16" s="34" customFormat="1" x14ac:dyDescent="0.3">
      <c r="A142" s="33" t="s">
        <v>601</v>
      </c>
      <c r="B142" s="34" t="s">
        <v>195</v>
      </c>
      <c r="C142" s="36">
        <v>3867027</v>
      </c>
      <c r="D142" s="77">
        <v>1286</v>
      </c>
      <c r="E142" s="37">
        <f t="shared" si="20"/>
        <v>3007.0194401244166</v>
      </c>
      <c r="F142" s="38">
        <f t="shared" si="21"/>
        <v>0.79035301818322068</v>
      </c>
      <c r="G142" s="39">
        <f t="shared" si="22"/>
        <v>478.58048394798885</v>
      </c>
      <c r="H142" s="39">
        <f t="shared" si="23"/>
        <v>146.00907366833962</v>
      </c>
      <c r="I142" s="68">
        <f t="shared" si="24"/>
        <v>624.58955761632842</v>
      </c>
      <c r="J142" s="40">
        <f t="shared" si="25"/>
        <v>-33.952272112456022</v>
      </c>
      <c r="K142" s="37">
        <f t="shared" si="26"/>
        <v>590.63728550387236</v>
      </c>
      <c r="L142" s="37">
        <f t="shared" si="27"/>
        <v>803222.17109459837</v>
      </c>
      <c r="M142" s="37">
        <f t="shared" si="28"/>
        <v>759559.5491579799</v>
      </c>
      <c r="N142" s="63"/>
      <c r="O142" s="74"/>
      <c r="P142" s="69"/>
    </row>
    <row r="143" spans="1:16" s="34" customFormat="1" x14ac:dyDescent="0.3">
      <c r="A143" s="33" t="s">
        <v>602</v>
      </c>
      <c r="B143" s="34" t="s">
        <v>196</v>
      </c>
      <c r="C143" s="36">
        <v>6703638</v>
      </c>
      <c r="D143" s="77">
        <v>2228</v>
      </c>
      <c r="E143" s="37">
        <f t="shared" si="20"/>
        <v>3008.8141831238781</v>
      </c>
      <c r="F143" s="38">
        <f t="shared" si="21"/>
        <v>0.79082474128802005</v>
      </c>
      <c r="G143" s="39">
        <f t="shared" si="22"/>
        <v>477.50363814831195</v>
      </c>
      <c r="H143" s="39">
        <f t="shared" si="23"/>
        <v>145.3809136185281</v>
      </c>
      <c r="I143" s="68">
        <f t="shared" si="24"/>
        <v>622.8845517668401</v>
      </c>
      <c r="J143" s="40">
        <f t="shared" si="25"/>
        <v>-33.952272112456022</v>
      </c>
      <c r="K143" s="37">
        <f t="shared" si="26"/>
        <v>588.93227965438405</v>
      </c>
      <c r="L143" s="37">
        <f t="shared" si="27"/>
        <v>1387786.7813365199</v>
      </c>
      <c r="M143" s="37">
        <f t="shared" si="28"/>
        <v>1312141.1190699677</v>
      </c>
      <c r="N143" s="63"/>
      <c r="O143" s="74"/>
      <c r="P143" s="69"/>
    </row>
    <row r="144" spans="1:16" s="34" customFormat="1" x14ac:dyDescent="0.3">
      <c r="A144" s="33" t="s">
        <v>603</v>
      </c>
      <c r="B144" s="34" t="s">
        <v>197</v>
      </c>
      <c r="C144" s="36">
        <v>12476975</v>
      </c>
      <c r="D144" s="77">
        <v>3723</v>
      </c>
      <c r="E144" s="37">
        <f t="shared" si="20"/>
        <v>3351.3228579102874</v>
      </c>
      <c r="F144" s="38">
        <f t="shared" si="21"/>
        <v>0.88084835778322079</v>
      </c>
      <c r="G144" s="39">
        <f t="shared" si="22"/>
        <v>271.99843327646641</v>
      </c>
      <c r="H144" s="39">
        <f t="shared" si="23"/>
        <v>25.502877443284863</v>
      </c>
      <c r="I144" s="68">
        <f t="shared" si="24"/>
        <v>297.5013107197513</v>
      </c>
      <c r="J144" s="40">
        <f t="shared" si="25"/>
        <v>-33.952272112456022</v>
      </c>
      <c r="K144" s="37">
        <f t="shared" si="26"/>
        <v>263.5490386072953</v>
      </c>
      <c r="L144" s="37">
        <f t="shared" si="27"/>
        <v>1107597.3798096341</v>
      </c>
      <c r="M144" s="37">
        <f t="shared" si="28"/>
        <v>981193.07073496038</v>
      </c>
      <c r="N144" s="63"/>
      <c r="O144" s="74"/>
      <c r="P144" s="69"/>
    </row>
    <row r="145" spans="1:16" s="34" customFormat="1" x14ac:dyDescent="0.3">
      <c r="A145" s="33" t="s">
        <v>604</v>
      </c>
      <c r="B145" s="34" t="s">
        <v>198</v>
      </c>
      <c r="C145" s="36">
        <v>20436060</v>
      </c>
      <c r="D145" s="77">
        <v>6848</v>
      </c>
      <c r="E145" s="37">
        <f t="shared" si="20"/>
        <v>2984.2377336448599</v>
      </c>
      <c r="F145" s="38">
        <f t="shared" si="21"/>
        <v>0.78436516515000676</v>
      </c>
      <c r="G145" s="39">
        <f t="shared" si="22"/>
        <v>492.24950783572291</v>
      </c>
      <c r="H145" s="39">
        <f t="shared" si="23"/>
        <v>153.98267093618449</v>
      </c>
      <c r="I145" s="68">
        <f t="shared" si="24"/>
        <v>646.23217877190746</v>
      </c>
      <c r="J145" s="40">
        <f t="shared" si="25"/>
        <v>-33.952272112456022</v>
      </c>
      <c r="K145" s="37">
        <f t="shared" si="26"/>
        <v>612.2799066594514</v>
      </c>
      <c r="L145" s="37">
        <f t="shared" si="27"/>
        <v>4425397.9602300227</v>
      </c>
      <c r="M145" s="37">
        <f t="shared" si="28"/>
        <v>4192892.800803923</v>
      </c>
      <c r="N145" s="63"/>
      <c r="O145" s="74"/>
      <c r="P145" s="69"/>
    </row>
    <row r="146" spans="1:16" s="34" customFormat="1" x14ac:dyDescent="0.3">
      <c r="A146" s="33" t="s">
        <v>605</v>
      </c>
      <c r="B146" s="34" t="s">
        <v>199</v>
      </c>
      <c r="C146" s="36">
        <v>81177090</v>
      </c>
      <c r="D146" s="77">
        <v>23246</v>
      </c>
      <c r="E146" s="37">
        <f t="shared" si="20"/>
        <v>3492.0885313602339</v>
      </c>
      <c r="F146" s="38">
        <f t="shared" si="21"/>
        <v>0.91784664698056484</v>
      </c>
      <c r="G146" s="39">
        <f t="shared" si="22"/>
        <v>187.53902920649853</v>
      </c>
      <c r="H146" s="39">
        <f t="shared" si="23"/>
        <v>0</v>
      </c>
      <c r="I146" s="68">
        <f t="shared" si="24"/>
        <v>187.53902920649853</v>
      </c>
      <c r="J146" s="40">
        <f t="shared" si="25"/>
        <v>-33.952272112456022</v>
      </c>
      <c r="K146" s="37">
        <f t="shared" si="26"/>
        <v>153.5867570940425</v>
      </c>
      <c r="L146" s="37">
        <f t="shared" si="27"/>
        <v>4359532.2729342645</v>
      </c>
      <c r="M146" s="37">
        <f t="shared" si="28"/>
        <v>3570277.755408112</v>
      </c>
      <c r="N146" s="63"/>
      <c r="O146" s="74"/>
      <c r="P146" s="69"/>
    </row>
    <row r="147" spans="1:16" s="34" customFormat="1" x14ac:dyDescent="0.3">
      <c r="A147" s="33" t="s">
        <v>606</v>
      </c>
      <c r="B147" s="34" t="s">
        <v>200</v>
      </c>
      <c r="C147" s="36">
        <v>145173818</v>
      </c>
      <c r="D147" s="77">
        <v>44785</v>
      </c>
      <c r="E147" s="37">
        <f t="shared" si="20"/>
        <v>3241.5723568158983</v>
      </c>
      <c r="F147" s="38">
        <f t="shared" si="21"/>
        <v>0.85200197301110159</v>
      </c>
      <c r="G147" s="39">
        <f t="shared" si="22"/>
        <v>337.84873393309988</v>
      </c>
      <c r="H147" s="39">
        <f t="shared" si="23"/>
        <v>63.915552826321068</v>
      </c>
      <c r="I147" s="68">
        <f t="shared" si="24"/>
        <v>401.76428675942094</v>
      </c>
      <c r="J147" s="40">
        <f t="shared" si="25"/>
        <v>-33.952272112456022</v>
      </c>
      <c r="K147" s="37">
        <f t="shared" si="26"/>
        <v>367.81201464696494</v>
      </c>
      <c r="L147" s="37">
        <f t="shared" si="27"/>
        <v>17993013.582520667</v>
      </c>
      <c r="M147" s="37">
        <f t="shared" si="28"/>
        <v>16472461.075964324</v>
      </c>
      <c r="N147" s="63"/>
      <c r="O147" s="74"/>
      <c r="P147" s="69"/>
    </row>
    <row r="148" spans="1:16" s="34" customFormat="1" x14ac:dyDescent="0.3">
      <c r="A148" s="33" t="s">
        <v>607</v>
      </c>
      <c r="B148" s="34" t="s">
        <v>201</v>
      </c>
      <c r="C148" s="36">
        <v>7106941</v>
      </c>
      <c r="D148" s="77">
        <v>2454</v>
      </c>
      <c r="E148" s="37">
        <f t="shared" si="20"/>
        <v>2896.0639771801143</v>
      </c>
      <c r="F148" s="38">
        <f t="shared" si="21"/>
        <v>0.76118992603562963</v>
      </c>
      <c r="G148" s="39">
        <f t="shared" si="22"/>
        <v>545.15376171457024</v>
      </c>
      <c r="H148" s="39">
        <f t="shared" si="23"/>
        <v>184.84348569884546</v>
      </c>
      <c r="I148" s="68">
        <f t="shared" si="24"/>
        <v>729.99724741341572</v>
      </c>
      <c r="J148" s="40">
        <f t="shared" si="25"/>
        <v>-33.952272112456022</v>
      </c>
      <c r="K148" s="37">
        <f t="shared" si="26"/>
        <v>696.04497530095966</v>
      </c>
      <c r="L148" s="37">
        <f t="shared" si="27"/>
        <v>1791413.2451525221</v>
      </c>
      <c r="M148" s="37">
        <f t="shared" si="28"/>
        <v>1708094.3693885549</v>
      </c>
      <c r="N148" s="63"/>
      <c r="O148" s="74"/>
      <c r="P148" s="69"/>
    </row>
    <row r="149" spans="1:16" s="34" customFormat="1" x14ac:dyDescent="0.3">
      <c r="A149" s="33" t="s">
        <v>608</v>
      </c>
      <c r="B149" s="34" t="s">
        <v>202</v>
      </c>
      <c r="C149" s="36">
        <v>5911588</v>
      </c>
      <c r="D149" s="77">
        <v>2093</v>
      </c>
      <c r="E149" s="37">
        <f t="shared" si="20"/>
        <v>2824.4567606306737</v>
      </c>
      <c r="F149" s="38">
        <f t="shared" si="21"/>
        <v>0.74236897031836024</v>
      </c>
      <c r="G149" s="39">
        <f t="shared" si="22"/>
        <v>588.1180916442346</v>
      </c>
      <c r="H149" s="39">
        <f t="shared" si="23"/>
        <v>209.90601149114968</v>
      </c>
      <c r="I149" s="68">
        <f t="shared" si="24"/>
        <v>798.02410313538428</v>
      </c>
      <c r="J149" s="40">
        <f t="shared" si="25"/>
        <v>-33.952272112456022</v>
      </c>
      <c r="K149" s="37">
        <f t="shared" si="26"/>
        <v>764.07183102292822</v>
      </c>
      <c r="L149" s="37">
        <f t="shared" si="27"/>
        <v>1670264.4478623592</v>
      </c>
      <c r="M149" s="37">
        <f t="shared" si="28"/>
        <v>1599202.3423309887</v>
      </c>
      <c r="N149" s="63"/>
      <c r="O149" s="74"/>
      <c r="P149" s="69"/>
    </row>
    <row r="150" spans="1:16" s="34" customFormat="1" x14ac:dyDescent="0.3">
      <c r="A150" s="33" t="s">
        <v>609</v>
      </c>
      <c r="B150" s="34" t="s">
        <v>203</v>
      </c>
      <c r="C150" s="36">
        <v>18785677</v>
      </c>
      <c r="D150" s="77">
        <v>6069</v>
      </c>
      <c r="E150" s="37">
        <f t="shared" si="20"/>
        <v>3095.3496457406491</v>
      </c>
      <c r="F150" s="38">
        <f t="shared" si="21"/>
        <v>0.81356937776972371</v>
      </c>
      <c r="G150" s="39">
        <f t="shared" si="22"/>
        <v>425.58236057824939</v>
      </c>
      <c r="H150" s="39">
        <f t="shared" si="23"/>
        <v>115.09350170265829</v>
      </c>
      <c r="I150" s="68">
        <f t="shared" si="24"/>
        <v>540.67586228090772</v>
      </c>
      <c r="J150" s="40">
        <f t="shared" si="25"/>
        <v>-33.952272112456022</v>
      </c>
      <c r="K150" s="37">
        <f t="shared" si="26"/>
        <v>506.72359016845172</v>
      </c>
      <c r="L150" s="37">
        <f t="shared" si="27"/>
        <v>3281361.8081828291</v>
      </c>
      <c r="M150" s="37">
        <f t="shared" si="28"/>
        <v>3075305.4687323333</v>
      </c>
      <c r="N150" s="63"/>
      <c r="O150" s="74"/>
      <c r="P150" s="69"/>
    </row>
    <row r="151" spans="1:16" s="34" customFormat="1" x14ac:dyDescent="0.3">
      <c r="A151" s="33" t="s">
        <v>610</v>
      </c>
      <c r="B151" s="34" t="s">
        <v>204</v>
      </c>
      <c r="C151" s="36">
        <v>17791111</v>
      </c>
      <c r="D151" s="77">
        <v>5845</v>
      </c>
      <c r="E151" s="37">
        <f t="shared" si="20"/>
        <v>3043.8171086398629</v>
      </c>
      <c r="F151" s="38">
        <f t="shared" si="21"/>
        <v>0.80002477087800383</v>
      </c>
      <c r="G151" s="39">
        <f t="shared" si="22"/>
        <v>456.50188283872109</v>
      </c>
      <c r="H151" s="39">
        <f t="shared" si="23"/>
        <v>133.12988968793346</v>
      </c>
      <c r="I151" s="68">
        <f t="shared" si="24"/>
        <v>589.63177252665457</v>
      </c>
      <c r="J151" s="40">
        <f t="shared" si="25"/>
        <v>-33.952272112456022</v>
      </c>
      <c r="K151" s="37">
        <f t="shared" si="26"/>
        <v>555.67950041419851</v>
      </c>
      <c r="L151" s="37">
        <f t="shared" si="27"/>
        <v>3446397.710418296</v>
      </c>
      <c r="M151" s="37">
        <f t="shared" si="28"/>
        <v>3247946.6799209905</v>
      </c>
      <c r="N151" s="63"/>
      <c r="O151" s="74"/>
      <c r="P151" s="69"/>
    </row>
    <row r="152" spans="1:16" s="34" customFormat="1" x14ac:dyDescent="0.3">
      <c r="A152" s="33" t="s">
        <v>611</v>
      </c>
      <c r="B152" s="34" t="s">
        <v>205</v>
      </c>
      <c r="C152" s="36">
        <v>35964289</v>
      </c>
      <c r="D152" s="77">
        <v>10990</v>
      </c>
      <c r="E152" s="37">
        <f t="shared" si="20"/>
        <v>3272.4557779799816</v>
      </c>
      <c r="F152" s="38">
        <f t="shared" si="21"/>
        <v>0.86011924847768351</v>
      </c>
      <c r="G152" s="39">
        <f t="shared" si="22"/>
        <v>319.31868123464989</v>
      </c>
      <c r="H152" s="39">
        <f t="shared" si="23"/>
        <v>53.106355418891916</v>
      </c>
      <c r="I152" s="68">
        <f t="shared" si="24"/>
        <v>372.42503665354178</v>
      </c>
      <c r="J152" s="40">
        <f t="shared" si="25"/>
        <v>-33.952272112456022</v>
      </c>
      <c r="K152" s="37">
        <f t="shared" si="26"/>
        <v>338.47276454108578</v>
      </c>
      <c r="L152" s="37">
        <f t="shared" si="27"/>
        <v>4092951.1528224242</v>
      </c>
      <c r="M152" s="37">
        <f t="shared" si="28"/>
        <v>3719815.6823065327</v>
      </c>
      <c r="N152" s="63"/>
      <c r="O152" s="74"/>
      <c r="P152" s="69"/>
    </row>
    <row r="153" spans="1:16" s="34" customFormat="1" x14ac:dyDescent="0.3">
      <c r="A153" s="33" t="s">
        <v>612</v>
      </c>
      <c r="B153" s="34" t="s">
        <v>206</v>
      </c>
      <c r="C153" s="36">
        <v>14573944</v>
      </c>
      <c r="D153" s="77">
        <v>5212</v>
      </c>
      <c r="E153" s="37">
        <f t="shared" si="20"/>
        <v>2796.2287029930931</v>
      </c>
      <c r="F153" s="38">
        <f t="shared" si="21"/>
        <v>0.7349496200296276</v>
      </c>
      <c r="G153" s="39">
        <f t="shared" si="22"/>
        <v>605.05492622678298</v>
      </c>
      <c r="H153" s="39">
        <f t="shared" si="23"/>
        <v>219.78583166430289</v>
      </c>
      <c r="I153" s="68">
        <f t="shared" si="24"/>
        <v>824.8407578910859</v>
      </c>
      <c r="J153" s="40">
        <f t="shared" si="25"/>
        <v>-33.952272112456022</v>
      </c>
      <c r="K153" s="37">
        <f t="shared" si="26"/>
        <v>790.88848577862984</v>
      </c>
      <c r="L153" s="37">
        <f t="shared" si="27"/>
        <v>4299070.0301283393</v>
      </c>
      <c r="M153" s="37">
        <f t="shared" si="28"/>
        <v>4122110.7878782186</v>
      </c>
      <c r="N153" s="63"/>
      <c r="O153" s="74"/>
      <c r="P153" s="69"/>
    </row>
    <row r="154" spans="1:16" s="34" customFormat="1" x14ac:dyDescent="0.3">
      <c r="A154" s="33" t="s">
        <v>613</v>
      </c>
      <c r="B154" s="34" t="s">
        <v>207</v>
      </c>
      <c r="C154" s="36">
        <v>5178097</v>
      </c>
      <c r="D154" s="77">
        <v>1848</v>
      </c>
      <c r="E154" s="37">
        <f t="shared" si="20"/>
        <v>2802.0005411255411</v>
      </c>
      <c r="F154" s="38">
        <f t="shared" si="21"/>
        <v>0.73646666698568475</v>
      </c>
      <c r="G154" s="39">
        <f t="shared" si="22"/>
        <v>601.59182334731418</v>
      </c>
      <c r="H154" s="39">
        <f t="shared" si="23"/>
        <v>217.76568831794609</v>
      </c>
      <c r="I154" s="68">
        <f t="shared" si="24"/>
        <v>819.35751166526029</v>
      </c>
      <c r="J154" s="40">
        <f t="shared" si="25"/>
        <v>-33.952272112456022</v>
      </c>
      <c r="K154" s="37">
        <f t="shared" si="26"/>
        <v>785.40523955280423</v>
      </c>
      <c r="L154" s="37">
        <f t="shared" si="27"/>
        <v>1514172.6815574011</v>
      </c>
      <c r="M154" s="37">
        <f t="shared" si="28"/>
        <v>1451428.8826935822</v>
      </c>
      <c r="N154" s="63"/>
      <c r="O154" s="74"/>
      <c r="P154" s="69"/>
    </row>
    <row r="155" spans="1:16" s="34" customFormat="1" x14ac:dyDescent="0.3">
      <c r="A155" s="33" t="s">
        <v>614</v>
      </c>
      <c r="B155" s="34" t="s">
        <v>208</v>
      </c>
      <c r="C155" s="36">
        <v>3500142</v>
      </c>
      <c r="D155" s="77">
        <v>1326</v>
      </c>
      <c r="E155" s="37">
        <f t="shared" si="20"/>
        <v>2639.6244343891403</v>
      </c>
      <c r="F155" s="38">
        <f t="shared" si="21"/>
        <v>0.6937883775381628</v>
      </c>
      <c r="G155" s="39">
        <f t="shared" si="22"/>
        <v>699.01748738915467</v>
      </c>
      <c r="H155" s="39">
        <f t="shared" si="23"/>
        <v>274.59732567568631</v>
      </c>
      <c r="I155" s="68">
        <f t="shared" si="24"/>
        <v>973.61481306484097</v>
      </c>
      <c r="J155" s="40">
        <f t="shared" si="25"/>
        <v>-33.952272112456022</v>
      </c>
      <c r="K155" s="37">
        <f t="shared" si="26"/>
        <v>939.66254095238492</v>
      </c>
      <c r="L155" s="37">
        <f t="shared" si="27"/>
        <v>1291013.2421239791</v>
      </c>
      <c r="M155" s="37">
        <f t="shared" si="28"/>
        <v>1245992.5293028625</v>
      </c>
      <c r="N155" s="63"/>
      <c r="O155" s="74"/>
      <c r="P155" s="69"/>
    </row>
    <row r="156" spans="1:16" s="34" customFormat="1" x14ac:dyDescent="0.3">
      <c r="A156" s="33" t="s">
        <v>615</v>
      </c>
      <c r="B156" s="34" t="s">
        <v>209</v>
      </c>
      <c r="C156" s="36">
        <v>10502522</v>
      </c>
      <c r="D156" s="77">
        <v>3638</v>
      </c>
      <c r="E156" s="37">
        <f t="shared" si="20"/>
        <v>2886.8944474986256</v>
      </c>
      <c r="F156" s="38">
        <f t="shared" si="21"/>
        <v>0.75877984335961424</v>
      </c>
      <c r="G156" s="39">
        <f t="shared" si="22"/>
        <v>550.65547952346344</v>
      </c>
      <c r="H156" s="39">
        <f t="shared" si="23"/>
        <v>188.05282108736651</v>
      </c>
      <c r="I156" s="68">
        <f t="shared" si="24"/>
        <v>738.70830061082995</v>
      </c>
      <c r="J156" s="40">
        <f t="shared" si="25"/>
        <v>-33.952272112456022</v>
      </c>
      <c r="K156" s="37">
        <f t="shared" si="26"/>
        <v>704.75602849837389</v>
      </c>
      <c r="L156" s="37">
        <f t="shared" si="27"/>
        <v>2687420.7976221992</v>
      </c>
      <c r="M156" s="37">
        <f t="shared" si="28"/>
        <v>2563902.4316770844</v>
      </c>
      <c r="N156" s="63"/>
      <c r="O156" s="74"/>
      <c r="P156" s="69"/>
    </row>
    <row r="157" spans="1:16" s="34" customFormat="1" x14ac:dyDescent="0.3">
      <c r="A157" s="33" t="s">
        <v>616</v>
      </c>
      <c r="B157" s="34" t="s">
        <v>210</v>
      </c>
      <c r="C157" s="36">
        <v>3440461</v>
      </c>
      <c r="D157" s="77">
        <v>1192</v>
      </c>
      <c r="E157" s="37">
        <f t="shared" si="20"/>
        <v>2886.2927852348994</v>
      </c>
      <c r="F157" s="38">
        <f t="shared" si="21"/>
        <v>0.75862170484553693</v>
      </c>
      <c r="G157" s="39">
        <f t="shared" si="22"/>
        <v>551.01647688169919</v>
      </c>
      <c r="H157" s="39">
        <f t="shared" si="23"/>
        <v>188.26340287967068</v>
      </c>
      <c r="I157" s="68">
        <f t="shared" si="24"/>
        <v>739.2798797613699</v>
      </c>
      <c r="J157" s="40">
        <f t="shared" si="25"/>
        <v>-33.952272112456022</v>
      </c>
      <c r="K157" s="37">
        <f t="shared" si="26"/>
        <v>705.32760764891384</v>
      </c>
      <c r="L157" s="37">
        <f t="shared" si="27"/>
        <v>881221.61667555291</v>
      </c>
      <c r="M157" s="37">
        <f t="shared" si="28"/>
        <v>840750.50831750524</v>
      </c>
      <c r="N157" s="63"/>
      <c r="O157" s="74"/>
      <c r="P157" s="69"/>
    </row>
    <row r="158" spans="1:16" s="34" customFormat="1" x14ac:dyDescent="0.3">
      <c r="A158" s="33" t="s">
        <v>617</v>
      </c>
      <c r="B158" s="34" t="s">
        <v>211</v>
      </c>
      <c r="C158" s="36">
        <v>3889449</v>
      </c>
      <c r="D158" s="77">
        <v>1156</v>
      </c>
      <c r="E158" s="37">
        <f t="shared" si="20"/>
        <v>3364.5752595155709</v>
      </c>
      <c r="F158" s="38">
        <f t="shared" si="21"/>
        <v>0.88433156626107434</v>
      </c>
      <c r="G158" s="39">
        <f t="shared" si="22"/>
        <v>264.0469923132963</v>
      </c>
      <c r="H158" s="39">
        <f t="shared" si="23"/>
        <v>20.864536881435651</v>
      </c>
      <c r="I158" s="68">
        <f t="shared" si="24"/>
        <v>284.91152919473194</v>
      </c>
      <c r="J158" s="40">
        <f t="shared" si="25"/>
        <v>-33.952272112456022</v>
      </c>
      <c r="K158" s="37">
        <f t="shared" si="26"/>
        <v>250.95925708227591</v>
      </c>
      <c r="L158" s="37">
        <f t="shared" si="27"/>
        <v>329357.72774911014</v>
      </c>
      <c r="M158" s="37">
        <f t="shared" si="28"/>
        <v>290108.90118711093</v>
      </c>
      <c r="N158" s="63"/>
      <c r="O158" s="74"/>
      <c r="P158" s="69"/>
    </row>
    <row r="159" spans="1:16" s="34" customFormat="1" x14ac:dyDescent="0.3">
      <c r="A159" s="33" t="s">
        <v>618</v>
      </c>
      <c r="B159" s="34" t="s">
        <v>212</v>
      </c>
      <c r="C159" s="36">
        <v>4443020</v>
      </c>
      <c r="D159" s="77">
        <v>953</v>
      </c>
      <c r="E159" s="37">
        <f t="shared" si="20"/>
        <v>4662.1406086044071</v>
      </c>
      <c r="F159" s="38">
        <f t="shared" si="21"/>
        <v>1.2253784767858344</v>
      </c>
      <c r="G159" s="39">
        <f t="shared" si="22"/>
        <v>-514.49221714000544</v>
      </c>
      <c r="H159" s="39">
        <f t="shared" si="23"/>
        <v>0</v>
      </c>
      <c r="I159" s="68">
        <f t="shared" si="24"/>
        <v>-514.49221714000544</v>
      </c>
      <c r="J159" s="40">
        <f t="shared" si="25"/>
        <v>-33.952272112456022</v>
      </c>
      <c r="K159" s="37">
        <f t="shared" si="26"/>
        <v>-548.44448925246149</v>
      </c>
      <c r="L159" s="37">
        <f t="shared" si="27"/>
        <v>-490311.08293442515</v>
      </c>
      <c r="M159" s="37">
        <f t="shared" si="28"/>
        <v>-522667.59825759579</v>
      </c>
      <c r="N159" s="63"/>
      <c r="O159" s="74"/>
      <c r="P159" s="69"/>
    </row>
    <row r="160" spans="1:16" s="34" customFormat="1" x14ac:dyDescent="0.3">
      <c r="A160" s="33" t="s">
        <v>619</v>
      </c>
      <c r="B160" s="34" t="s">
        <v>213</v>
      </c>
      <c r="C160" s="36">
        <v>313199238</v>
      </c>
      <c r="D160" s="77">
        <v>92282</v>
      </c>
      <c r="E160" s="37">
        <f t="shared" si="20"/>
        <v>3393.9363906287249</v>
      </c>
      <c r="F160" s="38">
        <f t="shared" si="21"/>
        <v>0.89204872907116728</v>
      </c>
      <c r="G160" s="39">
        <f t="shared" si="22"/>
        <v>246.43031364540391</v>
      </c>
      <c r="H160" s="39">
        <f t="shared" si="23"/>
        <v>10.588140991831755</v>
      </c>
      <c r="I160" s="68">
        <f t="shared" si="24"/>
        <v>257.01845463723566</v>
      </c>
      <c r="J160" s="40">
        <f t="shared" si="25"/>
        <v>-33.952272112456022</v>
      </c>
      <c r="K160" s="37">
        <f t="shared" si="26"/>
        <v>223.06618252477963</v>
      </c>
      <c r="L160" s="37">
        <f t="shared" si="27"/>
        <v>23718177.030833382</v>
      </c>
      <c r="M160" s="37">
        <f t="shared" si="28"/>
        <v>20584993.455751713</v>
      </c>
      <c r="N160" s="63"/>
      <c r="O160" s="74"/>
      <c r="P160" s="69"/>
    </row>
    <row r="161" spans="1:16" s="34" customFormat="1" x14ac:dyDescent="0.3">
      <c r="A161" s="33" t="s">
        <v>620</v>
      </c>
      <c r="B161" s="34" t="s">
        <v>214</v>
      </c>
      <c r="C161" s="36">
        <v>51670248</v>
      </c>
      <c r="D161" s="77">
        <v>15659</v>
      </c>
      <c r="E161" s="37">
        <f t="shared" si="20"/>
        <v>3299.7156906571299</v>
      </c>
      <c r="F161" s="38">
        <f t="shared" si="21"/>
        <v>0.86728413539936688</v>
      </c>
      <c r="G161" s="39">
        <f t="shared" si="22"/>
        <v>302.96273362836092</v>
      </c>
      <c r="H161" s="39">
        <f t="shared" si="23"/>
        <v>43.565385981889989</v>
      </c>
      <c r="I161" s="68">
        <f t="shared" si="24"/>
        <v>346.52811961025088</v>
      </c>
      <c r="J161" s="40">
        <f t="shared" si="25"/>
        <v>-33.952272112456022</v>
      </c>
      <c r="K161" s="37">
        <f t="shared" si="26"/>
        <v>312.57584749779488</v>
      </c>
      <c r="L161" s="37">
        <f t="shared" si="27"/>
        <v>5426283.8249769183</v>
      </c>
      <c r="M161" s="37">
        <f t="shared" si="28"/>
        <v>4894625.1959679704</v>
      </c>
      <c r="N161" s="63"/>
      <c r="O161" s="74"/>
      <c r="P161" s="69"/>
    </row>
    <row r="162" spans="1:16" s="34" customFormat="1" x14ac:dyDescent="0.3">
      <c r="A162" s="33" t="s">
        <v>621</v>
      </c>
      <c r="B162" s="34" t="s">
        <v>215</v>
      </c>
      <c r="C162" s="36">
        <v>31059859</v>
      </c>
      <c r="D162" s="77">
        <v>9695</v>
      </c>
      <c r="E162" s="37">
        <f t="shared" si="20"/>
        <v>3203.698710675606</v>
      </c>
      <c r="F162" s="38">
        <f t="shared" si="21"/>
        <v>0.84204741464105504</v>
      </c>
      <c r="G162" s="39">
        <f t="shared" si="22"/>
        <v>360.57292161727526</v>
      </c>
      <c r="H162" s="39">
        <f t="shared" si="23"/>
        <v>77.171328975423364</v>
      </c>
      <c r="I162" s="68">
        <f t="shared" si="24"/>
        <v>437.74425059269862</v>
      </c>
      <c r="J162" s="40">
        <f t="shared" si="25"/>
        <v>-33.952272112456022</v>
      </c>
      <c r="K162" s="37">
        <f t="shared" si="26"/>
        <v>403.79197848024262</v>
      </c>
      <c r="L162" s="37">
        <f t="shared" si="27"/>
        <v>4243930.5094962129</v>
      </c>
      <c r="M162" s="37">
        <f t="shared" si="28"/>
        <v>3914763.2313659522</v>
      </c>
      <c r="N162" s="63"/>
      <c r="O162" s="74"/>
      <c r="P162" s="69"/>
    </row>
    <row r="163" spans="1:16" s="34" customFormat="1" x14ac:dyDescent="0.3">
      <c r="A163" s="33" t="s">
        <v>622</v>
      </c>
      <c r="B163" s="34" t="s">
        <v>216</v>
      </c>
      <c r="C163" s="36">
        <v>31784024</v>
      </c>
      <c r="D163" s="77">
        <v>9066</v>
      </c>
      <c r="E163" s="37">
        <f t="shared" si="20"/>
        <v>3505.84866534304</v>
      </c>
      <c r="F163" s="38">
        <f t="shared" si="21"/>
        <v>0.92146330581515701</v>
      </c>
      <c r="G163" s="39">
        <f t="shared" si="22"/>
        <v>179.28294881681487</v>
      </c>
      <c r="H163" s="39">
        <f t="shared" si="23"/>
        <v>0</v>
      </c>
      <c r="I163" s="68">
        <f t="shared" si="24"/>
        <v>179.28294881681487</v>
      </c>
      <c r="J163" s="40">
        <f t="shared" si="25"/>
        <v>-33.952272112456022</v>
      </c>
      <c r="K163" s="37">
        <f t="shared" si="26"/>
        <v>145.33067670435884</v>
      </c>
      <c r="L163" s="37">
        <f t="shared" si="27"/>
        <v>1625379.2139732435</v>
      </c>
      <c r="M163" s="37">
        <f t="shared" si="28"/>
        <v>1317567.9150017172</v>
      </c>
      <c r="N163" s="63"/>
      <c r="O163" s="74"/>
      <c r="P163" s="69"/>
    </row>
    <row r="164" spans="1:16" s="34" customFormat="1" x14ac:dyDescent="0.3">
      <c r="A164" s="33" t="s">
        <v>623</v>
      </c>
      <c r="B164" s="34" t="s">
        <v>217</v>
      </c>
      <c r="C164" s="36">
        <v>42276882</v>
      </c>
      <c r="D164" s="77">
        <v>14630</v>
      </c>
      <c r="E164" s="37">
        <f t="shared" si="20"/>
        <v>2889.739029391661</v>
      </c>
      <c r="F164" s="38">
        <f t="shared" si="21"/>
        <v>0.75952750193961227</v>
      </c>
      <c r="G164" s="39">
        <f t="shared" si="22"/>
        <v>548.94873038764229</v>
      </c>
      <c r="H164" s="39">
        <f t="shared" si="23"/>
        <v>187.05721742480409</v>
      </c>
      <c r="I164" s="68">
        <f t="shared" si="24"/>
        <v>736.00594781244638</v>
      </c>
      <c r="J164" s="40">
        <f t="shared" si="25"/>
        <v>-33.952272112456022</v>
      </c>
      <c r="K164" s="37">
        <f t="shared" si="26"/>
        <v>702.05367569999032</v>
      </c>
      <c r="L164" s="37">
        <f t="shared" si="27"/>
        <v>10767767.01649609</v>
      </c>
      <c r="M164" s="37">
        <f t="shared" si="28"/>
        <v>10271045.275490858</v>
      </c>
      <c r="N164" s="63"/>
      <c r="O164" s="74"/>
      <c r="P164" s="69"/>
    </row>
    <row r="165" spans="1:16" s="34" customFormat="1" x14ac:dyDescent="0.3">
      <c r="A165" s="33" t="s">
        <v>624</v>
      </c>
      <c r="B165" s="34" t="s">
        <v>218</v>
      </c>
      <c r="C165" s="36">
        <v>18425656</v>
      </c>
      <c r="D165" s="77">
        <v>6706</v>
      </c>
      <c r="E165" s="37">
        <f t="shared" si="20"/>
        <v>2747.6373396957947</v>
      </c>
      <c r="F165" s="38">
        <f t="shared" si="21"/>
        <v>0.72217805955110004</v>
      </c>
      <c r="G165" s="39">
        <f t="shared" si="22"/>
        <v>634.209744205162</v>
      </c>
      <c r="H165" s="39">
        <f t="shared" si="23"/>
        <v>236.79280881835732</v>
      </c>
      <c r="I165" s="68">
        <f t="shared" si="24"/>
        <v>871.00255302351934</v>
      </c>
      <c r="J165" s="40">
        <f t="shared" si="25"/>
        <v>-33.952272112456022</v>
      </c>
      <c r="K165" s="37">
        <f t="shared" si="26"/>
        <v>837.05028091106328</v>
      </c>
      <c r="L165" s="37">
        <f t="shared" si="27"/>
        <v>5840943.1205757204</v>
      </c>
      <c r="M165" s="37">
        <f t="shared" si="28"/>
        <v>5613259.1837895904</v>
      </c>
      <c r="N165" s="63"/>
      <c r="O165" s="74"/>
      <c r="P165" s="69"/>
    </row>
    <row r="166" spans="1:16" s="34" customFormat="1" x14ac:dyDescent="0.3">
      <c r="A166" s="33" t="s">
        <v>625</v>
      </c>
      <c r="B166" s="34" t="s">
        <v>219</v>
      </c>
      <c r="C166" s="36">
        <v>38023594</v>
      </c>
      <c r="D166" s="77">
        <v>11403</v>
      </c>
      <c r="E166" s="37">
        <f t="shared" si="20"/>
        <v>3334.5254757519951</v>
      </c>
      <c r="F166" s="38">
        <f t="shared" si="21"/>
        <v>0.87643340072998865</v>
      </c>
      <c r="G166" s="39">
        <f t="shared" si="22"/>
        <v>282.07686257144178</v>
      </c>
      <c r="H166" s="39">
        <f t="shared" si="23"/>
        <v>31.381961198687165</v>
      </c>
      <c r="I166" s="68">
        <f t="shared" si="24"/>
        <v>313.45882377012896</v>
      </c>
      <c r="J166" s="40">
        <f t="shared" si="25"/>
        <v>-33.952272112456022</v>
      </c>
      <c r="K166" s="37">
        <f t="shared" si="26"/>
        <v>279.50655165767296</v>
      </c>
      <c r="L166" s="37">
        <f t="shared" si="27"/>
        <v>3574370.9674507803</v>
      </c>
      <c r="M166" s="37">
        <f t="shared" si="28"/>
        <v>3187213.2085524448</v>
      </c>
      <c r="N166" s="63"/>
      <c r="O166" s="74"/>
      <c r="P166" s="69"/>
    </row>
    <row r="167" spans="1:16" s="34" customFormat="1" x14ac:dyDescent="0.3">
      <c r="A167" s="33" t="s">
        <v>626</v>
      </c>
      <c r="B167" s="34" t="s">
        <v>220</v>
      </c>
      <c r="C167" s="36">
        <v>6497840</v>
      </c>
      <c r="D167" s="77">
        <v>2297</v>
      </c>
      <c r="E167" s="37">
        <f t="shared" si="20"/>
        <v>2828.837614279495</v>
      </c>
      <c r="F167" s="38">
        <f t="shared" si="21"/>
        <v>0.74352041645048828</v>
      </c>
      <c r="G167" s="39">
        <f t="shared" si="22"/>
        <v>585.4895794549418</v>
      </c>
      <c r="H167" s="39">
        <f t="shared" si="23"/>
        <v>208.3727127140622</v>
      </c>
      <c r="I167" s="68">
        <f t="shared" si="24"/>
        <v>793.86229216900404</v>
      </c>
      <c r="J167" s="40">
        <f t="shared" si="25"/>
        <v>-33.952272112456022</v>
      </c>
      <c r="K167" s="37">
        <f t="shared" si="26"/>
        <v>759.91002005654798</v>
      </c>
      <c r="L167" s="37">
        <f t="shared" si="27"/>
        <v>1823501.6851122023</v>
      </c>
      <c r="M167" s="37">
        <f t="shared" si="28"/>
        <v>1745513.3160698907</v>
      </c>
      <c r="N167" s="63"/>
      <c r="O167" s="74"/>
      <c r="P167" s="69"/>
    </row>
    <row r="168" spans="1:16" s="34" customFormat="1" x14ac:dyDescent="0.3">
      <c r="A168" s="33" t="s">
        <v>627</v>
      </c>
      <c r="B168" s="34" t="s">
        <v>221</v>
      </c>
      <c r="C168" s="36">
        <v>3174755</v>
      </c>
      <c r="D168" s="77">
        <v>939</v>
      </c>
      <c r="E168" s="37">
        <f t="shared" si="20"/>
        <v>3380.9957401490947</v>
      </c>
      <c r="F168" s="38">
        <f t="shared" si="21"/>
        <v>0.88864746001804573</v>
      </c>
      <c r="G168" s="39">
        <f t="shared" si="22"/>
        <v>254.19470393318204</v>
      </c>
      <c r="H168" s="39">
        <f t="shared" si="23"/>
        <v>15.117368659702333</v>
      </c>
      <c r="I168" s="68">
        <f t="shared" si="24"/>
        <v>269.31207259288436</v>
      </c>
      <c r="J168" s="40">
        <f t="shared" si="25"/>
        <v>-33.952272112456022</v>
      </c>
      <c r="K168" s="37">
        <f t="shared" si="26"/>
        <v>235.35980048042833</v>
      </c>
      <c r="L168" s="37">
        <f t="shared" si="27"/>
        <v>252884.03616471842</v>
      </c>
      <c r="M168" s="37">
        <f t="shared" si="28"/>
        <v>221002.8526511222</v>
      </c>
      <c r="N168" s="63"/>
      <c r="O168" s="74"/>
      <c r="P168" s="69"/>
    </row>
    <row r="169" spans="1:16" s="34" customFormat="1" x14ac:dyDescent="0.3">
      <c r="A169" s="33" t="s">
        <v>628</v>
      </c>
      <c r="B169" s="34" t="s">
        <v>222</v>
      </c>
      <c r="C169" s="36">
        <v>5196582</v>
      </c>
      <c r="D169" s="77">
        <v>1780</v>
      </c>
      <c r="E169" s="37">
        <f t="shared" si="20"/>
        <v>2919.4280898876405</v>
      </c>
      <c r="F169" s="38">
        <f t="shared" si="21"/>
        <v>0.76733085640314402</v>
      </c>
      <c r="G169" s="39">
        <f t="shared" si="22"/>
        <v>531.13529409005457</v>
      </c>
      <c r="H169" s="39">
        <f t="shared" si="23"/>
        <v>176.6660462512113</v>
      </c>
      <c r="I169" s="68">
        <f t="shared" si="24"/>
        <v>707.80134034126581</v>
      </c>
      <c r="J169" s="40">
        <f t="shared" si="25"/>
        <v>-33.952272112456022</v>
      </c>
      <c r="K169" s="37">
        <f t="shared" si="26"/>
        <v>673.84906822880976</v>
      </c>
      <c r="L169" s="37">
        <f t="shared" si="27"/>
        <v>1259886.3858074532</v>
      </c>
      <c r="M169" s="37">
        <f t="shared" si="28"/>
        <v>1199451.3414472814</v>
      </c>
      <c r="N169" s="63"/>
      <c r="O169" s="74"/>
      <c r="P169" s="69"/>
    </row>
    <row r="170" spans="1:16" s="34" customFormat="1" x14ac:dyDescent="0.3">
      <c r="A170" s="33" t="s">
        <v>629</v>
      </c>
      <c r="B170" s="34" t="s">
        <v>223</v>
      </c>
      <c r="C170" s="36">
        <v>14575519</v>
      </c>
      <c r="D170" s="77">
        <v>4953</v>
      </c>
      <c r="E170" s="37">
        <f t="shared" si="20"/>
        <v>2942.7657985059559</v>
      </c>
      <c r="F170" s="38">
        <f t="shared" si="21"/>
        <v>0.77346484682496952</v>
      </c>
      <c r="G170" s="39">
        <f t="shared" si="22"/>
        <v>517.13266891906528</v>
      </c>
      <c r="H170" s="39">
        <f t="shared" si="23"/>
        <v>168.4978482348009</v>
      </c>
      <c r="I170" s="68">
        <f t="shared" si="24"/>
        <v>685.63051715386621</v>
      </c>
      <c r="J170" s="40">
        <f t="shared" si="25"/>
        <v>-33.952272112456022</v>
      </c>
      <c r="K170" s="37">
        <f t="shared" si="26"/>
        <v>651.67824504141015</v>
      </c>
      <c r="L170" s="37">
        <f t="shared" si="27"/>
        <v>3395927.9514630991</v>
      </c>
      <c r="M170" s="37">
        <f t="shared" si="28"/>
        <v>3227762.3476901045</v>
      </c>
      <c r="N170" s="63"/>
      <c r="O170" s="74"/>
      <c r="P170" s="69"/>
    </row>
    <row r="171" spans="1:16" s="34" customFormat="1" x14ac:dyDescent="0.3">
      <c r="A171" s="33" t="s">
        <v>630</v>
      </c>
      <c r="B171" s="34" t="s">
        <v>224</v>
      </c>
      <c r="C171" s="36">
        <v>25513002</v>
      </c>
      <c r="D171" s="77">
        <v>8609</v>
      </c>
      <c r="E171" s="37">
        <f t="shared" si="20"/>
        <v>2963.526774305959</v>
      </c>
      <c r="F171" s="38">
        <f t="shared" si="21"/>
        <v>0.77892157905124415</v>
      </c>
      <c r="G171" s="39">
        <f t="shared" si="22"/>
        <v>504.67608343906346</v>
      </c>
      <c r="H171" s="39">
        <f t="shared" si="23"/>
        <v>161.23150670479981</v>
      </c>
      <c r="I171" s="68">
        <f t="shared" si="24"/>
        <v>665.90759014386322</v>
      </c>
      <c r="J171" s="40">
        <f t="shared" si="25"/>
        <v>-33.952272112456022</v>
      </c>
      <c r="K171" s="37">
        <f t="shared" si="26"/>
        <v>631.95531803140716</v>
      </c>
      <c r="L171" s="37">
        <f t="shared" si="27"/>
        <v>5732798.4435485182</v>
      </c>
      <c r="M171" s="37">
        <f t="shared" si="28"/>
        <v>5440503.3329323847</v>
      </c>
      <c r="N171" s="63"/>
      <c r="O171" s="74"/>
      <c r="P171" s="69"/>
    </row>
    <row r="172" spans="1:16" s="34" customFormat="1" x14ac:dyDescent="0.3">
      <c r="A172" s="33" t="s">
        <v>631</v>
      </c>
      <c r="B172" s="34" t="s">
        <v>225</v>
      </c>
      <c r="C172" s="36">
        <v>5110735</v>
      </c>
      <c r="D172" s="77">
        <v>1683</v>
      </c>
      <c r="E172" s="37">
        <f t="shared" si="20"/>
        <v>3036.6815210932859</v>
      </c>
      <c r="F172" s="38">
        <f t="shared" si="21"/>
        <v>0.79814928145525688</v>
      </c>
      <c r="G172" s="39">
        <f t="shared" si="22"/>
        <v>460.78323536666727</v>
      </c>
      <c r="H172" s="39">
        <f t="shared" si="23"/>
        <v>135.62734532923537</v>
      </c>
      <c r="I172" s="68">
        <f t="shared" si="24"/>
        <v>596.41058069590258</v>
      </c>
      <c r="J172" s="40">
        <f t="shared" si="25"/>
        <v>-33.952272112456022</v>
      </c>
      <c r="K172" s="37">
        <f t="shared" si="26"/>
        <v>562.45830858344652</v>
      </c>
      <c r="L172" s="37">
        <f t="shared" si="27"/>
        <v>1003759.0073112041</v>
      </c>
      <c r="M172" s="37">
        <f t="shared" si="28"/>
        <v>946617.33334594045</v>
      </c>
      <c r="N172" s="63"/>
      <c r="O172" s="74"/>
      <c r="P172" s="69"/>
    </row>
    <row r="173" spans="1:16" s="34" customFormat="1" x14ac:dyDescent="0.3">
      <c r="A173" s="33" t="s">
        <v>632</v>
      </c>
      <c r="B173" s="34" t="s">
        <v>226</v>
      </c>
      <c r="C173" s="36">
        <v>18699190</v>
      </c>
      <c r="D173" s="77">
        <v>6048</v>
      </c>
      <c r="E173" s="37">
        <f t="shared" si="20"/>
        <v>3091.7972883597886</v>
      </c>
      <c r="F173" s="38">
        <f t="shared" si="21"/>
        <v>0.8126356902982812</v>
      </c>
      <c r="G173" s="39">
        <f t="shared" si="22"/>
        <v>427.71377500676573</v>
      </c>
      <c r="H173" s="39">
        <f t="shared" si="23"/>
        <v>116.33682678595946</v>
      </c>
      <c r="I173" s="68">
        <f t="shared" si="24"/>
        <v>544.05060179272516</v>
      </c>
      <c r="J173" s="40">
        <f t="shared" si="25"/>
        <v>-33.952272112456022</v>
      </c>
      <c r="K173" s="37">
        <f t="shared" si="26"/>
        <v>510.09832968026916</v>
      </c>
      <c r="L173" s="37">
        <f t="shared" si="27"/>
        <v>3290418.039642402</v>
      </c>
      <c r="M173" s="37">
        <f t="shared" si="28"/>
        <v>3085074.6979062678</v>
      </c>
      <c r="N173" s="63"/>
      <c r="O173" s="74"/>
      <c r="P173" s="69"/>
    </row>
    <row r="174" spans="1:16" s="34" customFormat="1" x14ac:dyDescent="0.3">
      <c r="A174" s="33" t="s">
        <v>633</v>
      </c>
      <c r="B174" s="34" t="s">
        <v>227</v>
      </c>
      <c r="C174" s="36">
        <v>7925290</v>
      </c>
      <c r="D174" s="77">
        <v>1839</v>
      </c>
      <c r="E174" s="37">
        <f t="shared" si="20"/>
        <v>4309.5649809679171</v>
      </c>
      <c r="F174" s="38">
        <f t="shared" si="21"/>
        <v>1.1327089024817809</v>
      </c>
      <c r="G174" s="39">
        <f t="shared" si="22"/>
        <v>-302.94684055811138</v>
      </c>
      <c r="H174" s="39">
        <f t="shared" si="23"/>
        <v>0</v>
      </c>
      <c r="I174" s="68">
        <f t="shared" si="24"/>
        <v>-302.94684055811138</v>
      </c>
      <c r="J174" s="40">
        <f t="shared" si="25"/>
        <v>-33.952272112456022</v>
      </c>
      <c r="K174" s="37">
        <f t="shared" si="26"/>
        <v>-336.89911267056738</v>
      </c>
      <c r="L174" s="37">
        <f t="shared" si="27"/>
        <v>-557119.23978636682</v>
      </c>
      <c r="M174" s="37">
        <f t="shared" si="28"/>
        <v>-619557.46820117335</v>
      </c>
      <c r="N174" s="63"/>
      <c r="O174" s="74"/>
      <c r="P174" s="69"/>
    </row>
    <row r="175" spans="1:16" s="34" customFormat="1" x14ac:dyDescent="0.3">
      <c r="A175" s="33" t="s">
        <v>634</v>
      </c>
      <c r="B175" s="34" t="s">
        <v>228</v>
      </c>
      <c r="C175" s="36">
        <v>57022755</v>
      </c>
      <c r="D175" s="77">
        <v>14830</v>
      </c>
      <c r="E175" s="37">
        <f t="shared" si="20"/>
        <v>3845.0947403910991</v>
      </c>
      <c r="F175" s="38">
        <f t="shared" si="21"/>
        <v>1.0106293935840978</v>
      </c>
      <c r="G175" s="39">
        <f t="shared" si="22"/>
        <v>-24.264696212020588</v>
      </c>
      <c r="H175" s="39">
        <f t="shared" si="23"/>
        <v>0</v>
      </c>
      <c r="I175" s="68">
        <f t="shared" si="24"/>
        <v>-24.264696212020588</v>
      </c>
      <c r="J175" s="40">
        <f t="shared" si="25"/>
        <v>-33.952272112456022</v>
      </c>
      <c r="K175" s="37">
        <f t="shared" si="26"/>
        <v>-58.216968324476611</v>
      </c>
      <c r="L175" s="37">
        <f t="shared" si="27"/>
        <v>-359845.44482426532</v>
      </c>
      <c r="M175" s="37">
        <f t="shared" si="28"/>
        <v>-863357.64025198808</v>
      </c>
      <c r="N175" s="63"/>
      <c r="O175" s="74"/>
      <c r="P175" s="69"/>
    </row>
    <row r="176" spans="1:16" s="34" customFormat="1" x14ac:dyDescent="0.3">
      <c r="A176" s="33" t="s">
        <v>635</v>
      </c>
      <c r="B176" s="34" t="s">
        <v>229</v>
      </c>
      <c r="C176" s="36">
        <v>305659757</v>
      </c>
      <c r="D176" s="77">
        <v>77246</v>
      </c>
      <c r="E176" s="37">
        <f t="shared" si="20"/>
        <v>3956.9654998317064</v>
      </c>
      <c r="F176" s="38">
        <f t="shared" si="21"/>
        <v>1.0400330586188256</v>
      </c>
      <c r="G176" s="39">
        <f t="shared" si="22"/>
        <v>-91.387151876384991</v>
      </c>
      <c r="H176" s="39">
        <f t="shared" si="23"/>
        <v>0</v>
      </c>
      <c r="I176" s="68">
        <f t="shared" si="24"/>
        <v>-91.387151876384991</v>
      </c>
      <c r="J176" s="40">
        <f t="shared" si="25"/>
        <v>-33.952272112456022</v>
      </c>
      <c r="K176" s="37">
        <f t="shared" si="26"/>
        <v>-125.33942398884102</v>
      </c>
      <c r="L176" s="37">
        <f t="shared" si="27"/>
        <v>-7059291.9338432346</v>
      </c>
      <c r="M176" s="37">
        <f t="shared" si="28"/>
        <v>-9681969.1454420127</v>
      </c>
      <c r="N176" s="63"/>
      <c r="O176" s="74"/>
      <c r="P176" s="69"/>
    </row>
    <row r="177" spans="1:16" s="34" customFormat="1" x14ac:dyDescent="0.3">
      <c r="A177" s="33" t="s">
        <v>636</v>
      </c>
      <c r="B177" s="34" t="s">
        <v>230</v>
      </c>
      <c r="C177" s="36">
        <v>626619711</v>
      </c>
      <c r="D177" s="77">
        <v>134037</v>
      </c>
      <c r="E177" s="37">
        <f t="shared" si="20"/>
        <v>4674.9756485149619</v>
      </c>
      <c r="F177" s="38">
        <f t="shared" si="21"/>
        <v>1.228751987577434</v>
      </c>
      <c r="G177" s="39">
        <f t="shared" si="22"/>
        <v>-522.19324108633828</v>
      </c>
      <c r="H177" s="39">
        <f t="shared" si="23"/>
        <v>0</v>
      </c>
      <c r="I177" s="68">
        <f t="shared" si="24"/>
        <v>-522.19324108633828</v>
      </c>
      <c r="J177" s="40">
        <f t="shared" si="25"/>
        <v>-33.952272112456022</v>
      </c>
      <c r="K177" s="37">
        <f t="shared" si="26"/>
        <v>-556.14551319879433</v>
      </c>
      <c r="L177" s="37">
        <f t="shared" si="27"/>
        <v>-69993215.455489516</v>
      </c>
      <c r="M177" s="37">
        <f t="shared" si="28"/>
        <v>-74544076.152626798</v>
      </c>
      <c r="N177" s="63"/>
      <c r="O177" s="74"/>
      <c r="P177" s="69"/>
    </row>
    <row r="178" spans="1:16" s="34" customFormat="1" x14ac:dyDescent="0.3">
      <c r="A178" s="33" t="s">
        <v>637</v>
      </c>
      <c r="B178" s="34" t="s">
        <v>231</v>
      </c>
      <c r="C178" s="36">
        <v>141281536</v>
      </c>
      <c r="D178" s="77">
        <v>37250</v>
      </c>
      <c r="E178" s="37">
        <f t="shared" si="20"/>
        <v>3792.7929127516777</v>
      </c>
      <c r="F178" s="38">
        <f t="shared" si="21"/>
        <v>0.99688258942988017</v>
      </c>
      <c r="G178" s="39">
        <f t="shared" si="22"/>
        <v>7.1164003716322437</v>
      </c>
      <c r="H178" s="39">
        <f t="shared" si="23"/>
        <v>0</v>
      </c>
      <c r="I178" s="68">
        <f t="shared" si="24"/>
        <v>7.1164003716322437</v>
      </c>
      <c r="J178" s="40">
        <f t="shared" si="25"/>
        <v>-33.952272112456022</v>
      </c>
      <c r="K178" s="37">
        <f t="shared" si="26"/>
        <v>-26.835871740823777</v>
      </c>
      <c r="L178" s="37">
        <f t="shared" si="27"/>
        <v>265085.91384330107</v>
      </c>
      <c r="M178" s="37">
        <f t="shared" si="28"/>
        <v>-999636.2223456857</v>
      </c>
      <c r="N178" s="63"/>
      <c r="O178" s="74"/>
      <c r="P178" s="69"/>
    </row>
    <row r="179" spans="1:16" s="34" customFormat="1" x14ac:dyDescent="0.3">
      <c r="A179" s="33" t="s">
        <v>638</v>
      </c>
      <c r="B179" s="34" t="s">
        <v>232</v>
      </c>
      <c r="C179" s="36">
        <v>11073309</v>
      </c>
      <c r="D179" s="77">
        <v>3305</v>
      </c>
      <c r="E179" s="37">
        <f t="shared" si="20"/>
        <v>3350.4717095310134</v>
      </c>
      <c r="F179" s="38">
        <f t="shared" si="21"/>
        <v>0.88062464533177975</v>
      </c>
      <c r="G179" s="39">
        <f t="shared" si="22"/>
        <v>272.50912230403083</v>
      </c>
      <c r="H179" s="39">
        <f t="shared" si="23"/>
        <v>25.800779376030775</v>
      </c>
      <c r="I179" s="68">
        <f t="shared" si="24"/>
        <v>298.30990168006161</v>
      </c>
      <c r="J179" s="40">
        <f t="shared" si="25"/>
        <v>-33.952272112456022</v>
      </c>
      <c r="K179" s="37">
        <f t="shared" si="26"/>
        <v>264.35762956760561</v>
      </c>
      <c r="L179" s="37">
        <f t="shared" si="27"/>
        <v>985914.22505260364</v>
      </c>
      <c r="M179" s="37">
        <f t="shared" si="28"/>
        <v>873701.96572093654</v>
      </c>
      <c r="N179" s="63"/>
      <c r="O179" s="74"/>
      <c r="P179" s="69"/>
    </row>
    <row r="180" spans="1:16" s="34" customFormat="1" x14ac:dyDescent="0.3">
      <c r="A180" s="33" t="s">
        <v>639</v>
      </c>
      <c r="B180" s="34" t="s">
        <v>233</v>
      </c>
      <c r="C180" s="36">
        <v>9584061</v>
      </c>
      <c r="D180" s="77">
        <v>3213</v>
      </c>
      <c r="E180" s="37">
        <f t="shared" si="20"/>
        <v>2982.9010270774975</v>
      </c>
      <c r="F180" s="38">
        <f t="shared" si="21"/>
        <v>0.78401383051749896</v>
      </c>
      <c r="G180" s="39">
        <f t="shared" si="22"/>
        <v>493.05153177614034</v>
      </c>
      <c r="H180" s="39">
        <f t="shared" si="23"/>
        <v>154.45051823476135</v>
      </c>
      <c r="I180" s="68">
        <f t="shared" si="24"/>
        <v>647.50205001090171</v>
      </c>
      <c r="J180" s="40">
        <f t="shared" si="25"/>
        <v>-33.952272112456022</v>
      </c>
      <c r="K180" s="37">
        <f t="shared" si="26"/>
        <v>613.54977789844565</v>
      </c>
      <c r="L180" s="37">
        <f t="shared" si="27"/>
        <v>2080424.0866850272</v>
      </c>
      <c r="M180" s="37">
        <f t="shared" si="28"/>
        <v>1971335.4363877058</v>
      </c>
      <c r="N180" s="63"/>
      <c r="O180" s="74"/>
      <c r="P180" s="69"/>
    </row>
    <row r="181" spans="1:16" s="34" customFormat="1" x14ac:dyDescent="0.3">
      <c r="A181" s="33" t="s">
        <v>640</v>
      </c>
      <c r="B181" s="34" t="s">
        <v>234</v>
      </c>
      <c r="C181" s="36">
        <v>8667084</v>
      </c>
      <c r="D181" s="77">
        <v>2807</v>
      </c>
      <c r="E181" s="37">
        <f t="shared" si="20"/>
        <v>3087.6679729248308</v>
      </c>
      <c r="F181" s="38">
        <f t="shared" si="21"/>
        <v>0.81155035746886839</v>
      </c>
      <c r="G181" s="39">
        <f t="shared" si="22"/>
        <v>430.19136426774037</v>
      </c>
      <c r="H181" s="39">
        <f t="shared" si="23"/>
        <v>117.78208718819468</v>
      </c>
      <c r="I181" s="68">
        <f t="shared" si="24"/>
        <v>547.97345145593499</v>
      </c>
      <c r="J181" s="40">
        <f t="shared" si="25"/>
        <v>-33.952272112456022</v>
      </c>
      <c r="K181" s="37">
        <f t="shared" si="26"/>
        <v>514.02117934347893</v>
      </c>
      <c r="L181" s="37">
        <f t="shared" si="27"/>
        <v>1538161.4782368096</v>
      </c>
      <c r="M181" s="37">
        <f t="shared" si="28"/>
        <v>1442857.4504171454</v>
      </c>
      <c r="N181" s="63"/>
      <c r="O181" s="74"/>
      <c r="P181" s="69"/>
    </row>
    <row r="182" spans="1:16" s="34" customFormat="1" x14ac:dyDescent="0.3">
      <c r="A182" s="33" t="s">
        <v>641</v>
      </c>
      <c r="B182" s="34" t="s">
        <v>235</v>
      </c>
      <c r="C182" s="36">
        <v>62718840</v>
      </c>
      <c r="D182" s="77">
        <v>18814</v>
      </c>
      <c r="E182" s="37">
        <f t="shared" si="20"/>
        <v>3333.6260231742322</v>
      </c>
      <c r="F182" s="38">
        <f t="shared" si="21"/>
        <v>0.8761969921953241</v>
      </c>
      <c r="G182" s="39">
        <f t="shared" si="22"/>
        <v>282.61653411809954</v>
      </c>
      <c r="H182" s="39">
        <f t="shared" si="23"/>
        <v>31.696769600904211</v>
      </c>
      <c r="I182" s="68">
        <f t="shared" si="24"/>
        <v>314.31330371900373</v>
      </c>
      <c r="J182" s="40">
        <f t="shared" si="25"/>
        <v>-33.952272112456022</v>
      </c>
      <c r="K182" s="37">
        <f t="shared" si="26"/>
        <v>280.36103160654773</v>
      </c>
      <c r="L182" s="37">
        <f t="shared" si="27"/>
        <v>5913490.4961693361</v>
      </c>
      <c r="M182" s="37">
        <f t="shared" si="28"/>
        <v>5274712.4486455889</v>
      </c>
      <c r="N182" s="63"/>
      <c r="O182" s="74"/>
      <c r="P182" s="69"/>
    </row>
    <row r="183" spans="1:16" s="34" customFormat="1" x14ac:dyDescent="0.3">
      <c r="A183" s="33" t="s">
        <v>642</v>
      </c>
      <c r="B183" s="34" t="s">
        <v>236</v>
      </c>
      <c r="C183" s="36">
        <v>71041445</v>
      </c>
      <c r="D183" s="77">
        <v>19354</v>
      </c>
      <c r="E183" s="37">
        <f t="shared" si="20"/>
        <v>3670.633719127829</v>
      </c>
      <c r="F183" s="38">
        <f t="shared" si="21"/>
        <v>0.96477475331444673</v>
      </c>
      <c r="G183" s="39">
        <f t="shared" si="22"/>
        <v>80.411916545941494</v>
      </c>
      <c r="H183" s="39">
        <f t="shared" si="23"/>
        <v>0</v>
      </c>
      <c r="I183" s="68">
        <f t="shared" si="24"/>
        <v>80.411916545941494</v>
      </c>
      <c r="J183" s="40">
        <f t="shared" si="25"/>
        <v>-33.952272112456022</v>
      </c>
      <c r="K183" s="37">
        <f t="shared" si="26"/>
        <v>46.459644433485472</v>
      </c>
      <c r="L183" s="37">
        <f t="shared" si="27"/>
        <v>1556292.2328301517</v>
      </c>
      <c r="M183" s="37">
        <f t="shared" si="28"/>
        <v>899179.95836567786</v>
      </c>
      <c r="N183" s="63"/>
      <c r="O183" s="74"/>
      <c r="P183" s="69"/>
    </row>
    <row r="184" spans="1:16" s="34" customFormat="1" x14ac:dyDescent="0.3">
      <c r="A184" s="33" t="s">
        <v>643</v>
      </c>
      <c r="B184" s="34" t="s">
        <v>237</v>
      </c>
      <c r="C184" s="36">
        <v>70911799</v>
      </c>
      <c r="D184" s="77">
        <v>18795</v>
      </c>
      <c r="E184" s="37">
        <f t="shared" si="20"/>
        <v>3772.907635009311</v>
      </c>
      <c r="F184" s="38">
        <f t="shared" si="21"/>
        <v>0.99165602219477089</v>
      </c>
      <c r="G184" s="39">
        <f t="shared" si="22"/>
        <v>19.047567017052277</v>
      </c>
      <c r="H184" s="39">
        <f t="shared" si="23"/>
        <v>0</v>
      </c>
      <c r="I184" s="68">
        <f t="shared" si="24"/>
        <v>19.047567017052277</v>
      </c>
      <c r="J184" s="40">
        <f t="shared" si="25"/>
        <v>-33.952272112456022</v>
      </c>
      <c r="K184" s="37">
        <f t="shared" si="26"/>
        <v>-14.904705095403745</v>
      </c>
      <c r="L184" s="37">
        <f t="shared" si="27"/>
        <v>357999.02208549756</v>
      </c>
      <c r="M184" s="37">
        <f t="shared" si="28"/>
        <v>-280133.93226811336</v>
      </c>
      <c r="N184" s="63"/>
      <c r="O184" s="74"/>
      <c r="P184" s="69"/>
    </row>
    <row r="185" spans="1:16" s="34" customFormat="1" x14ac:dyDescent="0.3">
      <c r="A185" s="33" t="s">
        <v>644</v>
      </c>
      <c r="B185" s="34" t="s">
        <v>238</v>
      </c>
      <c r="C185" s="36">
        <v>42483629</v>
      </c>
      <c r="D185" s="77">
        <v>11899</v>
      </c>
      <c r="E185" s="37">
        <f t="shared" si="20"/>
        <v>3570.35288679721</v>
      </c>
      <c r="F185" s="38">
        <f t="shared" si="21"/>
        <v>0.93841733857982468</v>
      </c>
      <c r="G185" s="39">
        <f t="shared" si="22"/>
        <v>140.58041594431288</v>
      </c>
      <c r="H185" s="39">
        <f t="shared" si="23"/>
        <v>0</v>
      </c>
      <c r="I185" s="68">
        <f t="shared" si="24"/>
        <v>140.58041594431288</v>
      </c>
      <c r="J185" s="40">
        <f t="shared" si="25"/>
        <v>-33.952272112456022</v>
      </c>
      <c r="K185" s="37">
        <f t="shared" si="26"/>
        <v>106.62814383185685</v>
      </c>
      <c r="L185" s="37">
        <f t="shared" si="27"/>
        <v>1672766.3693213789</v>
      </c>
      <c r="M185" s="37">
        <f t="shared" si="28"/>
        <v>1268768.2834552645</v>
      </c>
      <c r="N185" s="63"/>
      <c r="O185" s="74"/>
      <c r="P185" s="69"/>
    </row>
    <row r="186" spans="1:16" s="34" customFormat="1" x14ac:dyDescent="0.3">
      <c r="A186" s="33" t="s">
        <v>645</v>
      </c>
      <c r="B186" s="34" t="s">
        <v>239</v>
      </c>
      <c r="C186" s="36">
        <v>122289683</v>
      </c>
      <c r="D186" s="77">
        <v>26582</v>
      </c>
      <c r="E186" s="37">
        <f t="shared" si="20"/>
        <v>4600.4696034910839</v>
      </c>
      <c r="F186" s="38">
        <f t="shared" si="21"/>
        <v>1.2091691153246757</v>
      </c>
      <c r="G186" s="39">
        <f t="shared" si="22"/>
        <v>-477.48961407201148</v>
      </c>
      <c r="H186" s="39">
        <f t="shared" si="23"/>
        <v>0</v>
      </c>
      <c r="I186" s="68">
        <f t="shared" si="24"/>
        <v>-477.48961407201148</v>
      </c>
      <c r="J186" s="40">
        <f t="shared" si="25"/>
        <v>-33.952272112456022</v>
      </c>
      <c r="K186" s="37">
        <f t="shared" si="26"/>
        <v>-511.44188618446748</v>
      </c>
      <c r="L186" s="37">
        <f t="shared" si="27"/>
        <v>-12692628.921262208</v>
      </c>
      <c r="M186" s="37">
        <f t="shared" si="28"/>
        <v>-13595148.218555514</v>
      </c>
      <c r="N186" s="63"/>
      <c r="O186" s="74"/>
      <c r="P186" s="69"/>
    </row>
    <row r="187" spans="1:16" s="34" customFormat="1" x14ac:dyDescent="0.3">
      <c r="A187" s="33" t="s">
        <v>646</v>
      </c>
      <c r="B187" s="34" t="s">
        <v>240</v>
      </c>
      <c r="C187" s="36">
        <v>45895372</v>
      </c>
      <c r="D187" s="77">
        <v>11053</v>
      </c>
      <c r="E187" s="37">
        <f t="shared" si="20"/>
        <v>4152.3000090473179</v>
      </c>
      <c r="F187" s="38">
        <f t="shared" si="21"/>
        <v>1.0913740033609416</v>
      </c>
      <c r="G187" s="39">
        <f t="shared" si="22"/>
        <v>-208.58785740575186</v>
      </c>
      <c r="H187" s="39">
        <f t="shared" si="23"/>
        <v>0</v>
      </c>
      <c r="I187" s="68">
        <f t="shared" si="24"/>
        <v>-208.58785740575186</v>
      </c>
      <c r="J187" s="40">
        <f t="shared" si="25"/>
        <v>-33.952272112456022</v>
      </c>
      <c r="K187" s="37">
        <f t="shared" si="26"/>
        <v>-242.54012951820789</v>
      </c>
      <c r="L187" s="37">
        <f t="shared" si="27"/>
        <v>-2305521.5879057753</v>
      </c>
      <c r="M187" s="37">
        <f t="shared" si="28"/>
        <v>-2680796.0515647517</v>
      </c>
      <c r="N187" s="63"/>
      <c r="O187" s="74"/>
      <c r="P187" s="69"/>
    </row>
    <row r="188" spans="1:16" s="34" customFormat="1" x14ac:dyDescent="0.3">
      <c r="A188" s="33" t="s">
        <v>647</v>
      </c>
      <c r="B188" s="34" t="s">
        <v>241</v>
      </c>
      <c r="C188" s="36">
        <v>3998362</v>
      </c>
      <c r="D188" s="77">
        <v>1193</v>
      </c>
      <c r="E188" s="37">
        <f t="shared" si="20"/>
        <v>3351.5188600167644</v>
      </c>
      <c r="F188" s="38">
        <f t="shared" si="21"/>
        <v>0.88089987419656923</v>
      </c>
      <c r="G188" s="39">
        <f t="shared" si="22"/>
        <v>271.88083201258024</v>
      </c>
      <c r="H188" s="39">
        <f t="shared" si="23"/>
        <v>25.434276706017929</v>
      </c>
      <c r="I188" s="68">
        <f t="shared" si="24"/>
        <v>297.3151087185982</v>
      </c>
      <c r="J188" s="40">
        <f t="shared" si="25"/>
        <v>-33.952272112456022</v>
      </c>
      <c r="K188" s="37">
        <f t="shared" si="26"/>
        <v>263.3628366061422</v>
      </c>
      <c r="L188" s="37">
        <f t="shared" si="27"/>
        <v>354696.92470128764</v>
      </c>
      <c r="M188" s="37">
        <f t="shared" si="28"/>
        <v>314191.86407112767</v>
      </c>
      <c r="N188" s="63"/>
      <c r="O188" s="74"/>
      <c r="P188" s="69"/>
    </row>
    <row r="189" spans="1:16" s="34" customFormat="1" x14ac:dyDescent="0.3">
      <c r="A189" s="33" t="s">
        <v>648</v>
      </c>
      <c r="B189" s="34" t="s">
        <v>242</v>
      </c>
      <c r="C189" s="36">
        <v>44579212</v>
      </c>
      <c r="D189" s="77">
        <v>12720</v>
      </c>
      <c r="E189" s="37">
        <f t="shared" si="20"/>
        <v>3504.6550314465408</v>
      </c>
      <c r="F189" s="38">
        <f t="shared" si="21"/>
        <v>0.92114957583386192</v>
      </c>
      <c r="G189" s="39">
        <f t="shared" si="22"/>
        <v>179.99912915471441</v>
      </c>
      <c r="H189" s="39">
        <f t="shared" si="23"/>
        <v>0</v>
      </c>
      <c r="I189" s="68">
        <f t="shared" si="24"/>
        <v>179.99912915471441</v>
      </c>
      <c r="J189" s="40">
        <f t="shared" si="25"/>
        <v>-33.952272112456022</v>
      </c>
      <c r="K189" s="37">
        <f t="shared" si="26"/>
        <v>146.04685704225838</v>
      </c>
      <c r="L189" s="37">
        <f t="shared" si="27"/>
        <v>2289588.9228479671</v>
      </c>
      <c r="M189" s="37">
        <f t="shared" si="28"/>
        <v>1857716.0215775266</v>
      </c>
      <c r="N189" s="63"/>
      <c r="O189" s="74"/>
      <c r="P189" s="69"/>
    </row>
    <row r="190" spans="1:16" s="34" customFormat="1" x14ac:dyDescent="0.3">
      <c r="A190" s="33" t="s">
        <v>649</v>
      </c>
      <c r="B190" s="34" t="s">
        <v>243</v>
      </c>
      <c r="C190" s="36">
        <v>8346329</v>
      </c>
      <c r="D190" s="77">
        <v>2684</v>
      </c>
      <c r="E190" s="37">
        <f t="shared" si="20"/>
        <v>3109.6605812220564</v>
      </c>
      <c r="F190" s="38">
        <f t="shared" si="21"/>
        <v>0.81733080707737327</v>
      </c>
      <c r="G190" s="39">
        <f t="shared" si="22"/>
        <v>416.995799289405</v>
      </c>
      <c r="H190" s="39">
        <f t="shared" si="23"/>
        <v>110.08467428416571</v>
      </c>
      <c r="I190" s="68">
        <f t="shared" si="24"/>
        <v>527.08047357357077</v>
      </c>
      <c r="J190" s="40">
        <f t="shared" si="25"/>
        <v>-33.952272112456022</v>
      </c>
      <c r="K190" s="37">
        <f t="shared" si="26"/>
        <v>493.12820146111477</v>
      </c>
      <c r="L190" s="37">
        <f t="shared" si="27"/>
        <v>1414683.991071464</v>
      </c>
      <c r="M190" s="37">
        <f t="shared" si="28"/>
        <v>1323556.092721632</v>
      </c>
      <c r="N190" s="63"/>
      <c r="O190" s="74"/>
      <c r="P190" s="69"/>
    </row>
    <row r="191" spans="1:16" s="34" customFormat="1" x14ac:dyDescent="0.3">
      <c r="A191" s="33" t="s">
        <v>650</v>
      </c>
      <c r="B191" s="34" t="s">
        <v>244</v>
      </c>
      <c r="C191" s="36">
        <v>11303834</v>
      </c>
      <c r="D191" s="77">
        <v>3794</v>
      </c>
      <c r="E191" s="37">
        <f t="shared" si="20"/>
        <v>2979.3974696889827</v>
      </c>
      <c r="F191" s="38">
        <f t="shared" si="21"/>
        <v>0.78309296944176332</v>
      </c>
      <c r="G191" s="39">
        <f t="shared" si="22"/>
        <v>495.1536662092492</v>
      </c>
      <c r="H191" s="39">
        <f t="shared" si="23"/>
        <v>155.67676332074151</v>
      </c>
      <c r="I191" s="68">
        <f t="shared" si="24"/>
        <v>650.83042952999074</v>
      </c>
      <c r="J191" s="40">
        <f t="shared" si="25"/>
        <v>-33.952272112456022</v>
      </c>
      <c r="K191" s="37">
        <f t="shared" si="26"/>
        <v>616.87815741753468</v>
      </c>
      <c r="L191" s="37">
        <f t="shared" si="27"/>
        <v>2469250.649636785</v>
      </c>
      <c r="M191" s="37">
        <f t="shared" si="28"/>
        <v>2340435.7292421265</v>
      </c>
      <c r="N191" s="63"/>
      <c r="O191" s="74"/>
      <c r="P191" s="69"/>
    </row>
    <row r="192" spans="1:16" s="34" customFormat="1" x14ac:dyDescent="0.3">
      <c r="A192" s="33" t="s">
        <v>651</v>
      </c>
      <c r="B192" s="34" t="s">
        <v>245</v>
      </c>
      <c r="C192" s="36">
        <v>15233628</v>
      </c>
      <c r="D192" s="77">
        <v>4597</v>
      </c>
      <c r="E192" s="37">
        <f t="shared" si="20"/>
        <v>3313.8194474657384</v>
      </c>
      <c r="F192" s="38">
        <f t="shared" si="21"/>
        <v>0.87099111068947166</v>
      </c>
      <c r="G192" s="39">
        <f t="shared" si="22"/>
        <v>294.50047954319581</v>
      </c>
      <c r="H192" s="39">
        <f t="shared" si="23"/>
        <v>38.629071098877006</v>
      </c>
      <c r="I192" s="68">
        <f t="shared" si="24"/>
        <v>333.12955064207279</v>
      </c>
      <c r="J192" s="40">
        <f t="shared" si="25"/>
        <v>-33.952272112456022</v>
      </c>
      <c r="K192" s="37">
        <f t="shared" si="26"/>
        <v>299.17727852961679</v>
      </c>
      <c r="L192" s="37">
        <f t="shared" si="27"/>
        <v>1531396.5443016086</v>
      </c>
      <c r="M192" s="37">
        <f t="shared" si="28"/>
        <v>1375317.9494006485</v>
      </c>
      <c r="N192" s="63"/>
      <c r="O192" s="74"/>
      <c r="P192" s="69"/>
    </row>
    <row r="193" spans="1:16" s="34" customFormat="1" x14ac:dyDescent="0.3">
      <c r="A193" s="33" t="s">
        <v>652</v>
      </c>
      <c r="B193" s="34" t="s">
        <v>246</v>
      </c>
      <c r="C193" s="36">
        <v>10420479</v>
      </c>
      <c r="D193" s="77">
        <v>3150</v>
      </c>
      <c r="E193" s="37">
        <f t="shared" si="20"/>
        <v>3308.0885714285714</v>
      </c>
      <c r="F193" s="38">
        <f t="shared" si="21"/>
        <v>0.86948483004746113</v>
      </c>
      <c r="G193" s="39">
        <f t="shared" si="22"/>
        <v>297.93900516549598</v>
      </c>
      <c r="H193" s="39">
        <f t="shared" si="23"/>
        <v>40.634877711885473</v>
      </c>
      <c r="I193" s="68">
        <f t="shared" si="24"/>
        <v>338.57388287738144</v>
      </c>
      <c r="J193" s="40">
        <f t="shared" si="25"/>
        <v>-33.952272112456022</v>
      </c>
      <c r="K193" s="37">
        <f t="shared" si="26"/>
        <v>304.62161076492544</v>
      </c>
      <c r="L193" s="37">
        <f t="shared" si="27"/>
        <v>1066507.7310637515</v>
      </c>
      <c r="M193" s="37">
        <f t="shared" si="28"/>
        <v>959558.07390951517</v>
      </c>
      <c r="N193" s="63"/>
      <c r="O193" s="74"/>
      <c r="P193" s="69"/>
    </row>
    <row r="194" spans="1:16" s="34" customFormat="1" x14ac:dyDescent="0.3">
      <c r="A194" s="33" t="s">
        <v>653</v>
      </c>
      <c r="B194" s="34" t="s">
        <v>247</v>
      </c>
      <c r="C194" s="36">
        <v>18623171</v>
      </c>
      <c r="D194" s="77">
        <v>4847</v>
      </c>
      <c r="E194" s="37">
        <f t="shared" si="20"/>
        <v>3842.2056942438621</v>
      </c>
      <c r="F194" s="38">
        <f t="shared" si="21"/>
        <v>1.0098700481965452</v>
      </c>
      <c r="G194" s="39">
        <f t="shared" si="22"/>
        <v>-22.53126852367841</v>
      </c>
      <c r="H194" s="39">
        <f t="shared" si="23"/>
        <v>0</v>
      </c>
      <c r="I194" s="68">
        <f t="shared" si="24"/>
        <v>-22.53126852367841</v>
      </c>
      <c r="J194" s="40">
        <f t="shared" si="25"/>
        <v>-33.952272112456022</v>
      </c>
      <c r="K194" s="37">
        <f t="shared" si="26"/>
        <v>-56.483540636134435</v>
      </c>
      <c r="L194" s="37">
        <f t="shared" si="27"/>
        <v>-109209.05853426925</v>
      </c>
      <c r="M194" s="37">
        <f t="shared" si="28"/>
        <v>-273775.72146334359</v>
      </c>
      <c r="N194" s="63"/>
      <c r="O194" s="74"/>
      <c r="P194" s="69"/>
    </row>
    <row r="195" spans="1:16" s="34" customFormat="1" x14ac:dyDescent="0.3">
      <c r="A195" s="33" t="s">
        <v>654</v>
      </c>
      <c r="B195" s="34" t="s">
        <v>248</v>
      </c>
      <c r="C195" s="36">
        <v>1864666</v>
      </c>
      <c r="D195" s="77">
        <v>516</v>
      </c>
      <c r="E195" s="37">
        <f t="shared" si="20"/>
        <v>3613.6937984496126</v>
      </c>
      <c r="F195" s="38">
        <f t="shared" si="21"/>
        <v>0.94980889125095458</v>
      </c>
      <c r="G195" s="39">
        <f t="shared" si="22"/>
        <v>114.57586895287132</v>
      </c>
      <c r="H195" s="39">
        <f t="shared" si="23"/>
        <v>0</v>
      </c>
      <c r="I195" s="68">
        <f t="shared" si="24"/>
        <v>114.57586895287132</v>
      </c>
      <c r="J195" s="40">
        <f t="shared" si="25"/>
        <v>-33.952272112456022</v>
      </c>
      <c r="K195" s="37">
        <f t="shared" si="26"/>
        <v>80.623596840415303</v>
      </c>
      <c r="L195" s="37">
        <f t="shared" si="27"/>
        <v>59121.148379681603</v>
      </c>
      <c r="M195" s="37">
        <f t="shared" si="28"/>
        <v>41601.775969654293</v>
      </c>
      <c r="N195" s="63"/>
      <c r="O195" s="74"/>
      <c r="P195" s="69"/>
    </row>
    <row r="196" spans="1:16" s="34" customFormat="1" x14ac:dyDescent="0.3">
      <c r="A196" s="33" t="s">
        <v>655</v>
      </c>
      <c r="B196" s="34" t="s">
        <v>249</v>
      </c>
      <c r="C196" s="36">
        <v>3023838</v>
      </c>
      <c r="D196" s="77">
        <v>840</v>
      </c>
      <c r="E196" s="37">
        <f t="shared" si="20"/>
        <v>3599.8071428571429</v>
      </c>
      <c r="F196" s="38">
        <f t="shared" si="21"/>
        <v>0.94615897798018267</v>
      </c>
      <c r="G196" s="39">
        <f t="shared" si="22"/>
        <v>122.9078623083531</v>
      </c>
      <c r="H196" s="39">
        <f t="shared" si="23"/>
        <v>0</v>
      </c>
      <c r="I196" s="68">
        <f t="shared" si="24"/>
        <v>122.9078623083531</v>
      </c>
      <c r="J196" s="40">
        <f t="shared" si="25"/>
        <v>-33.952272112456022</v>
      </c>
      <c r="K196" s="37">
        <f t="shared" si="26"/>
        <v>88.955590195897088</v>
      </c>
      <c r="L196" s="37">
        <f t="shared" si="27"/>
        <v>103242.6043390166</v>
      </c>
      <c r="M196" s="37">
        <f t="shared" si="28"/>
        <v>74722.695764553559</v>
      </c>
      <c r="N196" s="63"/>
      <c r="O196" s="74"/>
      <c r="P196" s="69"/>
    </row>
    <row r="197" spans="1:16" s="34" customFormat="1" x14ac:dyDescent="0.3">
      <c r="A197" s="33" t="s">
        <v>656</v>
      </c>
      <c r="B197" s="34" t="s">
        <v>250</v>
      </c>
      <c r="C197" s="36">
        <v>38209533</v>
      </c>
      <c r="D197" s="77">
        <v>11028</v>
      </c>
      <c r="E197" s="37">
        <f t="shared" si="20"/>
        <v>3464.7744831338409</v>
      </c>
      <c r="F197" s="38">
        <f t="shared" si="21"/>
        <v>0.91066753128664091</v>
      </c>
      <c r="G197" s="39">
        <f t="shared" si="22"/>
        <v>203.9274581423343</v>
      </c>
      <c r="H197" s="39">
        <f t="shared" si="23"/>
        <v>0</v>
      </c>
      <c r="I197" s="68">
        <f t="shared" si="24"/>
        <v>203.9274581423343</v>
      </c>
      <c r="J197" s="40">
        <f t="shared" si="25"/>
        <v>-33.952272112456022</v>
      </c>
      <c r="K197" s="37">
        <f t="shared" si="26"/>
        <v>169.97518602987827</v>
      </c>
      <c r="L197" s="37">
        <f t="shared" si="27"/>
        <v>2248912.0083936625</v>
      </c>
      <c r="M197" s="37">
        <f t="shared" si="28"/>
        <v>1874486.3515374975</v>
      </c>
      <c r="N197" s="63"/>
      <c r="O197" s="74"/>
      <c r="P197" s="69"/>
    </row>
    <row r="198" spans="1:16" s="34" customFormat="1" x14ac:dyDescent="0.3">
      <c r="A198" s="33" t="s">
        <v>657</v>
      </c>
      <c r="B198" s="34" t="s">
        <v>251</v>
      </c>
      <c r="C198" s="36">
        <v>145085438</v>
      </c>
      <c r="D198" s="77">
        <v>42161</v>
      </c>
      <c r="E198" s="37">
        <f t="shared" si="20"/>
        <v>3441.2238324517921</v>
      </c>
      <c r="F198" s="38">
        <f t="shared" si="21"/>
        <v>0.90447757202054246</v>
      </c>
      <c r="G198" s="39">
        <f t="shared" si="22"/>
        <v>218.05784855156361</v>
      </c>
      <c r="H198" s="39">
        <f t="shared" si="23"/>
        <v>0</v>
      </c>
      <c r="I198" s="68">
        <f t="shared" si="24"/>
        <v>218.05784855156361</v>
      </c>
      <c r="J198" s="40">
        <f t="shared" si="25"/>
        <v>-33.952272112456022</v>
      </c>
      <c r="K198" s="37">
        <f t="shared" si="26"/>
        <v>184.10557643910758</v>
      </c>
      <c r="L198" s="37">
        <f t="shared" si="27"/>
        <v>9193536.9527824726</v>
      </c>
      <c r="M198" s="37">
        <f t="shared" si="28"/>
        <v>7762075.208249215</v>
      </c>
      <c r="N198" s="63"/>
      <c r="O198" s="74"/>
      <c r="P198" s="69"/>
    </row>
    <row r="199" spans="1:16" s="34" customFormat="1" x14ac:dyDescent="0.3">
      <c r="A199" s="33" t="s">
        <v>658</v>
      </c>
      <c r="B199" s="34" t="s">
        <v>252</v>
      </c>
      <c r="C199" s="36">
        <v>817702</v>
      </c>
      <c r="D199" s="77">
        <v>196</v>
      </c>
      <c r="E199" s="37">
        <f t="shared" si="20"/>
        <v>4171.9489795918371</v>
      </c>
      <c r="F199" s="38">
        <f t="shared" si="21"/>
        <v>1.0965384605529482</v>
      </c>
      <c r="G199" s="39">
        <f t="shared" si="22"/>
        <v>-220.37723973246338</v>
      </c>
      <c r="H199" s="39">
        <f t="shared" si="23"/>
        <v>0</v>
      </c>
      <c r="I199" s="68">
        <f t="shared" si="24"/>
        <v>-220.37723973246338</v>
      </c>
      <c r="J199" s="40">
        <f t="shared" si="25"/>
        <v>-33.952272112456022</v>
      </c>
      <c r="K199" s="37">
        <f t="shared" si="26"/>
        <v>-254.32951184491941</v>
      </c>
      <c r="L199" s="37">
        <f t="shared" si="27"/>
        <v>-43193.938987562826</v>
      </c>
      <c r="M199" s="37">
        <f t="shared" si="28"/>
        <v>-49848.584321604205</v>
      </c>
      <c r="N199" s="63"/>
      <c r="O199" s="74"/>
      <c r="P199" s="69"/>
    </row>
    <row r="200" spans="1:16" s="34" customFormat="1" x14ac:dyDescent="0.3">
      <c r="A200" s="33" t="s">
        <v>659</v>
      </c>
      <c r="B200" s="34" t="s">
        <v>253</v>
      </c>
      <c r="C200" s="36">
        <v>36772962</v>
      </c>
      <c r="D200" s="77">
        <v>8743</v>
      </c>
      <c r="E200" s="37">
        <f t="shared" si="20"/>
        <v>4205.9890197872583</v>
      </c>
      <c r="F200" s="38">
        <f t="shared" si="21"/>
        <v>1.1054854091986863</v>
      </c>
      <c r="G200" s="39">
        <f t="shared" si="22"/>
        <v>-240.80126384971607</v>
      </c>
      <c r="H200" s="39">
        <f t="shared" si="23"/>
        <v>0</v>
      </c>
      <c r="I200" s="68">
        <f t="shared" si="24"/>
        <v>-240.80126384971607</v>
      </c>
      <c r="J200" s="40">
        <f t="shared" si="25"/>
        <v>-33.952272112456022</v>
      </c>
      <c r="K200" s="37">
        <f t="shared" si="26"/>
        <v>-274.75353596217207</v>
      </c>
      <c r="L200" s="37">
        <f t="shared" si="27"/>
        <v>-2105325.4498380674</v>
      </c>
      <c r="M200" s="37">
        <f t="shared" si="28"/>
        <v>-2402170.1649172702</v>
      </c>
      <c r="N200" s="63"/>
      <c r="O200" s="74"/>
      <c r="P200" s="69"/>
    </row>
    <row r="201" spans="1:16" s="34" customFormat="1" x14ac:dyDescent="0.3">
      <c r="A201" s="33" t="s">
        <v>660</v>
      </c>
      <c r="B201" s="34" t="s">
        <v>254</v>
      </c>
      <c r="C201" s="36">
        <v>1148287163</v>
      </c>
      <c r="D201" s="77">
        <v>281190</v>
      </c>
      <c r="E201" s="37">
        <f t="shared" ref="E201:E264" si="29">(C201)/D201</f>
        <v>4083.6699847078489</v>
      </c>
      <c r="F201" s="38">
        <f t="shared" ref="F201:F264" si="30">IF(ISNUMBER(C201),E201/E$435,"")</f>
        <v>1.0733355609914295</v>
      </c>
      <c r="G201" s="39">
        <f t="shared" ref="G201:G264" si="31">(E$435-E201)*0.6</f>
        <v>-167.40984280207047</v>
      </c>
      <c r="H201" s="39">
        <f t="shared" ref="H201:H264" si="32">IF(E201&gt;=E$435*0.9,0,IF(E201&lt;0.9*E$435,(E$435*0.9-E201)*0.35))</f>
        <v>0</v>
      </c>
      <c r="I201" s="68">
        <f t="shared" ref="I201:I264" si="33">G201+H201</f>
        <v>-167.40984280207047</v>
      </c>
      <c r="J201" s="40">
        <f t="shared" ref="J201:J264" si="34">I$437</f>
        <v>-33.952272112456022</v>
      </c>
      <c r="K201" s="37">
        <f t="shared" ref="K201:K264" si="35">I201+J201</f>
        <v>-201.3621149145265</v>
      </c>
      <c r="L201" s="37">
        <f t="shared" ref="L201:L264" si="36">(I201*D201)</f>
        <v>-47073973.697514199</v>
      </c>
      <c r="M201" s="37">
        <f t="shared" ref="M201:M264" si="37">(K201*D201)</f>
        <v>-56621013.092815705</v>
      </c>
      <c r="N201" s="63"/>
      <c r="O201" s="74"/>
      <c r="P201" s="69"/>
    </row>
    <row r="202" spans="1:16" s="34" customFormat="1" x14ac:dyDescent="0.3">
      <c r="A202" s="33" t="s">
        <v>661</v>
      </c>
      <c r="B202" s="34" t="s">
        <v>255</v>
      </c>
      <c r="C202" s="36">
        <v>13014486</v>
      </c>
      <c r="D202" s="77">
        <v>4077</v>
      </c>
      <c r="E202" s="37">
        <f t="shared" si="29"/>
        <v>3192.1721854304637</v>
      </c>
      <c r="F202" s="38">
        <f t="shared" si="30"/>
        <v>0.83901782863469176</v>
      </c>
      <c r="G202" s="39">
        <f t="shared" si="31"/>
        <v>367.4888367643606</v>
      </c>
      <c r="H202" s="39">
        <f t="shared" si="32"/>
        <v>81.205612811223148</v>
      </c>
      <c r="I202" s="68">
        <f t="shared" si="33"/>
        <v>448.69444957558375</v>
      </c>
      <c r="J202" s="40">
        <f t="shared" si="34"/>
        <v>-33.952272112456022</v>
      </c>
      <c r="K202" s="37">
        <f t="shared" si="35"/>
        <v>414.74217746312775</v>
      </c>
      <c r="L202" s="37">
        <f t="shared" si="36"/>
        <v>1829327.270919655</v>
      </c>
      <c r="M202" s="37">
        <f t="shared" si="37"/>
        <v>1690903.8575171719</v>
      </c>
      <c r="N202" s="63"/>
      <c r="O202" s="74"/>
      <c r="P202" s="69"/>
    </row>
    <row r="203" spans="1:16" s="34" customFormat="1" x14ac:dyDescent="0.3">
      <c r="A203" s="33" t="s">
        <v>662</v>
      </c>
      <c r="B203" s="34" t="s">
        <v>256</v>
      </c>
      <c r="C203" s="36">
        <v>18700359</v>
      </c>
      <c r="D203" s="77">
        <v>5721</v>
      </c>
      <c r="E203" s="37">
        <f t="shared" si="29"/>
        <v>3268.7220765600418</v>
      </c>
      <c r="F203" s="38">
        <f t="shared" si="30"/>
        <v>0.85913789726097101</v>
      </c>
      <c r="G203" s="39">
        <f t="shared" si="31"/>
        <v>321.55890208661373</v>
      </c>
      <c r="H203" s="39">
        <f t="shared" si="32"/>
        <v>54.413150915870823</v>
      </c>
      <c r="I203" s="68">
        <f t="shared" si="33"/>
        <v>375.97205300248453</v>
      </c>
      <c r="J203" s="40">
        <f t="shared" si="34"/>
        <v>-33.952272112456022</v>
      </c>
      <c r="K203" s="37">
        <f t="shared" si="35"/>
        <v>342.01978089002853</v>
      </c>
      <c r="L203" s="37">
        <f t="shared" si="36"/>
        <v>2150936.1152272141</v>
      </c>
      <c r="M203" s="37">
        <f t="shared" si="37"/>
        <v>1956695.1664718532</v>
      </c>
      <c r="N203" s="63"/>
      <c r="O203" s="74"/>
      <c r="P203" s="69"/>
    </row>
    <row r="204" spans="1:16" s="34" customFormat="1" x14ac:dyDescent="0.3">
      <c r="A204" s="33" t="s">
        <v>663</v>
      </c>
      <c r="B204" s="34" t="s">
        <v>257</v>
      </c>
      <c r="C204" s="36">
        <v>44396989</v>
      </c>
      <c r="D204" s="77">
        <v>11960</v>
      </c>
      <c r="E204" s="37">
        <f t="shared" si="29"/>
        <v>3712.1228260869566</v>
      </c>
      <c r="F204" s="38">
        <f t="shared" si="30"/>
        <v>0.97567958501234764</v>
      </c>
      <c r="G204" s="39">
        <f t="shared" si="31"/>
        <v>55.518452370464907</v>
      </c>
      <c r="H204" s="39">
        <f t="shared" si="32"/>
        <v>0</v>
      </c>
      <c r="I204" s="68">
        <f t="shared" si="33"/>
        <v>55.518452370464907</v>
      </c>
      <c r="J204" s="40">
        <f t="shared" si="34"/>
        <v>-33.952272112456022</v>
      </c>
      <c r="K204" s="37">
        <f t="shared" si="35"/>
        <v>21.566180258008885</v>
      </c>
      <c r="L204" s="37">
        <f t="shared" si="36"/>
        <v>664000.69035076024</v>
      </c>
      <c r="M204" s="37">
        <f t="shared" si="37"/>
        <v>257931.51588578627</v>
      </c>
      <c r="N204" s="63"/>
      <c r="O204" s="74"/>
      <c r="P204" s="69"/>
    </row>
    <row r="205" spans="1:16" s="34" customFormat="1" x14ac:dyDescent="0.3">
      <c r="A205" s="33" t="s">
        <v>664</v>
      </c>
      <c r="B205" s="34" t="s">
        <v>258</v>
      </c>
      <c r="C205" s="36">
        <v>69646154</v>
      </c>
      <c r="D205" s="77">
        <v>18699</v>
      </c>
      <c r="E205" s="37">
        <f t="shared" si="29"/>
        <v>3724.5924380982942</v>
      </c>
      <c r="F205" s="38">
        <f t="shared" si="30"/>
        <v>0.97895704818974782</v>
      </c>
      <c r="G205" s="39">
        <f t="shared" si="31"/>
        <v>48.036685163662334</v>
      </c>
      <c r="H205" s="39">
        <f t="shared" si="32"/>
        <v>0</v>
      </c>
      <c r="I205" s="68">
        <f t="shared" si="33"/>
        <v>48.036685163662334</v>
      </c>
      <c r="J205" s="40">
        <f t="shared" si="34"/>
        <v>-33.952272112456022</v>
      </c>
      <c r="K205" s="37">
        <f t="shared" si="35"/>
        <v>14.084413051206312</v>
      </c>
      <c r="L205" s="37">
        <f t="shared" si="36"/>
        <v>898237.97587532201</v>
      </c>
      <c r="M205" s="37">
        <f t="shared" si="37"/>
        <v>263364.43964450684</v>
      </c>
      <c r="N205" s="63"/>
      <c r="O205" s="74"/>
      <c r="P205" s="69"/>
    </row>
    <row r="206" spans="1:16" s="34" customFormat="1" x14ac:dyDescent="0.3">
      <c r="A206" s="33" t="s">
        <v>665</v>
      </c>
      <c r="B206" s="34" t="s">
        <v>259</v>
      </c>
      <c r="C206" s="36">
        <v>11605078</v>
      </c>
      <c r="D206" s="77">
        <v>3201</v>
      </c>
      <c r="E206" s="37">
        <f t="shared" si="29"/>
        <v>3625.4539206497971</v>
      </c>
      <c r="F206" s="38">
        <f t="shared" si="30"/>
        <v>0.95289987495099171</v>
      </c>
      <c r="G206" s="39">
        <f t="shared" si="31"/>
        <v>107.51979563276063</v>
      </c>
      <c r="H206" s="39">
        <f t="shared" si="32"/>
        <v>0</v>
      </c>
      <c r="I206" s="68">
        <f t="shared" si="33"/>
        <v>107.51979563276063</v>
      </c>
      <c r="J206" s="40">
        <f t="shared" si="34"/>
        <v>-33.952272112456022</v>
      </c>
      <c r="K206" s="37">
        <f t="shared" si="35"/>
        <v>73.567523520304604</v>
      </c>
      <c r="L206" s="37">
        <f t="shared" si="36"/>
        <v>344170.86582046677</v>
      </c>
      <c r="M206" s="37">
        <f t="shared" si="37"/>
        <v>235489.64278849502</v>
      </c>
      <c r="N206" s="63"/>
      <c r="O206" s="74"/>
      <c r="P206" s="69"/>
    </row>
    <row r="207" spans="1:16" s="34" customFormat="1" x14ac:dyDescent="0.3">
      <c r="A207" s="33" t="s">
        <v>666</v>
      </c>
      <c r="B207" s="34" t="s">
        <v>260</v>
      </c>
      <c r="C207" s="36">
        <v>10750722</v>
      </c>
      <c r="D207" s="77">
        <v>2846</v>
      </c>
      <c r="E207" s="37">
        <f t="shared" si="29"/>
        <v>3777.4848910751934</v>
      </c>
      <c r="F207" s="38">
        <f t="shared" si="30"/>
        <v>0.99285908995628758</v>
      </c>
      <c r="G207" s="39">
        <f t="shared" si="31"/>
        <v>16.301213377522799</v>
      </c>
      <c r="H207" s="39">
        <f t="shared" si="32"/>
        <v>0</v>
      </c>
      <c r="I207" s="68">
        <f t="shared" si="33"/>
        <v>16.301213377522799</v>
      </c>
      <c r="J207" s="40">
        <f t="shared" si="34"/>
        <v>-33.952272112456022</v>
      </c>
      <c r="K207" s="37">
        <f t="shared" si="35"/>
        <v>-17.651058734933223</v>
      </c>
      <c r="L207" s="37">
        <f t="shared" si="36"/>
        <v>46393.253272429887</v>
      </c>
      <c r="M207" s="37">
        <f t="shared" si="37"/>
        <v>-50234.913159619951</v>
      </c>
      <c r="N207" s="63"/>
      <c r="O207" s="74"/>
      <c r="P207" s="69"/>
    </row>
    <row r="208" spans="1:16" s="34" customFormat="1" x14ac:dyDescent="0.3">
      <c r="A208" s="33" t="s">
        <v>667</v>
      </c>
      <c r="B208" s="34" t="s">
        <v>261</v>
      </c>
      <c r="C208" s="36">
        <v>43220259</v>
      </c>
      <c r="D208" s="77">
        <v>13137</v>
      </c>
      <c r="E208" s="37">
        <f t="shared" si="29"/>
        <v>3289.9641470655401</v>
      </c>
      <c r="F208" s="38">
        <f t="shared" si="30"/>
        <v>0.86472107850431756</v>
      </c>
      <c r="G208" s="39">
        <f t="shared" si="31"/>
        <v>308.81365978331479</v>
      </c>
      <c r="H208" s="39">
        <f t="shared" si="32"/>
        <v>46.978426238946412</v>
      </c>
      <c r="I208" s="68">
        <f t="shared" si="33"/>
        <v>355.79208602226117</v>
      </c>
      <c r="J208" s="40">
        <f t="shared" si="34"/>
        <v>-33.952272112456022</v>
      </c>
      <c r="K208" s="37">
        <f t="shared" si="35"/>
        <v>321.83981390980517</v>
      </c>
      <c r="L208" s="37">
        <f t="shared" si="36"/>
        <v>4674040.6340744449</v>
      </c>
      <c r="M208" s="37">
        <f t="shared" si="37"/>
        <v>4228009.6353331106</v>
      </c>
      <c r="N208" s="63"/>
      <c r="O208" s="74"/>
      <c r="P208" s="69"/>
    </row>
    <row r="209" spans="1:16" s="34" customFormat="1" x14ac:dyDescent="0.3">
      <c r="A209" s="33" t="s">
        <v>668</v>
      </c>
      <c r="B209" s="34" t="s">
        <v>262</v>
      </c>
      <c r="C209" s="36">
        <v>3372002</v>
      </c>
      <c r="D209" s="77">
        <v>1087</v>
      </c>
      <c r="E209" s="37">
        <f t="shared" si="29"/>
        <v>3102.1177552897884</v>
      </c>
      <c r="F209" s="38">
        <f t="shared" si="30"/>
        <v>0.81534828073861698</v>
      </c>
      <c r="G209" s="39">
        <f t="shared" si="31"/>
        <v>421.52149484876583</v>
      </c>
      <c r="H209" s="39">
        <f t="shared" si="32"/>
        <v>112.72466336045952</v>
      </c>
      <c r="I209" s="68">
        <f t="shared" si="33"/>
        <v>534.24615820922531</v>
      </c>
      <c r="J209" s="40">
        <f t="shared" si="34"/>
        <v>-33.952272112456022</v>
      </c>
      <c r="K209" s="37">
        <f t="shared" si="35"/>
        <v>500.29388609676931</v>
      </c>
      <c r="L209" s="37">
        <f t="shared" si="36"/>
        <v>580725.57397342788</v>
      </c>
      <c r="M209" s="37">
        <f t="shared" si="37"/>
        <v>543819.4541871883</v>
      </c>
      <c r="N209" s="63"/>
      <c r="O209" s="74"/>
      <c r="P209" s="69"/>
    </row>
    <row r="210" spans="1:16" s="34" customFormat="1" x14ac:dyDescent="0.3">
      <c r="A210" s="33" t="s">
        <v>669</v>
      </c>
      <c r="B210" s="34" t="s">
        <v>263</v>
      </c>
      <c r="C210" s="36">
        <v>24120536</v>
      </c>
      <c r="D210" s="77">
        <v>6745</v>
      </c>
      <c r="E210" s="37">
        <f t="shared" si="29"/>
        <v>3576.061675315048</v>
      </c>
      <c r="F210" s="38">
        <f t="shared" si="30"/>
        <v>0.939917813826189</v>
      </c>
      <c r="G210" s="39">
        <f t="shared" si="31"/>
        <v>137.15514283361009</v>
      </c>
      <c r="H210" s="39">
        <f t="shared" si="32"/>
        <v>0</v>
      </c>
      <c r="I210" s="68">
        <f t="shared" si="33"/>
        <v>137.15514283361009</v>
      </c>
      <c r="J210" s="40">
        <f t="shared" si="34"/>
        <v>-33.952272112456022</v>
      </c>
      <c r="K210" s="37">
        <f t="shared" si="35"/>
        <v>103.20287072115406</v>
      </c>
      <c r="L210" s="37">
        <f t="shared" si="36"/>
        <v>925111.43841270008</v>
      </c>
      <c r="M210" s="37">
        <f t="shared" si="37"/>
        <v>696103.36301418405</v>
      </c>
      <c r="N210" s="63"/>
      <c r="O210" s="74"/>
      <c r="P210" s="69"/>
    </row>
    <row r="211" spans="1:16" s="34" customFormat="1" x14ac:dyDescent="0.3">
      <c r="A211" s="33" t="s">
        <v>670</v>
      </c>
      <c r="B211" s="34" t="s">
        <v>264</v>
      </c>
      <c r="C211" s="36">
        <v>10750485</v>
      </c>
      <c r="D211" s="77">
        <v>3320</v>
      </c>
      <c r="E211" s="37">
        <f t="shared" si="29"/>
        <v>3238.0978915662649</v>
      </c>
      <c r="F211" s="38">
        <f t="shared" si="30"/>
        <v>0.85108875839732878</v>
      </c>
      <c r="G211" s="39">
        <f t="shared" si="31"/>
        <v>339.93341308287989</v>
      </c>
      <c r="H211" s="39">
        <f t="shared" si="32"/>
        <v>65.131615663692742</v>
      </c>
      <c r="I211" s="68">
        <f t="shared" si="33"/>
        <v>405.06502874657264</v>
      </c>
      <c r="J211" s="40">
        <f t="shared" si="34"/>
        <v>-33.952272112456022</v>
      </c>
      <c r="K211" s="37">
        <f t="shared" si="35"/>
        <v>371.11275663411664</v>
      </c>
      <c r="L211" s="37">
        <f t="shared" si="36"/>
        <v>1344815.8954386211</v>
      </c>
      <c r="M211" s="37">
        <f t="shared" si="37"/>
        <v>1232094.3520252672</v>
      </c>
      <c r="N211" s="63"/>
      <c r="O211" s="74"/>
      <c r="P211" s="69"/>
    </row>
    <row r="212" spans="1:16" s="34" customFormat="1" x14ac:dyDescent="0.3">
      <c r="A212" s="33" t="s">
        <v>671</v>
      </c>
      <c r="B212" s="34" t="s">
        <v>265</v>
      </c>
      <c r="C212" s="36">
        <v>3063771</v>
      </c>
      <c r="D212" s="77">
        <v>906</v>
      </c>
      <c r="E212" s="37">
        <f t="shared" si="29"/>
        <v>3381.6456953642382</v>
      </c>
      <c r="F212" s="38">
        <f t="shared" si="30"/>
        <v>0.88881829165921111</v>
      </c>
      <c r="G212" s="39">
        <f t="shared" si="31"/>
        <v>253.80473080409593</v>
      </c>
      <c r="H212" s="39">
        <f t="shared" si="32"/>
        <v>14.889884334402085</v>
      </c>
      <c r="I212" s="68">
        <f t="shared" si="33"/>
        <v>268.69461513849802</v>
      </c>
      <c r="J212" s="40">
        <f t="shared" si="34"/>
        <v>-33.952272112456022</v>
      </c>
      <c r="K212" s="37">
        <f t="shared" si="35"/>
        <v>234.74234302604199</v>
      </c>
      <c r="L212" s="37">
        <f t="shared" si="36"/>
        <v>243437.3213154792</v>
      </c>
      <c r="M212" s="37">
        <f t="shared" si="37"/>
        <v>212676.56278159405</v>
      </c>
      <c r="N212" s="63"/>
      <c r="O212" s="74"/>
      <c r="P212" s="69"/>
    </row>
    <row r="213" spans="1:16" s="34" customFormat="1" x14ac:dyDescent="0.3">
      <c r="A213" s="33" t="s">
        <v>672</v>
      </c>
      <c r="B213" s="34" t="s">
        <v>266</v>
      </c>
      <c r="C213" s="36">
        <v>2716434</v>
      </c>
      <c r="D213" s="77">
        <v>1093</v>
      </c>
      <c r="E213" s="37">
        <f t="shared" si="29"/>
        <v>2485.3010064043915</v>
      </c>
      <c r="F213" s="38">
        <f t="shared" si="30"/>
        <v>0.65322662211463267</v>
      </c>
      <c r="G213" s="39">
        <f t="shared" si="31"/>
        <v>791.61154418000399</v>
      </c>
      <c r="H213" s="39">
        <f t="shared" si="32"/>
        <v>328.61052547034842</v>
      </c>
      <c r="I213" s="68">
        <f t="shared" si="33"/>
        <v>1120.2220696503523</v>
      </c>
      <c r="J213" s="40">
        <f t="shared" si="34"/>
        <v>-33.952272112456022</v>
      </c>
      <c r="K213" s="37">
        <f t="shared" si="35"/>
        <v>1086.2697975378962</v>
      </c>
      <c r="L213" s="37">
        <f t="shared" si="36"/>
        <v>1224402.722127835</v>
      </c>
      <c r="M213" s="37">
        <f t="shared" si="37"/>
        <v>1187292.8887089207</v>
      </c>
      <c r="N213" s="63"/>
      <c r="O213" s="74"/>
      <c r="P213" s="69"/>
    </row>
    <row r="214" spans="1:16" s="34" customFormat="1" x14ac:dyDescent="0.3">
      <c r="A214" s="33" t="s">
        <v>673</v>
      </c>
      <c r="B214" s="34" t="s">
        <v>267</v>
      </c>
      <c r="C214" s="36">
        <v>3104889</v>
      </c>
      <c r="D214" s="77">
        <v>937</v>
      </c>
      <c r="E214" s="37">
        <f t="shared" si="29"/>
        <v>3313.648879402348</v>
      </c>
      <c r="F214" s="38">
        <f t="shared" si="30"/>
        <v>0.87094627925875079</v>
      </c>
      <c r="G214" s="39">
        <f t="shared" si="31"/>
        <v>294.60282038123006</v>
      </c>
      <c r="H214" s="39">
        <f t="shared" si="32"/>
        <v>38.688769921063653</v>
      </c>
      <c r="I214" s="68">
        <f t="shared" si="33"/>
        <v>333.29159030229368</v>
      </c>
      <c r="J214" s="40">
        <f t="shared" si="34"/>
        <v>-33.952272112456022</v>
      </c>
      <c r="K214" s="37">
        <f t="shared" si="35"/>
        <v>299.33931818983768</v>
      </c>
      <c r="L214" s="37">
        <f t="shared" si="36"/>
        <v>312294.2201132492</v>
      </c>
      <c r="M214" s="37">
        <f t="shared" si="37"/>
        <v>280480.94114387792</v>
      </c>
      <c r="N214" s="63"/>
      <c r="O214" s="74"/>
      <c r="P214" s="69"/>
    </row>
    <row r="215" spans="1:16" s="34" customFormat="1" x14ac:dyDescent="0.3">
      <c r="A215" s="33" t="s">
        <v>674</v>
      </c>
      <c r="B215" s="34" t="s">
        <v>268</v>
      </c>
      <c r="C215" s="36">
        <v>50605958</v>
      </c>
      <c r="D215" s="77">
        <v>14606</v>
      </c>
      <c r="E215" s="37">
        <f t="shared" si="29"/>
        <v>3464.7376420649048</v>
      </c>
      <c r="F215" s="38">
        <f t="shared" si="30"/>
        <v>0.91065784812675232</v>
      </c>
      <c r="G215" s="39">
        <f t="shared" si="31"/>
        <v>203.949562783696</v>
      </c>
      <c r="H215" s="39">
        <f t="shared" si="32"/>
        <v>0</v>
      </c>
      <c r="I215" s="68">
        <f t="shared" si="33"/>
        <v>203.949562783696</v>
      </c>
      <c r="J215" s="40">
        <f t="shared" si="34"/>
        <v>-33.952272112456022</v>
      </c>
      <c r="K215" s="37">
        <f t="shared" si="35"/>
        <v>169.99729067123997</v>
      </c>
      <c r="L215" s="37">
        <f t="shared" si="36"/>
        <v>2978887.3140186635</v>
      </c>
      <c r="M215" s="37">
        <f t="shared" si="37"/>
        <v>2482980.4275441309</v>
      </c>
      <c r="N215" s="63"/>
      <c r="O215" s="74"/>
      <c r="P215" s="69"/>
    </row>
    <row r="216" spans="1:16" s="34" customFormat="1" x14ac:dyDescent="0.3">
      <c r="A216" s="33" t="s">
        <v>675</v>
      </c>
      <c r="B216" s="34" t="s">
        <v>269</v>
      </c>
      <c r="C216" s="36">
        <v>27958592</v>
      </c>
      <c r="D216" s="77">
        <v>8441</v>
      </c>
      <c r="E216" s="37">
        <f t="shared" si="29"/>
        <v>3312.2369387513327</v>
      </c>
      <c r="F216" s="38">
        <f t="shared" si="30"/>
        <v>0.87057517039921528</v>
      </c>
      <c r="G216" s="39">
        <f t="shared" si="31"/>
        <v>295.44998477183924</v>
      </c>
      <c r="H216" s="39">
        <f t="shared" si="32"/>
        <v>39.182949148919029</v>
      </c>
      <c r="I216" s="68">
        <f t="shared" si="33"/>
        <v>334.63293392075826</v>
      </c>
      <c r="J216" s="40">
        <f t="shared" si="34"/>
        <v>-33.952272112456022</v>
      </c>
      <c r="K216" s="37">
        <f t="shared" si="35"/>
        <v>300.68066180830226</v>
      </c>
      <c r="L216" s="37">
        <f t="shared" si="36"/>
        <v>2824636.5952251204</v>
      </c>
      <c r="M216" s="37">
        <f t="shared" si="37"/>
        <v>2538045.4663238795</v>
      </c>
      <c r="N216" s="63"/>
      <c r="O216" s="74"/>
      <c r="P216" s="69"/>
    </row>
    <row r="217" spans="1:16" s="34" customFormat="1" x14ac:dyDescent="0.3">
      <c r="A217" s="33" t="s">
        <v>676</v>
      </c>
      <c r="B217" s="34" t="s">
        <v>270</v>
      </c>
      <c r="C217" s="36">
        <v>14873106</v>
      </c>
      <c r="D217" s="77">
        <v>3861</v>
      </c>
      <c r="E217" s="37">
        <f t="shared" si="29"/>
        <v>3852.1383061383062</v>
      </c>
      <c r="F217" s="38">
        <f t="shared" si="30"/>
        <v>1.0124806963634529</v>
      </c>
      <c r="G217" s="39">
        <f t="shared" si="31"/>
        <v>-28.490835660344874</v>
      </c>
      <c r="H217" s="39">
        <f t="shared" si="32"/>
        <v>0</v>
      </c>
      <c r="I217" s="68">
        <f t="shared" si="33"/>
        <v>-28.490835660344874</v>
      </c>
      <c r="J217" s="40">
        <f t="shared" si="34"/>
        <v>-33.952272112456022</v>
      </c>
      <c r="K217" s="37">
        <f t="shared" si="35"/>
        <v>-62.4431077728009</v>
      </c>
      <c r="L217" s="37">
        <f t="shared" si="36"/>
        <v>-110003.11648459156</v>
      </c>
      <c r="M217" s="37">
        <f t="shared" si="37"/>
        <v>-241092.83911078426</v>
      </c>
      <c r="N217" s="63"/>
      <c r="O217" s="74"/>
      <c r="P217" s="69"/>
    </row>
    <row r="218" spans="1:16" s="34" customFormat="1" x14ac:dyDescent="0.3">
      <c r="A218" s="33" t="s">
        <v>677</v>
      </c>
      <c r="B218" s="34" t="s">
        <v>271</v>
      </c>
      <c r="C218" s="36">
        <v>8252693</v>
      </c>
      <c r="D218" s="77">
        <v>2465</v>
      </c>
      <c r="E218" s="37">
        <f t="shared" si="29"/>
        <v>3347.9484787018255</v>
      </c>
      <c r="F218" s="38">
        <f t="shared" si="30"/>
        <v>0.87996144938604981</v>
      </c>
      <c r="G218" s="39">
        <f t="shared" si="31"/>
        <v>274.02306080154358</v>
      </c>
      <c r="H218" s="39">
        <f t="shared" si="32"/>
        <v>26.683910166246548</v>
      </c>
      <c r="I218" s="68">
        <f t="shared" si="33"/>
        <v>300.70697096779014</v>
      </c>
      <c r="J218" s="40">
        <f t="shared" si="34"/>
        <v>-33.952272112456022</v>
      </c>
      <c r="K218" s="37">
        <f t="shared" si="35"/>
        <v>266.75469885533414</v>
      </c>
      <c r="L218" s="37">
        <f t="shared" si="36"/>
        <v>741242.6834356027</v>
      </c>
      <c r="M218" s="37">
        <f t="shared" si="37"/>
        <v>657550.3326783987</v>
      </c>
      <c r="N218" s="63"/>
      <c r="O218" s="74"/>
      <c r="P218" s="69"/>
    </row>
    <row r="219" spans="1:16" s="34" customFormat="1" x14ac:dyDescent="0.3">
      <c r="A219" s="33" t="s">
        <v>678</v>
      </c>
      <c r="B219" s="34" t="s">
        <v>124</v>
      </c>
      <c r="C219" s="36">
        <v>77361496</v>
      </c>
      <c r="D219" s="77">
        <v>20804</v>
      </c>
      <c r="E219" s="37">
        <f t="shared" si="29"/>
        <v>3718.5875793116707</v>
      </c>
      <c r="F219" s="38">
        <f t="shared" si="30"/>
        <v>0.97737875501264238</v>
      </c>
      <c r="G219" s="39">
        <f t="shared" si="31"/>
        <v>51.639600435636474</v>
      </c>
      <c r="H219" s="39">
        <f t="shared" si="32"/>
        <v>0</v>
      </c>
      <c r="I219" s="68">
        <f t="shared" si="33"/>
        <v>51.639600435636474</v>
      </c>
      <c r="J219" s="40">
        <f t="shared" si="34"/>
        <v>-33.952272112456022</v>
      </c>
      <c r="K219" s="37">
        <f t="shared" si="35"/>
        <v>17.687328323180452</v>
      </c>
      <c r="L219" s="37">
        <f t="shared" si="36"/>
        <v>1074310.2474629811</v>
      </c>
      <c r="M219" s="37">
        <f t="shared" si="37"/>
        <v>367967.17843544611</v>
      </c>
      <c r="N219" s="63"/>
      <c r="O219" s="74"/>
      <c r="P219" s="69"/>
    </row>
    <row r="220" spans="1:16" s="34" customFormat="1" x14ac:dyDescent="0.3">
      <c r="A220" s="33" t="s">
        <v>679</v>
      </c>
      <c r="B220" s="34" t="s">
        <v>272</v>
      </c>
      <c r="C220" s="36">
        <v>38908662</v>
      </c>
      <c r="D220" s="77">
        <v>5212</v>
      </c>
      <c r="E220" s="37">
        <f t="shared" si="29"/>
        <v>7465.207597851113</v>
      </c>
      <c r="F220" s="38">
        <f t="shared" si="30"/>
        <v>1.9621254447499736</v>
      </c>
      <c r="G220" s="39">
        <f t="shared" si="31"/>
        <v>-2196.3324106880286</v>
      </c>
      <c r="H220" s="39">
        <f t="shared" si="32"/>
        <v>0</v>
      </c>
      <c r="I220" s="68">
        <f t="shared" si="33"/>
        <v>-2196.3324106880286</v>
      </c>
      <c r="J220" s="40">
        <f t="shared" si="34"/>
        <v>-33.952272112456022</v>
      </c>
      <c r="K220" s="37">
        <f t="shared" si="35"/>
        <v>-2230.2846828004845</v>
      </c>
      <c r="L220" s="37">
        <f t="shared" si="36"/>
        <v>-11447284.524506005</v>
      </c>
      <c r="M220" s="37">
        <f t="shared" si="37"/>
        <v>-11624243.766756125</v>
      </c>
      <c r="N220" s="63"/>
      <c r="O220" s="74"/>
      <c r="P220" s="69"/>
    </row>
    <row r="221" spans="1:16" s="34" customFormat="1" x14ac:dyDescent="0.3">
      <c r="A221" s="33" t="s">
        <v>680</v>
      </c>
      <c r="B221" s="34" t="s">
        <v>273</v>
      </c>
      <c r="C221" s="36">
        <v>25275116</v>
      </c>
      <c r="D221" s="77">
        <v>7062</v>
      </c>
      <c r="E221" s="37">
        <f t="shared" si="29"/>
        <v>3579.0308694420846</v>
      </c>
      <c r="F221" s="38">
        <f t="shared" si="30"/>
        <v>0.94069822498966926</v>
      </c>
      <c r="G221" s="39">
        <f t="shared" si="31"/>
        <v>135.37362635738808</v>
      </c>
      <c r="H221" s="39">
        <f t="shared" si="32"/>
        <v>0</v>
      </c>
      <c r="I221" s="68">
        <f t="shared" si="33"/>
        <v>135.37362635738808</v>
      </c>
      <c r="J221" s="40">
        <f t="shared" si="34"/>
        <v>-33.952272112456022</v>
      </c>
      <c r="K221" s="37">
        <f t="shared" si="35"/>
        <v>101.42135424493205</v>
      </c>
      <c r="L221" s="37">
        <f t="shared" si="36"/>
        <v>956008.54933587462</v>
      </c>
      <c r="M221" s="37">
        <f t="shared" si="37"/>
        <v>716237.60367771017</v>
      </c>
      <c r="N221" s="63"/>
      <c r="O221" s="74"/>
      <c r="P221" s="69"/>
    </row>
    <row r="222" spans="1:16" s="34" customFormat="1" x14ac:dyDescent="0.3">
      <c r="A222" s="33" t="s">
        <v>681</v>
      </c>
      <c r="B222" s="34" t="s">
        <v>274</v>
      </c>
      <c r="C222" s="36">
        <v>98164401</v>
      </c>
      <c r="D222" s="77">
        <v>26166</v>
      </c>
      <c r="E222" s="37">
        <f t="shared" si="29"/>
        <v>3751.6013529007109</v>
      </c>
      <c r="F222" s="38">
        <f t="shared" si="30"/>
        <v>0.98605596382930238</v>
      </c>
      <c r="G222" s="39">
        <f t="shared" si="31"/>
        <v>31.831336282212305</v>
      </c>
      <c r="H222" s="39">
        <f t="shared" si="32"/>
        <v>0</v>
      </c>
      <c r="I222" s="68">
        <f t="shared" si="33"/>
        <v>31.831336282212305</v>
      </c>
      <c r="J222" s="40">
        <f t="shared" si="34"/>
        <v>-33.952272112456022</v>
      </c>
      <c r="K222" s="37">
        <f t="shared" si="35"/>
        <v>-2.1209358302437167</v>
      </c>
      <c r="L222" s="37">
        <f t="shared" si="36"/>
        <v>832898.74516036722</v>
      </c>
      <c r="M222" s="37">
        <f t="shared" si="37"/>
        <v>-55496.406934157094</v>
      </c>
      <c r="N222" s="63"/>
      <c r="O222" s="74"/>
      <c r="P222" s="69"/>
    </row>
    <row r="223" spans="1:16" s="34" customFormat="1" x14ac:dyDescent="0.3">
      <c r="A223" s="33" t="s">
        <v>682</v>
      </c>
      <c r="B223" s="34" t="s">
        <v>275</v>
      </c>
      <c r="C223" s="36">
        <v>101214493</v>
      </c>
      <c r="D223" s="77">
        <v>29275</v>
      </c>
      <c r="E223" s="37">
        <f t="shared" si="29"/>
        <v>3457.3695303159693</v>
      </c>
      <c r="F223" s="38">
        <f t="shared" si="30"/>
        <v>0.90872124296837609</v>
      </c>
      <c r="G223" s="39">
        <f t="shared" si="31"/>
        <v>208.37042983305727</v>
      </c>
      <c r="H223" s="39">
        <f t="shared" si="32"/>
        <v>0</v>
      </c>
      <c r="I223" s="68">
        <f t="shared" si="33"/>
        <v>208.37042983305727</v>
      </c>
      <c r="J223" s="40">
        <f t="shared" si="34"/>
        <v>-33.952272112456022</v>
      </c>
      <c r="K223" s="37">
        <f t="shared" si="35"/>
        <v>174.41815772060124</v>
      </c>
      <c r="L223" s="37">
        <f t="shared" si="36"/>
        <v>6100044.3333627516</v>
      </c>
      <c r="M223" s="37">
        <f t="shared" si="37"/>
        <v>5106091.5672706012</v>
      </c>
      <c r="N223" s="63"/>
      <c r="O223" s="74"/>
      <c r="P223" s="69"/>
    </row>
    <row r="224" spans="1:16" s="34" customFormat="1" x14ac:dyDescent="0.3">
      <c r="A224" s="33" t="s">
        <v>683</v>
      </c>
      <c r="B224" s="34" t="s">
        <v>276</v>
      </c>
      <c r="C224" s="36">
        <v>12261894</v>
      </c>
      <c r="D224" s="77">
        <v>4045</v>
      </c>
      <c r="E224" s="37">
        <f t="shared" si="29"/>
        <v>3031.3705809641533</v>
      </c>
      <c r="F224" s="38">
        <f t="shared" si="30"/>
        <v>0.79675337509547728</v>
      </c>
      <c r="G224" s="39">
        <f t="shared" si="31"/>
        <v>463.96979944414687</v>
      </c>
      <c r="H224" s="39">
        <f t="shared" si="32"/>
        <v>137.48617437443181</v>
      </c>
      <c r="I224" s="68">
        <f t="shared" si="33"/>
        <v>601.45597381857874</v>
      </c>
      <c r="J224" s="40">
        <f t="shared" si="34"/>
        <v>-33.952272112456022</v>
      </c>
      <c r="K224" s="37">
        <f t="shared" si="35"/>
        <v>567.50370170612268</v>
      </c>
      <c r="L224" s="37">
        <f t="shared" si="36"/>
        <v>2432889.414096151</v>
      </c>
      <c r="M224" s="37">
        <f t="shared" si="37"/>
        <v>2295552.4734012662</v>
      </c>
      <c r="N224" s="63"/>
      <c r="O224" s="74"/>
      <c r="P224" s="69"/>
    </row>
    <row r="225" spans="1:16" s="34" customFormat="1" x14ac:dyDescent="0.3">
      <c r="A225" s="33" t="s">
        <v>684</v>
      </c>
      <c r="B225" s="34" t="s">
        <v>277</v>
      </c>
      <c r="C225" s="36">
        <v>1305299</v>
      </c>
      <c r="D225" s="77">
        <v>380</v>
      </c>
      <c r="E225" s="37">
        <f t="shared" si="29"/>
        <v>3434.9973684210527</v>
      </c>
      <c r="F225" s="38">
        <f t="shared" si="30"/>
        <v>0.90284103300332197</v>
      </c>
      <c r="G225" s="39">
        <f t="shared" si="31"/>
        <v>221.79372697000727</v>
      </c>
      <c r="H225" s="39">
        <f t="shared" si="32"/>
        <v>0</v>
      </c>
      <c r="I225" s="68">
        <f t="shared" si="33"/>
        <v>221.79372697000727</v>
      </c>
      <c r="J225" s="40">
        <f t="shared" si="34"/>
        <v>-33.952272112456022</v>
      </c>
      <c r="K225" s="37">
        <f t="shared" si="35"/>
        <v>187.84145485755124</v>
      </c>
      <c r="L225" s="37">
        <f t="shared" si="36"/>
        <v>84281.616248602761</v>
      </c>
      <c r="M225" s="37">
        <f t="shared" si="37"/>
        <v>71379.752845869472</v>
      </c>
      <c r="N225" s="63"/>
      <c r="O225" s="74"/>
      <c r="P225" s="69"/>
    </row>
    <row r="226" spans="1:16" s="34" customFormat="1" x14ac:dyDescent="0.3">
      <c r="A226" s="33" t="s">
        <v>685</v>
      </c>
      <c r="B226" s="34" t="s">
        <v>278</v>
      </c>
      <c r="C226" s="36">
        <v>26171258</v>
      </c>
      <c r="D226" s="77">
        <v>8120</v>
      </c>
      <c r="E226" s="37">
        <f t="shared" si="29"/>
        <v>3223.061330049261</v>
      </c>
      <c r="F226" s="38">
        <f t="shared" si="30"/>
        <v>0.84713660843132454</v>
      </c>
      <c r="G226" s="39">
        <f t="shared" si="31"/>
        <v>348.95534999308228</v>
      </c>
      <c r="H226" s="39">
        <f t="shared" si="32"/>
        <v>70.394412194644133</v>
      </c>
      <c r="I226" s="68">
        <f t="shared" si="33"/>
        <v>419.34976218772641</v>
      </c>
      <c r="J226" s="40">
        <f t="shared" si="34"/>
        <v>-33.952272112456022</v>
      </c>
      <c r="K226" s="37">
        <f t="shared" si="35"/>
        <v>385.39749007527041</v>
      </c>
      <c r="L226" s="37">
        <f t="shared" si="36"/>
        <v>3405120.0689643384</v>
      </c>
      <c r="M226" s="37">
        <f t="shared" si="37"/>
        <v>3129427.6194111956</v>
      </c>
      <c r="N226" s="63"/>
      <c r="O226" s="74"/>
      <c r="P226" s="69"/>
    </row>
    <row r="227" spans="1:16" s="34" customFormat="1" x14ac:dyDescent="0.3">
      <c r="A227" s="33" t="s">
        <v>686</v>
      </c>
      <c r="B227" s="34" t="s">
        <v>279</v>
      </c>
      <c r="C227" s="36">
        <v>27015767</v>
      </c>
      <c r="D227" s="77">
        <v>8187</v>
      </c>
      <c r="E227" s="37">
        <f t="shared" si="29"/>
        <v>3299.8371808965435</v>
      </c>
      <c r="F227" s="38">
        <f t="shared" si="30"/>
        <v>0.86731606741022094</v>
      </c>
      <c r="G227" s="39">
        <f t="shared" si="31"/>
        <v>302.88983948471275</v>
      </c>
      <c r="H227" s="39">
        <f t="shared" si="32"/>
        <v>43.522864398095244</v>
      </c>
      <c r="I227" s="68">
        <f t="shared" si="33"/>
        <v>346.41270388280799</v>
      </c>
      <c r="J227" s="40">
        <f t="shared" si="34"/>
        <v>-33.952272112456022</v>
      </c>
      <c r="K227" s="37">
        <f t="shared" si="35"/>
        <v>312.46043177035199</v>
      </c>
      <c r="L227" s="37">
        <f t="shared" si="36"/>
        <v>2836080.806688549</v>
      </c>
      <c r="M227" s="37">
        <f t="shared" si="37"/>
        <v>2558113.5549038718</v>
      </c>
      <c r="N227" s="63"/>
      <c r="O227" s="74"/>
      <c r="P227" s="69"/>
    </row>
    <row r="228" spans="1:16" s="34" customFormat="1" x14ac:dyDescent="0.3">
      <c r="A228" s="33" t="s">
        <v>687</v>
      </c>
      <c r="B228" s="34" t="s">
        <v>280</v>
      </c>
      <c r="C228" s="36">
        <v>16248149</v>
      </c>
      <c r="D228" s="77">
        <v>4889</v>
      </c>
      <c r="E228" s="37">
        <f t="shared" si="29"/>
        <v>3323.4094906933933</v>
      </c>
      <c r="F228" s="38">
        <f t="shared" si="30"/>
        <v>0.87351171947182493</v>
      </c>
      <c r="G228" s="39">
        <f t="shared" si="31"/>
        <v>288.74645360660287</v>
      </c>
      <c r="H228" s="39">
        <f t="shared" si="32"/>
        <v>35.272555969197811</v>
      </c>
      <c r="I228" s="68">
        <f t="shared" si="33"/>
        <v>324.01900957580068</v>
      </c>
      <c r="J228" s="40">
        <f t="shared" si="34"/>
        <v>-33.952272112456022</v>
      </c>
      <c r="K228" s="37">
        <f t="shared" si="35"/>
        <v>290.06673746334468</v>
      </c>
      <c r="L228" s="37">
        <f t="shared" si="36"/>
        <v>1584128.9378160895</v>
      </c>
      <c r="M228" s="37">
        <f t="shared" si="37"/>
        <v>1418136.2794582921</v>
      </c>
      <c r="N228" s="63"/>
      <c r="O228" s="74"/>
      <c r="P228" s="69"/>
    </row>
    <row r="229" spans="1:16" s="34" customFormat="1" x14ac:dyDescent="0.3">
      <c r="A229" s="33" t="s">
        <v>688</v>
      </c>
      <c r="B229" s="34" t="s">
        <v>281</v>
      </c>
      <c r="C229" s="36">
        <v>15996874</v>
      </c>
      <c r="D229" s="77">
        <v>5091</v>
      </c>
      <c r="E229" s="37">
        <f t="shared" si="29"/>
        <v>3142.1869966607737</v>
      </c>
      <c r="F229" s="38">
        <f t="shared" si="30"/>
        <v>0.82587992061805848</v>
      </c>
      <c r="G229" s="39">
        <f t="shared" si="31"/>
        <v>397.47995002617461</v>
      </c>
      <c r="H229" s="39">
        <f t="shared" si="32"/>
        <v>98.700428880614652</v>
      </c>
      <c r="I229" s="68">
        <f t="shared" si="33"/>
        <v>496.18037890678926</v>
      </c>
      <c r="J229" s="40">
        <f t="shared" si="34"/>
        <v>-33.952272112456022</v>
      </c>
      <c r="K229" s="37">
        <f t="shared" si="35"/>
        <v>462.22810679433326</v>
      </c>
      <c r="L229" s="37">
        <f t="shared" si="36"/>
        <v>2526054.3090144643</v>
      </c>
      <c r="M229" s="37">
        <f t="shared" si="37"/>
        <v>2353203.2916899505</v>
      </c>
      <c r="N229" s="63"/>
      <c r="O229" s="74"/>
      <c r="P229" s="69"/>
    </row>
    <row r="230" spans="1:16" s="34" customFormat="1" x14ac:dyDescent="0.3">
      <c r="A230" s="33" t="s">
        <v>689</v>
      </c>
      <c r="B230" s="34" t="s">
        <v>282</v>
      </c>
      <c r="C230" s="36">
        <v>56486697</v>
      </c>
      <c r="D230" s="77">
        <v>15812</v>
      </c>
      <c r="E230" s="37">
        <f t="shared" si="29"/>
        <v>3572.3941942828233</v>
      </c>
      <c r="F230" s="38">
        <f t="shared" si="30"/>
        <v>0.93895386771254874</v>
      </c>
      <c r="G230" s="39">
        <f t="shared" si="31"/>
        <v>139.35563145294489</v>
      </c>
      <c r="H230" s="39">
        <f t="shared" si="32"/>
        <v>0</v>
      </c>
      <c r="I230" s="68">
        <f t="shared" si="33"/>
        <v>139.35563145294489</v>
      </c>
      <c r="J230" s="40">
        <f t="shared" si="34"/>
        <v>-33.952272112456022</v>
      </c>
      <c r="K230" s="37">
        <f t="shared" si="35"/>
        <v>105.40335934048886</v>
      </c>
      <c r="L230" s="37">
        <f t="shared" si="36"/>
        <v>2203491.2445339644</v>
      </c>
      <c r="M230" s="37">
        <f t="shared" si="37"/>
        <v>1666637.9178918099</v>
      </c>
      <c r="N230" s="63"/>
      <c r="O230" s="74"/>
      <c r="P230" s="69"/>
    </row>
    <row r="231" spans="1:16" s="34" customFormat="1" x14ac:dyDescent="0.3">
      <c r="A231" s="33" t="s">
        <v>690</v>
      </c>
      <c r="B231" s="34" t="s">
        <v>283</v>
      </c>
      <c r="C231" s="36">
        <v>11957716</v>
      </c>
      <c r="D231" s="77">
        <v>2887</v>
      </c>
      <c r="E231" s="37">
        <f t="shared" si="29"/>
        <v>4141.9175614825081</v>
      </c>
      <c r="F231" s="38">
        <f t="shared" si="30"/>
        <v>1.0886451221773079</v>
      </c>
      <c r="G231" s="39">
        <f t="shared" si="31"/>
        <v>-202.35838886686597</v>
      </c>
      <c r="H231" s="39">
        <f t="shared" si="32"/>
        <v>0</v>
      </c>
      <c r="I231" s="68">
        <f t="shared" si="33"/>
        <v>-202.35838886686597</v>
      </c>
      <c r="J231" s="40">
        <f t="shared" si="34"/>
        <v>-33.952272112456022</v>
      </c>
      <c r="K231" s="37">
        <f t="shared" si="35"/>
        <v>-236.31066097932199</v>
      </c>
      <c r="L231" s="37">
        <f t="shared" si="36"/>
        <v>-584208.6686586421</v>
      </c>
      <c r="M231" s="37">
        <f t="shared" si="37"/>
        <v>-682228.87824730261</v>
      </c>
      <c r="N231" s="63"/>
      <c r="O231" s="74"/>
      <c r="P231" s="69"/>
    </row>
    <row r="232" spans="1:16" s="34" customFormat="1" x14ac:dyDescent="0.3">
      <c r="A232" s="33" t="s">
        <v>691</v>
      </c>
      <c r="B232" s="34" t="s">
        <v>284</v>
      </c>
      <c r="C232" s="36">
        <v>1989800</v>
      </c>
      <c r="D232" s="77">
        <v>562</v>
      </c>
      <c r="E232" s="37">
        <f t="shared" si="29"/>
        <v>3540.5693950177938</v>
      </c>
      <c r="F232" s="38">
        <f t="shared" si="30"/>
        <v>0.93058916417370152</v>
      </c>
      <c r="G232" s="39">
        <f t="shared" si="31"/>
        <v>158.45051101196259</v>
      </c>
      <c r="H232" s="39">
        <f t="shared" si="32"/>
        <v>0</v>
      </c>
      <c r="I232" s="68">
        <f t="shared" si="33"/>
        <v>158.45051101196259</v>
      </c>
      <c r="J232" s="40">
        <f t="shared" si="34"/>
        <v>-33.952272112456022</v>
      </c>
      <c r="K232" s="37">
        <f t="shared" si="35"/>
        <v>124.49823889950656</v>
      </c>
      <c r="L232" s="37">
        <f t="shared" si="36"/>
        <v>89049.187188722979</v>
      </c>
      <c r="M232" s="37">
        <f t="shared" si="37"/>
        <v>69968.010261522693</v>
      </c>
      <c r="N232" s="63"/>
      <c r="O232" s="74"/>
      <c r="P232" s="69"/>
    </row>
    <row r="233" spans="1:16" s="34" customFormat="1" x14ac:dyDescent="0.3">
      <c r="A233" s="33" t="s">
        <v>692</v>
      </c>
      <c r="B233" s="34" t="s">
        <v>285</v>
      </c>
      <c r="C233" s="36">
        <v>5634406</v>
      </c>
      <c r="D233" s="77">
        <v>1711</v>
      </c>
      <c r="E233" s="37">
        <f t="shared" si="29"/>
        <v>3293.0485096434832</v>
      </c>
      <c r="F233" s="38">
        <f t="shared" si="30"/>
        <v>0.86553176008492883</v>
      </c>
      <c r="G233" s="39">
        <f t="shared" si="31"/>
        <v>306.96304223654897</v>
      </c>
      <c r="H233" s="39">
        <f t="shared" si="32"/>
        <v>45.898899336666361</v>
      </c>
      <c r="I233" s="68">
        <f t="shared" si="33"/>
        <v>352.86194157321535</v>
      </c>
      <c r="J233" s="40">
        <f t="shared" si="34"/>
        <v>-33.952272112456022</v>
      </c>
      <c r="K233" s="37">
        <f t="shared" si="35"/>
        <v>318.90966946075935</v>
      </c>
      <c r="L233" s="37">
        <f t="shared" si="36"/>
        <v>603746.78203177149</v>
      </c>
      <c r="M233" s="37">
        <f t="shared" si="37"/>
        <v>545654.44444735919</v>
      </c>
      <c r="N233" s="63"/>
      <c r="O233" s="74"/>
      <c r="P233" s="69"/>
    </row>
    <row r="234" spans="1:16" s="34" customFormat="1" x14ac:dyDescent="0.3">
      <c r="A234" s="33" t="s">
        <v>693</v>
      </c>
      <c r="B234" s="34" t="s">
        <v>286</v>
      </c>
      <c r="C234" s="36">
        <v>48510222</v>
      </c>
      <c r="D234" s="77">
        <v>11852</v>
      </c>
      <c r="E234" s="37">
        <f t="shared" si="29"/>
        <v>4092.9988187647655</v>
      </c>
      <c r="F234" s="38">
        <f t="shared" si="30"/>
        <v>1.0757875145952642</v>
      </c>
      <c r="G234" s="39">
        <f t="shared" si="31"/>
        <v>-173.0071432362204</v>
      </c>
      <c r="H234" s="39">
        <f t="shared" si="32"/>
        <v>0</v>
      </c>
      <c r="I234" s="68">
        <f t="shared" si="33"/>
        <v>-173.0071432362204</v>
      </c>
      <c r="J234" s="40">
        <f t="shared" si="34"/>
        <v>-33.952272112456022</v>
      </c>
      <c r="K234" s="37">
        <f t="shared" si="35"/>
        <v>-206.95941534867643</v>
      </c>
      <c r="L234" s="37">
        <f t="shared" si="36"/>
        <v>-2050480.6616356841</v>
      </c>
      <c r="M234" s="37">
        <f t="shared" si="37"/>
        <v>-2452882.9907125132</v>
      </c>
      <c r="N234" s="63"/>
      <c r="O234" s="74"/>
      <c r="P234" s="69"/>
    </row>
    <row r="235" spans="1:16" s="34" customFormat="1" x14ac:dyDescent="0.3">
      <c r="A235" s="33" t="s">
        <v>694</v>
      </c>
      <c r="B235" s="34" t="s">
        <v>287</v>
      </c>
      <c r="C235" s="36">
        <v>9239000</v>
      </c>
      <c r="D235" s="77">
        <v>2322</v>
      </c>
      <c r="E235" s="37">
        <f t="shared" si="29"/>
        <v>3978.8975021533161</v>
      </c>
      <c r="F235" s="38">
        <f t="shared" si="30"/>
        <v>1.0457975787939822</v>
      </c>
      <c r="G235" s="39">
        <f t="shared" si="31"/>
        <v>-104.54635326935076</v>
      </c>
      <c r="H235" s="39">
        <f t="shared" si="32"/>
        <v>0</v>
      </c>
      <c r="I235" s="68">
        <f t="shared" si="33"/>
        <v>-104.54635326935076</v>
      </c>
      <c r="J235" s="40">
        <f t="shared" si="34"/>
        <v>-33.952272112456022</v>
      </c>
      <c r="K235" s="37">
        <f t="shared" si="35"/>
        <v>-138.49862538180679</v>
      </c>
      <c r="L235" s="37">
        <f t="shared" si="36"/>
        <v>-242756.63229143247</v>
      </c>
      <c r="M235" s="37">
        <f t="shared" si="37"/>
        <v>-321593.80813655537</v>
      </c>
      <c r="N235" s="63"/>
      <c r="O235" s="74"/>
      <c r="P235" s="69"/>
    </row>
    <row r="236" spans="1:16" s="34" customFormat="1" x14ac:dyDescent="0.3">
      <c r="A236" s="33" t="s">
        <v>695</v>
      </c>
      <c r="B236" s="34" t="s">
        <v>288</v>
      </c>
      <c r="C236" s="36">
        <v>3180339</v>
      </c>
      <c r="D236" s="77">
        <v>820</v>
      </c>
      <c r="E236" s="37">
        <f t="shared" si="29"/>
        <v>3878.462195121951</v>
      </c>
      <c r="F236" s="38">
        <f t="shared" si="30"/>
        <v>1.0193995625440064</v>
      </c>
      <c r="G236" s="39">
        <f t="shared" si="31"/>
        <v>-44.285169050531749</v>
      </c>
      <c r="H236" s="39">
        <f t="shared" si="32"/>
        <v>0</v>
      </c>
      <c r="I236" s="68">
        <f t="shared" si="33"/>
        <v>-44.285169050531749</v>
      </c>
      <c r="J236" s="40">
        <f t="shared" si="34"/>
        <v>-33.952272112456022</v>
      </c>
      <c r="K236" s="37">
        <f t="shared" si="35"/>
        <v>-78.237441162987778</v>
      </c>
      <c r="L236" s="37">
        <f t="shared" si="36"/>
        <v>-36313.838621436036</v>
      </c>
      <c r="M236" s="37">
        <f t="shared" si="37"/>
        <v>-64154.701753649977</v>
      </c>
      <c r="N236" s="63"/>
      <c r="O236" s="74"/>
      <c r="P236" s="69"/>
    </row>
    <row r="237" spans="1:16" s="34" customFormat="1" x14ac:dyDescent="0.3">
      <c r="A237" s="33" t="s">
        <v>696</v>
      </c>
      <c r="B237" s="34" t="s">
        <v>289</v>
      </c>
      <c r="C237" s="36">
        <v>5180855</v>
      </c>
      <c r="D237" s="77">
        <v>1366</v>
      </c>
      <c r="E237" s="37">
        <f t="shared" si="29"/>
        <v>3792.7196193265008</v>
      </c>
      <c r="F237" s="38">
        <f t="shared" si="30"/>
        <v>0.99686332527780042</v>
      </c>
      <c r="G237" s="39">
        <f t="shared" si="31"/>
        <v>7.1603764267383667</v>
      </c>
      <c r="H237" s="39">
        <f t="shared" si="32"/>
        <v>0</v>
      </c>
      <c r="I237" s="68">
        <f t="shared" si="33"/>
        <v>7.1603764267383667</v>
      </c>
      <c r="J237" s="40">
        <f t="shared" si="34"/>
        <v>-33.952272112456022</v>
      </c>
      <c r="K237" s="37">
        <f t="shared" si="35"/>
        <v>-26.791895685717655</v>
      </c>
      <c r="L237" s="37">
        <f t="shared" si="36"/>
        <v>9781.0741989246089</v>
      </c>
      <c r="M237" s="37">
        <f t="shared" si="37"/>
        <v>-36597.729506690317</v>
      </c>
      <c r="N237" s="63"/>
      <c r="O237" s="74"/>
      <c r="P237" s="69"/>
    </row>
    <row r="238" spans="1:16" s="34" customFormat="1" x14ac:dyDescent="0.3">
      <c r="A238" s="33" t="s">
        <v>697</v>
      </c>
      <c r="B238" s="34" t="s">
        <v>290</v>
      </c>
      <c r="C238" s="36">
        <v>13270415</v>
      </c>
      <c r="D238" s="77">
        <v>4091</v>
      </c>
      <c r="E238" s="37">
        <f t="shared" si="29"/>
        <v>3243.8071376191642</v>
      </c>
      <c r="F238" s="38">
        <f t="shared" si="30"/>
        <v>0.85258935390038715</v>
      </c>
      <c r="G238" s="39">
        <f t="shared" si="31"/>
        <v>336.50786545114033</v>
      </c>
      <c r="H238" s="39">
        <f t="shared" si="32"/>
        <v>63.133379545177988</v>
      </c>
      <c r="I238" s="68">
        <f t="shared" si="33"/>
        <v>399.64124499631833</v>
      </c>
      <c r="J238" s="40">
        <f t="shared" si="34"/>
        <v>-33.952272112456022</v>
      </c>
      <c r="K238" s="37">
        <f t="shared" si="35"/>
        <v>365.68897288386233</v>
      </c>
      <c r="L238" s="37">
        <f t="shared" si="36"/>
        <v>1634932.3332799382</v>
      </c>
      <c r="M238" s="37">
        <f t="shared" si="37"/>
        <v>1496033.5880678808</v>
      </c>
      <c r="N238" s="63"/>
      <c r="O238" s="74"/>
      <c r="P238" s="69"/>
    </row>
    <row r="239" spans="1:16" s="34" customFormat="1" x14ac:dyDescent="0.3">
      <c r="A239" s="33" t="s">
        <v>698</v>
      </c>
      <c r="B239" s="34" t="s">
        <v>291</v>
      </c>
      <c r="C239" s="36">
        <v>8616600</v>
      </c>
      <c r="D239" s="77">
        <v>2672</v>
      </c>
      <c r="E239" s="37">
        <f t="shared" si="29"/>
        <v>3224.7754491017963</v>
      </c>
      <c r="F239" s="38">
        <f t="shared" si="30"/>
        <v>0.84758714065889162</v>
      </c>
      <c r="G239" s="39">
        <f t="shared" si="31"/>
        <v>347.92687856156107</v>
      </c>
      <c r="H239" s="39">
        <f t="shared" si="32"/>
        <v>69.79447052625676</v>
      </c>
      <c r="I239" s="68">
        <f t="shared" si="33"/>
        <v>417.72134908781783</v>
      </c>
      <c r="J239" s="40">
        <f t="shared" si="34"/>
        <v>-33.952272112456022</v>
      </c>
      <c r="K239" s="37">
        <f t="shared" si="35"/>
        <v>383.76907697536183</v>
      </c>
      <c r="L239" s="37">
        <f t="shared" si="36"/>
        <v>1116151.4447626492</v>
      </c>
      <c r="M239" s="37">
        <f t="shared" si="37"/>
        <v>1025430.9736781667</v>
      </c>
      <c r="N239" s="63"/>
      <c r="O239" s="74"/>
      <c r="P239" s="69"/>
    </row>
    <row r="240" spans="1:16" s="34" customFormat="1" x14ac:dyDescent="0.3">
      <c r="A240" s="33" t="s">
        <v>699</v>
      </c>
      <c r="B240" s="34" t="s">
        <v>292</v>
      </c>
      <c r="C240" s="36">
        <v>3930448</v>
      </c>
      <c r="D240" s="77">
        <v>1279</v>
      </c>
      <c r="E240" s="37">
        <f t="shared" si="29"/>
        <v>3073.0633307271305</v>
      </c>
      <c r="F240" s="38">
        <f t="shared" si="30"/>
        <v>0.80771173145720521</v>
      </c>
      <c r="G240" s="39">
        <f t="shared" si="31"/>
        <v>438.95414958636053</v>
      </c>
      <c r="H240" s="39">
        <f t="shared" si="32"/>
        <v>122.89371195738978</v>
      </c>
      <c r="I240" s="68">
        <f t="shared" si="33"/>
        <v>561.84786154375035</v>
      </c>
      <c r="J240" s="40">
        <f t="shared" si="34"/>
        <v>-33.952272112456022</v>
      </c>
      <c r="K240" s="37">
        <f t="shared" si="35"/>
        <v>527.8955894312943</v>
      </c>
      <c r="L240" s="37">
        <f t="shared" si="36"/>
        <v>718603.41491445666</v>
      </c>
      <c r="M240" s="37">
        <f t="shared" si="37"/>
        <v>675178.45888262545</v>
      </c>
      <c r="N240" s="63"/>
      <c r="O240" s="74"/>
      <c r="P240" s="69"/>
    </row>
    <row r="241" spans="1:16" s="34" customFormat="1" x14ac:dyDescent="0.3">
      <c r="A241" s="33" t="s">
        <v>700</v>
      </c>
      <c r="B241" s="34" t="s">
        <v>293</v>
      </c>
      <c r="C241" s="36">
        <v>8763119</v>
      </c>
      <c r="D241" s="77">
        <v>2331</v>
      </c>
      <c r="E241" s="37">
        <f t="shared" si="29"/>
        <v>3759.3818103818103</v>
      </c>
      <c r="F241" s="38">
        <f t="shared" si="30"/>
        <v>0.98810094829830153</v>
      </c>
      <c r="G241" s="39">
        <f t="shared" si="31"/>
        <v>27.163061793552696</v>
      </c>
      <c r="H241" s="39">
        <f t="shared" si="32"/>
        <v>0</v>
      </c>
      <c r="I241" s="68">
        <f t="shared" si="33"/>
        <v>27.163061793552696</v>
      </c>
      <c r="J241" s="40">
        <f t="shared" si="34"/>
        <v>-33.952272112456022</v>
      </c>
      <c r="K241" s="37">
        <f t="shared" si="35"/>
        <v>-6.7892103189033257</v>
      </c>
      <c r="L241" s="37">
        <f t="shared" si="36"/>
        <v>63317.097040771332</v>
      </c>
      <c r="M241" s="37">
        <f t="shared" si="37"/>
        <v>-15825.649253363652</v>
      </c>
      <c r="N241" s="63"/>
      <c r="O241" s="74"/>
      <c r="P241" s="69"/>
    </row>
    <row r="242" spans="1:16" s="34" customFormat="1" x14ac:dyDescent="0.3">
      <c r="A242" s="33" t="s">
        <v>701</v>
      </c>
      <c r="B242" s="34" t="s">
        <v>294</v>
      </c>
      <c r="C242" s="36">
        <v>28648564</v>
      </c>
      <c r="D242" s="77">
        <v>8191</v>
      </c>
      <c r="E242" s="37">
        <f t="shared" si="29"/>
        <v>3497.5661091441825</v>
      </c>
      <c r="F242" s="38">
        <f t="shared" si="30"/>
        <v>0.91928635171812323</v>
      </c>
      <c r="G242" s="39">
        <f t="shared" si="31"/>
        <v>184.25248253612935</v>
      </c>
      <c r="H242" s="39">
        <f t="shared" si="32"/>
        <v>0</v>
      </c>
      <c r="I242" s="68">
        <f t="shared" si="33"/>
        <v>184.25248253612935</v>
      </c>
      <c r="J242" s="40">
        <f t="shared" si="34"/>
        <v>-33.952272112456022</v>
      </c>
      <c r="K242" s="37">
        <f t="shared" si="35"/>
        <v>150.30021042367332</v>
      </c>
      <c r="L242" s="37">
        <f t="shared" si="36"/>
        <v>1509212.0844534356</v>
      </c>
      <c r="M242" s="37">
        <f t="shared" si="37"/>
        <v>1231109.0235803081</v>
      </c>
      <c r="N242" s="63"/>
      <c r="O242" s="74"/>
      <c r="P242" s="69"/>
    </row>
    <row r="243" spans="1:16" s="34" customFormat="1" x14ac:dyDescent="0.3">
      <c r="A243" s="33" t="s">
        <v>702</v>
      </c>
      <c r="B243" s="34" t="s">
        <v>295</v>
      </c>
      <c r="C243" s="36">
        <v>6715241</v>
      </c>
      <c r="D243" s="77">
        <v>1764</v>
      </c>
      <c r="E243" s="37">
        <f t="shared" si="29"/>
        <v>3806.8259637188207</v>
      </c>
      <c r="F243" s="38">
        <f t="shared" si="30"/>
        <v>1.0005709806781062</v>
      </c>
      <c r="G243" s="39">
        <f t="shared" si="31"/>
        <v>-1.3034302086535716</v>
      </c>
      <c r="H243" s="39">
        <f t="shared" si="32"/>
        <v>0</v>
      </c>
      <c r="I243" s="68">
        <f t="shared" si="33"/>
        <v>-1.3034302086535716</v>
      </c>
      <c r="J243" s="40">
        <f t="shared" si="34"/>
        <v>-33.952272112456022</v>
      </c>
      <c r="K243" s="37">
        <f t="shared" si="35"/>
        <v>-35.255702321109595</v>
      </c>
      <c r="L243" s="37">
        <f t="shared" si="36"/>
        <v>-2299.2508880649002</v>
      </c>
      <c r="M243" s="37">
        <f t="shared" si="37"/>
        <v>-62191.058894437323</v>
      </c>
      <c r="N243" s="63"/>
      <c r="O243" s="74"/>
      <c r="P243" s="69"/>
    </row>
    <row r="244" spans="1:16" s="34" customFormat="1" x14ac:dyDescent="0.3">
      <c r="A244" s="33" t="s">
        <v>703</v>
      </c>
      <c r="B244" s="34" t="s">
        <v>296</v>
      </c>
      <c r="C244" s="36">
        <v>7470971</v>
      </c>
      <c r="D244" s="77">
        <v>2151</v>
      </c>
      <c r="E244" s="37">
        <f t="shared" si="29"/>
        <v>3473.2547652254766</v>
      </c>
      <c r="F244" s="38">
        <f t="shared" si="30"/>
        <v>0.91289645487015181</v>
      </c>
      <c r="G244" s="39">
        <f t="shared" si="31"/>
        <v>198.83928888735289</v>
      </c>
      <c r="H244" s="39">
        <f t="shared" si="32"/>
        <v>0</v>
      </c>
      <c r="I244" s="68">
        <f t="shared" si="33"/>
        <v>198.83928888735289</v>
      </c>
      <c r="J244" s="40">
        <f t="shared" si="34"/>
        <v>-33.952272112456022</v>
      </c>
      <c r="K244" s="37">
        <f t="shared" si="35"/>
        <v>164.88701677489686</v>
      </c>
      <c r="L244" s="37">
        <f t="shared" si="36"/>
        <v>427703.31039669609</v>
      </c>
      <c r="M244" s="37">
        <f t="shared" si="37"/>
        <v>354671.97308280313</v>
      </c>
      <c r="N244" s="63"/>
      <c r="O244" s="74"/>
      <c r="P244" s="69"/>
    </row>
    <row r="245" spans="1:16" s="34" customFormat="1" x14ac:dyDescent="0.3">
      <c r="A245" s="33" t="s">
        <v>704</v>
      </c>
      <c r="B245" s="34" t="s">
        <v>297</v>
      </c>
      <c r="C245" s="36">
        <v>20470248</v>
      </c>
      <c r="D245" s="77">
        <v>5245</v>
      </c>
      <c r="E245" s="37">
        <f t="shared" si="29"/>
        <v>3902.811820781697</v>
      </c>
      <c r="F245" s="38">
        <f t="shared" si="30"/>
        <v>1.0257995212123865</v>
      </c>
      <c r="G245" s="39">
        <f t="shared" si="31"/>
        <v>-58.894944446379299</v>
      </c>
      <c r="H245" s="39">
        <f t="shared" si="32"/>
        <v>0</v>
      </c>
      <c r="I245" s="68">
        <f t="shared" si="33"/>
        <v>-58.894944446379299</v>
      </c>
      <c r="J245" s="40">
        <f t="shared" si="34"/>
        <v>-33.952272112456022</v>
      </c>
      <c r="K245" s="37">
        <f t="shared" si="35"/>
        <v>-92.847216558835328</v>
      </c>
      <c r="L245" s="37">
        <f t="shared" si="36"/>
        <v>-308903.98362125939</v>
      </c>
      <c r="M245" s="37">
        <f t="shared" si="37"/>
        <v>-486983.65085109131</v>
      </c>
      <c r="N245" s="63"/>
      <c r="O245" s="74"/>
      <c r="P245" s="69"/>
    </row>
    <row r="246" spans="1:16" s="34" customFormat="1" x14ac:dyDescent="0.3">
      <c r="A246" s="33" t="s">
        <v>705</v>
      </c>
      <c r="B246" s="34" t="s">
        <v>298</v>
      </c>
      <c r="C246" s="36">
        <v>16534960</v>
      </c>
      <c r="D246" s="77">
        <v>5195</v>
      </c>
      <c r="E246" s="37">
        <f t="shared" si="29"/>
        <v>3182.8604427333976</v>
      </c>
      <c r="F246" s="38">
        <f t="shared" si="30"/>
        <v>0.83657036725583633</v>
      </c>
      <c r="G246" s="39">
        <f t="shared" si="31"/>
        <v>373.0758823826003</v>
      </c>
      <c r="H246" s="39">
        <f t="shared" si="32"/>
        <v>84.464722755196306</v>
      </c>
      <c r="I246" s="68">
        <f t="shared" si="33"/>
        <v>457.5406051377966</v>
      </c>
      <c r="J246" s="40">
        <f t="shared" si="34"/>
        <v>-33.952272112456022</v>
      </c>
      <c r="K246" s="37">
        <f t="shared" si="35"/>
        <v>423.5883330253406</v>
      </c>
      <c r="L246" s="37">
        <f t="shared" si="36"/>
        <v>2376923.4436908532</v>
      </c>
      <c r="M246" s="37">
        <f t="shared" si="37"/>
        <v>2200541.3900666446</v>
      </c>
      <c r="N246" s="63"/>
      <c r="O246" s="74"/>
      <c r="P246" s="69"/>
    </row>
    <row r="247" spans="1:16" s="34" customFormat="1" x14ac:dyDescent="0.3">
      <c r="A247" s="33" t="s">
        <v>706</v>
      </c>
      <c r="B247" s="34" t="s">
        <v>299</v>
      </c>
      <c r="C247" s="36">
        <v>10867170</v>
      </c>
      <c r="D247" s="77">
        <v>3038</v>
      </c>
      <c r="E247" s="37">
        <f t="shared" si="29"/>
        <v>3577.0803159973666</v>
      </c>
      <c r="F247" s="38">
        <f t="shared" si="30"/>
        <v>0.94018554928774678</v>
      </c>
      <c r="G247" s="39">
        <f t="shared" si="31"/>
        <v>136.54395842421891</v>
      </c>
      <c r="H247" s="39">
        <f t="shared" si="32"/>
        <v>0</v>
      </c>
      <c r="I247" s="68">
        <f t="shared" si="33"/>
        <v>136.54395842421891</v>
      </c>
      <c r="J247" s="40">
        <f t="shared" si="34"/>
        <v>-33.952272112456022</v>
      </c>
      <c r="K247" s="37">
        <f t="shared" si="35"/>
        <v>102.59168631176288</v>
      </c>
      <c r="L247" s="37">
        <f t="shared" si="36"/>
        <v>414820.54569277709</v>
      </c>
      <c r="M247" s="37">
        <f t="shared" si="37"/>
        <v>311673.54301513563</v>
      </c>
      <c r="N247" s="63"/>
      <c r="O247" s="74"/>
      <c r="P247" s="69"/>
    </row>
    <row r="248" spans="1:16" s="34" customFormat="1" x14ac:dyDescent="0.3">
      <c r="A248" s="33" t="s">
        <v>707</v>
      </c>
      <c r="B248" s="34" t="s">
        <v>300</v>
      </c>
      <c r="C248" s="36">
        <v>8379964</v>
      </c>
      <c r="D248" s="77">
        <v>2770</v>
      </c>
      <c r="E248" s="37">
        <f t="shared" si="29"/>
        <v>3025.257761732852</v>
      </c>
      <c r="F248" s="38">
        <f t="shared" si="30"/>
        <v>0.79514670602490178</v>
      </c>
      <c r="G248" s="39">
        <f t="shared" si="31"/>
        <v>467.6374909829276</v>
      </c>
      <c r="H248" s="39">
        <f t="shared" si="32"/>
        <v>139.62566110538725</v>
      </c>
      <c r="I248" s="68">
        <f t="shared" si="33"/>
        <v>607.26315208831488</v>
      </c>
      <c r="J248" s="40">
        <f t="shared" si="34"/>
        <v>-33.952272112456022</v>
      </c>
      <c r="K248" s="37">
        <f t="shared" si="35"/>
        <v>573.31087997585882</v>
      </c>
      <c r="L248" s="37">
        <f t="shared" si="36"/>
        <v>1682118.9312846323</v>
      </c>
      <c r="M248" s="37">
        <f t="shared" si="37"/>
        <v>1588071.137533129</v>
      </c>
      <c r="N248" s="63"/>
      <c r="O248" s="74"/>
      <c r="P248" s="69"/>
    </row>
    <row r="249" spans="1:16" s="34" customFormat="1" x14ac:dyDescent="0.3">
      <c r="A249" s="33" t="s">
        <v>708</v>
      </c>
      <c r="B249" s="34" t="s">
        <v>301</v>
      </c>
      <c r="C249" s="36">
        <v>9074815</v>
      </c>
      <c r="D249" s="77">
        <v>3027</v>
      </c>
      <c r="E249" s="37">
        <f t="shared" si="29"/>
        <v>2997.9567228278825</v>
      </c>
      <c r="F249" s="38">
        <f t="shared" si="30"/>
        <v>0.78797100964922839</v>
      </c>
      <c r="G249" s="39">
        <f t="shared" si="31"/>
        <v>484.01811432590938</v>
      </c>
      <c r="H249" s="39">
        <f t="shared" si="32"/>
        <v>149.18102472212661</v>
      </c>
      <c r="I249" s="68">
        <f t="shared" si="33"/>
        <v>633.19913904803593</v>
      </c>
      <c r="J249" s="40">
        <f t="shared" si="34"/>
        <v>-33.952272112456022</v>
      </c>
      <c r="K249" s="37">
        <f t="shared" si="35"/>
        <v>599.24686693557987</v>
      </c>
      <c r="L249" s="37">
        <f t="shared" si="36"/>
        <v>1916693.7938984048</v>
      </c>
      <c r="M249" s="37">
        <f t="shared" si="37"/>
        <v>1813920.2662140003</v>
      </c>
      <c r="N249" s="63"/>
      <c r="O249" s="74"/>
      <c r="P249" s="69"/>
    </row>
    <row r="250" spans="1:16" s="34" customFormat="1" x14ac:dyDescent="0.3">
      <c r="A250" s="33" t="s">
        <v>709</v>
      </c>
      <c r="B250" s="34" t="s">
        <v>302</v>
      </c>
      <c r="C250" s="36">
        <v>9856960</v>
      </c>
      <c r="D250" s="77">
        <v>3047</v>
      </c>
      <c r="E250" s="37">
        <f t="shared" si="29"/>
        <v>3234.972103708566</v>
      </c>
      <c r="F250" s="38">
        <f t="shared" si="30"/>
        <v>0.85026718876110774</v>
      </c>
      <c r="G250" s="39">
        <f t="shared" si="31"/>
        <v>341.80888579749927</v>
      </c>
      <c r="H250" s="39">
        <f t="shared" si="32"/>
        <v>66.225641413887359</v>
      </c>
      <c r="I250" s="68">
        <f t="shared" si="33"/>
        <v>408.0345272113866</v>
      </c>
      <c r="J250" s="40">
        <f t="shared" si="34"/>
        <v>-33.952272112456022</v>
      </c>
      <c r="K250" s="37">
        <f t="shared" si="35"/>
        <v>374.0822550989306</v>
      </c>
      <c r="L250" s="37">
        <f t="shared" si="36"/>
        <v>1243281.204413095</v>
      </c>
      <c r="M250" s="37">
        <f t="shared" si="37"/>
        <v>1139828.6312864416</v>
      </c>
      <c r="N250" s="63"/>
      <c r="O250" s="74"/>
      <c r="P250" s="69"/>
    </row>
    <row r="251" spans="1:16" s="34" customFormat="1" x14ac:dyDescent="0.3">
      <c r="A251" s="33" t="s">
        <v>710</v>
      </c>
      <c r="B251" s="34" t="s">
        <v>303</v>
      </c>
      <c r="C251" s="36">
        <v>50031306</v>
      </c>
      <c r="D251" s="77">
        <v>13092</v>
      </c>
      <c r="E251" s="37">
        <f t="shared" si="29"/>
        <v>3821.5174152153986</v>
      </c>
      <c r="F251" s="38">
        <f t="shared" si="30"/>
        <v>1.0044324233002837</v>
      </c>
      <c r="G251" s="39">
        <f t="shared" si="31"/>
        <v>-10.118301106600301</v>
      </c>
      <c r="H251" s="39">
        <f t="shared" si="32"/>
        <v>0</v>
      </c>
      <c r="I251" s="68">
        <f t="shared" si="33"/>
        <v>-10.118301106600301</v>
      </c>
      <c r="J251" s="40">
        <f t="shared" si="34"/>
        <v>-33.952272112456022</v>
      </c>
      <c r="K251" s="37">
        <f t="shared" si="35"/>
        <v>-44.070573219056321</v>
      </c>
      <c r="L251" s="37">
        <f t="shared" si="36"/>
        <v>-132468.79808761113</v>
      </c>
      <c r="M251" s="37">
        <f t="shared" si="37"/>
        <v>-576971.94458388537</v>
      </c>
      <c r="N251" s="63"/>
      <c r="O251" s="74"/>
      <c r="P251" s="69"/>
    </row>
    <row r="252" spans="1:16" s="34" customFormat="1" x14ac:dyDescent="0.3">
      <c r="A252" s="33" t="s">
        <v>711</v>
      </c>
      <c r="B252" s="34" t="s">
        <v>304</v>
      </c>
      <c r="C252" s="36">
        <v>9112503</v>
      </c>
      <c r="D252" s="77">
        <v>2793</v>
      </c>
      <c r="E252" s="37">
        <f t="shared" si="29"/>
        <v>3262.6219119226639</v>
      </c>
      <c r="F252" s="38">
        <f t="shared" si="30"/>
        <v>0.85753455427348213</v>
      </c>
      <c r="G252" s="39">
        <f t="shared" si="31"/>
        <v>325.21900086904049</v>
      </c>
      <c r="H252" s="39">
        <f t="shared" si="32"/>
        <v>56.548208538953098</v>
      </c>
      <c r="I252" s="68">
        <f t="shared" si="33"/>
        <v>381.76720940799356</v>
      </c>
      <c r="J252" s="40">
        <f t="shared" si="34"/>
        <v>-33.952272112456022</v>
      </c>
      <c r="K252" s="37">
        <f t="shared" si="35"/>
        <v>347.81493729553756</v>
      </c>
      <c r="L252" s="37">
        <f t="shared" si="36"/>
        <v>1066275.8158765261</v>
      </c>
      <c r="M252" s="37">
        <f t="shared" si="37"/>
        <v>971447.11986643646</v>
      </c>
      <c r="N252" s="63"/>
      <c r="O252" s="74"/>
      <c r="P252" s="69"/>
    </row>
    <row r="253" spans="1:16" s="34" customFormat="1" x14ac:dyDescent="0.3">
      <c r="A253" s="33" t="s">
        <v>712</v>
      </c>
      <c r="B253" s="34" t="s">
        <v>305</v>
      </c>
      <c r="C253" s="36">
        <v>12522592</v>
      </c>
      <c r="D253" s="77">
        <v>3705</v>
      </c>
      <c r="E253" s="37">
        <f t="shared" si="29"/>
        <v>3379.9168690958163</v>
      </c>
      <c r="F253" s="38">
        <f t="shared" si="30"/>
        <v>0.88836389384557246</v>
      </c>
      <c r="G253" s="39">
        <f t="shared" si="31"/>
        <v>254.84202656514907</v>
      </c>
      <c r="H253" s="39">
        <f t="shared" si="32"/>
        <v>15.494973528349758</v>
      </c>
      <c r="I253" s="68">
        <f t="shared" si="33"/>
        <v>270.33700009349883</v>
      </c>
      <c r="J253" s="40">
        <f t="shared" si="34"/>
        <v>-33.952272112456022</v>
      </c>
      <c r="K253" s="37">
        <f t="shared" si="35"/>
        <v>236.3847279810428</v>
      </c>
      <c r="L253" s="37">
        <f t="shared" si="36"/>
        <v>1001598.5853464132</v>
      </c>
      <c r="M253" s="37">
        <f t="shared" si="37"/>
        <v>875805.41716976359</v>
      </c>
      <c r="N253" s="63"/>
      <c r="O253" s="74"/>
      <c r="P253" s="69"/>
    </row>
    <row r="254" spans="1:16" s="34" customFormat="1" x14ac:dyDescent="0.3">
      <c r="A254" s="33" t="s">
        <v>713</v>
      </c>
      <c r="B254" s="34" t="s">
        <v>306</v>
      </c>
      <c r="C254" s="36">
        <v>22938890</v>
      </c>
      <c r="D254" s="77">
        <v>5970</v>
      </c>
      <c r="E254" s="37">
        <f t="shared" si="29"/>
        <v>3842.3601340033501</v>
      </c>
      <c r="F254" s="38">
        <f t="shared" si="30"/>
        <v>1.009910640528078</v>
      </c>
      <c r="G254" s="39">
        <f t="shared" si="31"/>
        <v>-22.623932379371215</v>
      </c>
      <c r="H254" s="39">
        <f t="shared" si="32"/>
        <v>0</v>
      </c>
      <c r="I254" s="68">
        <f t="shared" si="33"/>
        <v>-22.623932379371215</v>
      </c>
      <c r="J254" s="40">
        <f t="shared" si="34"/>
        <v>-33.952272112456022</v>
      </c>
      <c r="K254" s="37">
        <f t="shared" si="35"/>
        <v>-56.576204491827241</v>
      </c>
      <c r="L254" s="37">
        <f t="shared" si="36"/>
        <v>-135064.87630484614</v>
      </c>
      <c r="M254" s="37">
        <f t="shared" si="37"/>
        <v>-337759.9408162086</v>
      </c>
      <c r="N254" s="63"/>
      <c r="O254" s="74"/>
      <c r="P254" s="69"/>
    </row>
    <row r="255" spans="1:16" s="34" customFormat="1" x14ac:dyDescent="0.3">
      <c r="A255" s="33" t="s">
        <v>714</v>
      </c>
      <c r="B255" s="34" t="s">
        <v>307</v>
      </c>
      <c r="C255" s="36">
        <v>10687815</v>
      </c>
      <c r="D255" s="77">
        <v>2747</v>
      </c>
      <c r="E255" s="37">
        <f t="shared" si="29"/>
        <v>3890.722606479796</v>
      </c>
      <c r="F255" s="38">
        <f t="shared" si="30"/>
        <v>1.0226220402545061</v>
      </c>
      <c r="G255" s="39">
        <f t="shared" si="31"/>
        <v>-51.641415865238741</v>
      </c>
      <c r="H255" s="39">
        <f t="shared" si="32"/>
        <v>0</v>
      </c>
      <c r="I255" s="68">
        <f t="shared" si="33"/>
        <v>-51.641415865238741</v>
      </c>
      <c r="J255" s="40">
        <f t="shared" si="34"/>
        <v>-33.952272112456022</v>
      </c>
      <c r="K255" s="37">
        <f t="shared" si="35"/>
        <v>-85.593687977694771</v>
      </c>
      <c r="L255" s="37">
        <f t="shared" si="36"/>
        <v>-141858.96938181084</v>
      </c>
      <c r="M255" s="37">
        <f t="shared" si="37"/>
        <v>-235125.86087472754</v>
      </c>
      <c r="N255" s="63"/>
      <c r="O255" s="74"/>
      <c r="P255" s="69"/>
    </row>
    <row r="256" spans="1:16" s="34" customFormat="1" x14ac:dyDescent="0.3">
      <c r="A256" s="33" t="s">
        <v>715</v>
      </c>
      <c r="B256" s="34" t="s">
        <v>308</v>
      </c>
      <c r="C256" s="36">
        <v>20231990</v>
      </c>
      <c r="D256" s="77">
        <v>6151</v>
      </c>
      <c r="E256" s="37">
        <f t="shared" si="29"/>
        <v>3289.2196390830759</v>
      </c>
      <c r="F256" s="38">
        <f t="shared" si="30"/>
        <v>0.86452539499022041</v>
      </c>
      <c r="G256" s="39">
        <f t="shared" si="31"/>
        <v>309.26036457279332</v>
      </c>
      <c r="H256" s="39">
        <f t="shared" si="32"/>
        <v>47.239004032808907</v>
      </c>
      <c r="I256" s="68">
        <f t="shared" si="33"/>
        <v>356.49936860560223</v>
      </c>
      <c r="J256" s="40">
        <f t="shared" si="34"/>
        <v>-33.952272112456022</v>
      </c>
      <c r="K256" s="37">
        <f t="shared" si="35"/>
        <v>322.54709649314623</v>
      </c>
      <c r="L256" s="37">
        <f t="shared" si="36"/>
        <v>2192827.6162930592</v>
      </c>
      <c r="M256" s="37">
        <f t="shared" si="37"/>
        <v>1983987.1905293425</v>
      </c>
      <c r="N256" s="63"/>
      <c r="O256" s="74"/>
      <c r="P256" s="69"/>
    </row>
    <row r="257" spans="1:16" s="34" customFormat="1" x14ac:dyDescent="0.3">
      <c r="A257" s="33" t="s">
        <v>716</v>
      </c>
      <c r="B257" s="34" t="s">
        <v>309</v>
      </c>
      <c r="C257" s="36">
        <v>3325349</v>
      </c>
      <c r="D257" s="77">
        <v>1152</v>
      </c>
      <c r="E257" s="37">
        <f t="shared" si="29"/>
        <v>2886.5876736111113</v>
      </c>
      <c r="F257" s="38">
        <f t="shared" si="30"/>
        <v>0.75869921213233937</v>
      </c>
      <c r="G257" s="39">
        <f t="shared" si="31"/>
        <v>550.83954385597201</v>
      </c>
      <c r="H257" s="39">
        <f t="shared" si="32"/>
        <v>188.16019194799651</v>
      </c>
      <c r="I257" s="68">
        <f t="shared" si="33"/>
        <v>738.99973580396852</v>
      </c>
      <c r="J257" s="40">
        <f t="shared" si="34"/>
        <v>-33.952272112456022</v>
      </c>
      <c r="K257" s="37">
        <f t="shared" si="35"/>
        <v>705.04746369151246</v>
      </c>
      <c r="L257" s="37">
        <f t="shared" si="36"/>
        <v>851327.69564617169</v>
      </c>
      <c r="M257" s="37">
        <f t="shared" si="37"/>
        <v>812214.67817262234</v>
      </c>
      <c r="N257" s="63"/>
      <c r="O257" s="74"/>
      <c r="P257" s="69"/>
    </row>
    <row r="258" spans="1:16" s="34" customFormat="1" x14ac:dyDescent="0.3">
      <c r="A258" s="33" t="s">
        <v>717</v>
      </c>
      <c r="B258" s="34" t="s">
        <v>310</v>
      </c>
      <c r="C258" s="36">
        <v>18899178</v>
      </c>
      <c r="D258" s="77">
        <v>5836</v>
      </c>
      <c r="E258" s="37">
        <f t="shared" si="29"/>
        <v>3238.3786840301577</v>
      </c>
      <c r="F258" s="38">
        <f t="shared" si="30"/>
        <v>0.85116256077065555</v>
      </c>
      <c r="G258" s="39">
        <f t="shared" si="31"/>
        <v>339.76493760454423</v>
      </c>
      <c r="H258" s="39">
        <f t="shared" si="32"/>
        <v>65.033338301330261</v>
      </c>
      <c r="I258" s="68">
        <f t="shared" si="33"/>
        <v>404.7982759058745</v>
      </c>
      <c r="J258" s="40">
        <f t="shared" si="34"/>
        <v>-33.952272112456022</v>
      </c>
      <c r="K258" s="37">
        <f t="shared" si="35"/>
        <v>370.8460037934185</v>
      </c>
      <c r="L258" s="37">
        <f t="shared" si="36"/>
        <v>2362402.7381866835</v>
      </c>
      <c r="M258" s="37">
        <f t="shared" si="37"/>
        <v>2164257.2781383903</v>
      </c>
      <c r="N258" s="63"/>
      <c r="O258" s="74"/>
      <c r="P258" s="69"/>
    </row>
    <row r="259" spans="1:16" s="34" customFormat="1" x14ac:dyDescent="0.3">
      <c r="A259" s="33" t="s">
        <v>718</v>
      </c>
      <c r="B259" s="34" t="s">
        <v>311</v>
      </c>
      <c r="C259" s="36">
        <v>23041250</v>
      </c>
      <c r="D259" s="77">
        <v>7167</v>
      </c>
      <c r="E259" s="37">
        <f t="shared" si="29"/>
        <v>3214.9086089019115</v>
      </c>
      <c r="F259" s="38">
        <f t="shared" si="30"/>
        <v>0.84499377966233358</v>
      </c>
      <c r="G259" s="39">
        <f t="shared" si="31"/>
        <v>353.84698268149197</v>
      </c>
      <c r="H259" s="39">
        <f t="shared" si="32"/>
        <v>73.247864596216431</v>
      </c>
      <c r="I259" s="68">
        <f t="shared" si="33"/>
        <v>427.09484727770837</v>
      </c>
      <c r="J259" s="40">
        <f t="shared" si="34"/>
        <v>-33.952272112456022</v>
      </c>
      <c r="K259" s="37">
        <f t="shared" si="35"/>
        <v>393.14257516525237</v>
      </c>
      <c r="L259" s="37">
        <f t="shared" si="36"/>
        <v>3060988.7704393361</v>
      </c>
      <c r="M259" s="37">
        <f t="shared" si="37"/>
        <v>2817652.8362093638</v>
      </c>
      <c r="N259" s="63"/>
      <c r="O259" s="74"/>
      <c r="P259" s="69"/>
    </row>
    <row r="260" spans="1:16" s="34" customFormat="1" x14ac:dyDescent="0.3">
      <c r="A260" s="33" t="s">
        <v>719</v>
      </c>
      <c r="B260" s="34" t="s">
        <v>312</v>
      </c>
      <c r="C260" s="36">
        <v>101695889</v>
      </c>
      <c r="D260" s="77">
        <v>27001</v>
      </c>
      <c r="E260" s="37">
        <f t="shared" si="29"/>
        <v>3766.3749120402949</v>
      </c>
      <c r="F260" s="38">
        <f t="shared" si="30"/>
        <v>0.98993898729748298</v>
      </c>
      <c r="G260" s="39">
        <f t="shared" si="31"/>
        <v>22.967200798461906</v>
      </c>
      <c r="H260" s="39">
        <f t="shared" si="32"/>
        <v>0</v>
      </c>
      <c r="I260" s="68">
        <f t="shared" si="33"/>
        <v>22.967200798461906</v>
      </c>
      <c r="J260" s="40">
        <f t="shared" si="34"/>
        <v>-33.952272112456022</v>
      </c>
      <c r="K260" s="37">
        <f t="shared" si="35"/>
        <v>-10.985071313994116</v>
      </c>
      <c r="L260" s="37">
        <f t="shared" si="36"/>
        <v>620137.38875926996</v>
      </c>
      <c r="M260" s="37">
        <f t="shared" si="37"/>
        <v>-296607.91054915509</v>
      </c>
      <c r="N260" s="63"/>
      <c r="O260" s="74"/>
      <c r="P260" s="69"/>
    </row>
    <row r="261" spans="1:16" s="34" customFormat="1" x14ac:dyDescent="0.3">
      <c r="A261" s="33" t="s">
        <v>720</v>
      </c>
      <c r="B261" s="34" t="s">
        <v>313</v>
      </c>
      <c r="C261" s="36">
        <v>192617085</v>
      </c>
      <c r="D261" s="77">
        <v>47998</v>
      </c>
      <c r="E261" s="37">
        <f t="shared" si="29"/>
        <v>4013.0231467977833</v>
      </c>
      <c r="F261" s="38">
        <f t="shared" si="30"/>
        <v>1.0547670273723015</v>
      </c>
      <c r="G261" s="39">
        <f t="shared" si="31"/>
        <v>-125.02174005603109</v>
      </c>
      <c r="H261" s="39">
        <f t="shared" si="32"/>
        <v>0</v>
      </c>
      <c r="I261" s="68">
        <f t="shared" si="33"/>
        <v>-125.02174005603109</v>
      </c>
      <c r="J261" s="40">
        <f t="shared" si="34"/>
        <v>-33.952272112456022</v>
      </c>
      <c r="K261" s="37">
        <f t="shared" si="35"/>
        <v>-158.97401216848712</v>
      </c>
      <c r="L261" s="37">
        <f t="shared" si="36"/>
        <v>-6000793.4792093802</v>
      </c>
      <c r="M261" s="37">
        <f t="shared" si="37"/>
        <v>-7630434.6360630449</v>
      </c>
      <c r="N261" s="63"/>
      <c r="O261" s="74"/>
      <c r="P261" s="69"/>
    </row>
    <row r="262" spans="1:16" s="34" customFormat="1" x14ac:dyDescent="0.3">
      <c r="A262" s="33" t="s">
        <v>721</v>
      </c>
      <c r="B262" s="34" t="s">
        <v>314</v>
      </c>
      <c r="C262" s="36">
        <v>84191707</v>
      </c>
      <c r="D262" s="77">
        <v>24274</v>
      </c>
      <c r="E262" s="37">
        <f t="shared" si="29"/>
        <v>3468.390335338222</v>
      </c>
      <c r="F262" s="38">
        <f t="shared" si="30"/>
        <v>0.91161790748471383</v>
      </c>
      <c r="G262" s="39">
        <f t="shared" si="31"/>
        <v>201.75794681970564</v>
      </c>
      <c r="H262" s="39">
        <f t="shared" si="32"/>
        <v>0</v>
      </c>
      <c r="I262" s="68">
        <f t="shared" si="33"/>
        <v>201.75794681970564</v>
      </c>
      <c r="J262" s="40">
        <f t="shared" si="34"/>
        <v>-33.952272112456022</v>
      </c>
      <c r="K262" s="37">
        <f t="shared" si="35"/>
        <v>167.80567470724961</v>
      </c>
      <c r="L262" s="37">
        <f t="shared" si="36"/>
        <v>4897472.4011015343</v>
      </c>
      <c r="M262" s="37">
        <f t="shared" si="37"/>
        <v>4073314.947843777</v>
      </c>
      <c r="N262" s="63"/>
      <c r="O262" s="74"/>
      <c r="P262" s="69"/>
    </row>
    <row r="263" spans="1:16" s="34" customFormat="1" x14ac:dyDescent="0.3">
      <c r="A263" s="33" t="s">
        <v>722</v>
      </c>
      <c r="B263" s="34" t="s">
        <v>315</v>
      </c>
      <c r="C263" s="36">
        <v>10672319</v>
      </c>
      <c r="D263" s="77">
        <v>3163</v>
      </c>
      <c r="E263" s="37">
        <f t="shared" si="29"/>
        <v>3374.112867530825</v>
      </c>
      <c r="F263" s="38">
        <f t="shared" si="30"/>
        <v>0.88683839318095381</v>
      </c>
      <c r="G263" s="39">
        <f t="shared" si="31"/>
        <v>258.32442750414384</v>
      </c>
      <c r="H263" s="39">
        <f t="shared" si="32"/>
        <v>17.526374076096701</v>
      </c>
      <c r="I263" s="68">
        <f t="shared" si="33"/>
        <v>275.85080158024056</v>
      </c>
      <c r="J263" s="40">
        <f t="shared" si="34"/>
        <v>-33.952272112456022</v>
      </c>
      <c r="K263" s="37">
        <f t="shared" si="35"/>
        <v>241.89852946778453</v>
      </c>
      <c r="L263" s="37">
        <f t="shared" si="36"/>
        <v>872516.0853983009</v>
      </c>
      <c r="M263" s="37">
        <f t="shared" si="37"/>
        <v>765125.04870660242</v>
      </c>
      <c r="N263" s="63"/>
      <c r="O263" s="74"/>
      <c r="P263" s="69"/>
    </row>
    <row r="264" spans="1:16" s="34" customFormat="1" x14ac:dyDescent="0.3">
      <c r="A264" s="33" t="s">
        <v>723</v>
      </c>
      <c r="B264" s="34" t="s">
        <v>176</v>
      </c>
      <c r="C264" s="36">
        <v>9768490</v>
      </c>
      <c r="D264" s="77">
        <v>2493</v>
      </c>
      <c r="E264" s="37">
        <f t="shared" si="29"/>
        <v>3918.3674288006418</v>
      </c>
      <c r="F264" s="38">
        <f t="shared" si="30"/>
        <v>1.0298880952945479</v>
      </c>
      <c r="G264" s="39">
        <f t="shared" si="31"/>
        <v>-68.228309257746233</v>
      </c>
      <c r="H264" s="39">
        <f t="shared" si="32"/>
        <v>0</v>
      </c>
      <c r="I264" s="68">
        <f t="shared" si="33"/>
        <v>-68.228309257746233</v>
      </c>
      <c r="J264" s="40">
        <f t="shared" si="34"/>
        <v>-33.952272112456022</v>
      </c>
      <c r="K264" s="37">
        <f t="shared" si="35"/>
        <v>-102.18058137020225</v>
      </c>
      <c r="L264" s="37">
        <f t="shared" si="36"/>
        <v>-170093.17497956136</v>
      </c>
      <c r="M264" s="37">
        <f t="shared" si="37"/>
        <v>-254736.18935591419</v>
      </c>
      <c r="N264" s="63"/>
      <c r="O264" s="74"/>
      <c r="P264" s="69"/>
    </row>
    <row r="265" spans="1:16" s="34" customFormat="1" x14ac:dyDescent="0.3">
      <c r="A265" s="33" t="s">
        <v>724</v>
      </c>
      <c r="B265" s="34" t="s">
        <v>316</v>
      </c>
      <c r="C265" s="36">
        <v>42929277</v>
      </c>
      <c r="D265" s="77">
        <v>8927</v>
      </c>
      <c r="E265" s="37">
        <f t="shared" ref="E265:E328" si="38">(C265)/D265</f>
        <v>4808.9253948694968</v>
      </c>
      <c r="F265" s="38">
        <f t="shared" ref="F265:F328" si="39">IF(ISNUMBER(C265),E265/E$435,"")</f>
        <v>1.2639588056323923</v>
      </c>
      <c r="G265" s="39">
        <f t="shared" ref="G265:G328" si="40">(E$435-E265)*0.6</f>
        <v>-602.56308889905915</v>
      </c>
      <c r="H265" s="39">
        <f t="shared" ref="H265:H328" si="41">IF(E265&gt;=E$435*0.9,0,IF(E265&lt;0.9*E$435,(E$435*0.9-E265)*0.35))</f>
        <v>0</v>
      </c>
      <c r="I265" s="68">
        <f t="shared" ref="I265:I328" si="42">G265+H265</f>
        <v>-602.56308889905915</v>
      </c>
      <c r="J265" s="40">
        <f t="shared" ref="J265:J328" si="43">I$437</f>
        <v>-33.952272112456022</v>
      </c>
      <c r="K265" s="37">
        <f t="shared" ref="K265:K328" si="44">I265+J265</f>
        <v>-636.51536101151521</v>
      </c>
      <c r="L265" s="37">
        <f t="shared" ref="L265:L328" si="45">(I265*D265)</f>
        <v>-5379080.6946019009</v>
      </c>
      <c r="M265" s="37">
        <f t="shared" ref="M265:M328" si="46">(K265*D265)</f>
        <v>-5682172.627749796</v>
      </c>
      <c r="N265" s="63"/>
      <c r="O265" s="74"/>
      <c r="P265" s="69"/>
    </row>
    <row r="266" spans="1:16" s="34" customFormat="1" x14ac:dyDescent="0.3">
      <c r="A266" s="33" t="s">
        <v>725</v>
      </c>
      <c r="B266" s="34" t="s">
        <v>317</v>
      </c>
      <c r="C266" s="36">
        <v>35301131</v>
      </c>
      <c r="D266" s="77">
        <v>8609</v>
      </c>
      <c r="E266" s="37">
        <f t="shared" si="38"/>
        <v>4100.491462423046</v>
      </c>
      <c r="F266" s="38">
        <f t="shared" si="39"/>
        <v>1.0777568512249098</v>
      </c>
      <c r="G266" s="39">
        <f t="shared" si="40"/>
        <v>-177.5027294311887</v>
      </c>
      <c r="H266" s="39">
        <f t="shared" si="41"/>
        <v>0</v>
      </c>
      <c r="I266" s="68">
        <f t="shared" si="42"/>
        <v>-177.5027294311887</v>
      </c>
      <c r="J266" s="40">
        <f t="shared" si="43"/>
        <v>-33.952272112456022</v>
      </c>
      <c r="K266" s="37">
        <f t="shared" si="44"/>
        <v>-211.45500154364473</v>
      </c>
      <c r="L266" s="37">
        <f t="shared" si="45"/>
        <v>-1528120.9976731036</v>
      </c>
      <c r="M266" s="37">
        <f t="shared" si="46"/>
        <v>-1820416.1082892374</v>
      </c>
      <c r="N266" s="63"/>
      <c r="O266" s="74"/>
      <c r="P266" s="69"/>
    </row>
    <row r="267" spans="1:16" s="34" customFormat="1" x14ac:dyDescent="0.3">
      <c r="A267" s="33" t="s">
        <v>726</v>
      </c>
      <c r="B267" s="34" t="s">
        <v>318</v>
      </c>
      <c r="C267" s="36">
        <v>17383442</v>
      </c>
      <c r="D267" s="77">
        <v>5155</v>
      </c>
      <c r="E267" s="37">
        <f t="shared" si="38"/>
        <v>3372.1516973811831</v>
      </c>
      <c r="F267" s="38">
        <f t="shared" si="39"/>
        <v>0.88632292702657589</v>
      </c>
      <c r="G267" s="39">
        <f t="shared" si="40"/>
        <v>259.50112959392897</v>
      </c>
      <c r="H267" s="39">
        <f t="shared" si="41"/>
        <v>18.212783628471378</v>
      </c>
      <c r="I267" s="68">
        <f t="shared" si="42"/>
        <v>277.71391322240032</v>
      </c>
      <c r="J267" s="40">
        <f t="shared" si="43"/>
        <v>-33.952272112456022</v>
      </c>
      <c r="K267" s="37">
        <f t="shared" si="44"/>
        <v>243.76164110994429</v>
      </c>
      <c r="L267" s="37">
        <f t="shared" si="45"/>
        <v>1431615.2226614736</v>
      </c>
      <c r="M267" s="37">
        <f t="shared" si="46"/>
        <v>1256591.2599217629</v>
      </c>
      <c r="N267" s="63"/>
      <c r="O267" s="74"/>
      <c r="P267" s="69"/>
    </row>
    <row r="268" spans="1:16" s="34" customFormat="1" x14ac:dyDescent="0.3">
      <c r="A268" s="33" t="s">
        <v>727</v>
      </c>
      <c r="B268" s="34" t="s">
        <v>319</v>
      </c>
      <c r="C268" s="36">
        <v>29221516</v>
      </c>
      <c r="D268" s="77">
        <v>9197</v>
      </c>
      <c r="E268" s="37">
        <f t="shared" si="38"/>
        <v>3177.2878112427966</v>
      </c>
      <c r="F268" s="38">
        <f t="shared" si="39"/>
        <v>0.83510567898044663</v>
      </c>
      <c r="G268" s="39">
        <f t="shared" si="40"/>
        <v>376.41946127696093</v>
      </c>
      <c r="H268" s="39">
        <f t="shared" si="41"/>
        <v>86.41514377690666</v>
      </c>
      <c r="I268" s="68">
        <f t="shared" si="42"/>
        <v>462.83460505386756</v>
      </c>
      <c r="J268" s="40">
        <f t="shared" si="43"/>
        <v>-33.952272112456022</v>
      </c>
      <c r="K268" s="37">
        <f t="shared" si="44"/>
        <v>428.88233294141156</v>
      </c>
      <c r="L268" s="37">
        <f t="shared" si="45"/>
        <v>4256689.8626804203</v>
      </c>
      <c r="M268" s="37">
        <f t="shared" si="46"/>
        <v>3944430.8160621622</v>
      </c>
      <c r="N268" s="63"/>
      <c r="O268" s="74"/>
      <c r="P268" s="69"/>
    </row>
    <row r="269" spans="1:16" s="34" customFormat="1" x14ac:dyDescent="0.3">
      <c r="A269" s="33" t="s">
        <v>728</v>
      </c>
      <c r="B269" s="34" t="s">
        <v>320</v>
      </c>
      <c r="C269" s="36">
        <v>36500010</v>
      </c>
      <c r="D269" s="77">
        <v>10857</v>
      </c>
      <c r="E269" s="37">
        <f t="shared" si="38"/>
        <v>3361.8872616744957</v>
      </c>
      <c r="F269" s="38">
        <f t="shared" si="39"/>
        <v>0.88362506360990567</v>
      </c>
      <c r="G269" s="39">
        <f t="shared" si="40"/>
        <v>265.65979101794147</v>
      </c>
      <c r="H269" s="39">
        <f t="shared" si="41"/>
        <v>21.80533612581198</v>
      </c>
      <c r="I269" s="68">
        <f t="shared" si="42"/>
        <v>287.46512714375348</v>
      </c>
      <c r="J269" s="40">
        <f t="shared" si="43"/>
        <v>-33.952272112456022</v>
      </c>
      <c r="K269" s="37">
        <f t="shared" si="44"/>
        <v>253.51285503129745</v>
      </c>
      <c r="L269" s="37">
        <f t="shared" si="45"/>
        <v>3121008.8853997313</v>
      </c>
      <c r="M269" s="37">
        <f t="shared" si="46"/>
        <v>2752389.0670747962</v>
      </c>
      <c r="N269" s="63"/>
      <c r="O269" s="74"/>
      <c r="P269" s="69"/>
    </row>
    <row r="270" spans="1:16" s="34" customFormat="1" x14ac:dyDescent="0.3">
      <c r="A270" s="33" t="s">
        <v>729</v>
      </c>
      <c r="B270" s="34" t="s">
        <v>321</v>
      </c>
      <c r="C270" s="36">
        <v>7683131</v>
      </c>
      <c r="D270" s="77">
        <v>2250</v>
      </c>
      <c r="E270" s="37">
        <f t="shared" si="38"/>
        <v>3414.7248888888889</v>
      </c>
      <c r="F270" s="38">
        <f t="shared" si="39"/>
        <v>0.89751269519129895</v>
      </c>
      <c r="G270" s="39">
        <f t="shared" si="40"/>
        <v>233.95721468930549</v>
      </c>
      <c r="H270" s="39">
        <f t="shared" si="41"/>
        <v>3.312166600774344</v>
      </c>
      <c r="I270" s="68">
        <f t="shared" si="42"/>
        <v>237.26938129007982</v>
      </c>
      <c r="J270" s="40">
        <f t="shared" si="43"/>
        <v>-33.952272112456022</v>
      </c>
      <c r="K270" s="37">
        <f t="shared" si="44"/>
        <v>203.31710917762379</v>
      </c>
      <c r="L270" s="37">
        <f t="shared" si="45"/>
        <v>533856.10790267959</v>
      </c>
      <c r="M270" s="37">
        <f t="shared" si="46"/>
        <v>457463.49564965355</v>
      </c>
      <c r="N270" s="63"/>
      <c r="O270" s="74"/>
      <c r="P270" s="69"/>
    </row>
    <row r="271" spans="1:16" s="34" customFormat="1" x14ac:dyDescent="0.3">
      <c r="A271" s="33" t="s">
        <v>730</v>
      </c>
      <c r="B271" s="34" t="s">
        <v>322</v>
      </c>
      <c r="C271" s="36">
        <v>4884112</v>
      </c>
      <c r="D271" s="77">
        <v>1645</v>
      </c>
      <c r="E271" s="37">
        <f t="shared" si="38"/>
        <v>2969.0650455927052</v>
      </c>
      <c r="F271" s="38">
        <f t="shared" si="39"/>
        <v>0.78037723622744659</v>
      </c>
      <c r="G271" s="39">
        <f t="shared" si="40"/>
        <v>501.35312066701567</v>
      </c>
      <c r="H271" s="39">
        <f t="shared" si="41"/>
        <v>159.29311175443863</v>
      </c>
      <c r="I271" s="68">
        <f t="shared" si="42"/>
        <v>660.64623242145433</v>
      </c>
      <c r="J271" s="40">
        <f t="shared" si="43"/>
        <v>-33.952272112456022</v>
      </c>
      <c r="K271" s="37">
        <f t="shared" si="44"/>
        <v>626.69396030899827</v>
      </c>
      <c r="L271" s="37">
        <f t="shared" si="45"/>
        <v>1086763.0523332923</v>
      </c>
      <c r="M271" s="37">
        <f t="shared" si="46"/>
        <v>1030911.5647083021</v>
      </c>
      <c r="N271" s="63"/>
      <c r="O271" s="74"/>
      <c r="P271" s="69"/>
    </row>
    <row r="272" spans="1:16" s="34" customFormat="1" x14ac:dyDescent="0.3">
      <c r="A272" s="33" t="s">
        <v>731</v>
      </c>
      <c r="B272" s="34" t="s">
        <v>323</v>
      </c>
      <c r="C272" s="36">
        <v>17068487</v>
      </c>
      <c r="D272" s="77">
        <v>4565</v>
      </c>
      <c r="E272" s="37">
        <f t="shared" si="38"/>
        <v>3738.9894852135817</v>
      </c>
      <c r="F272" s="38">
        <f t="shared" si="39"/>
        <v>0.98274111073642123</v>
      </c>
      <c r="G272" s="39">
        <f t="shared" si="40"/>
        <v>39.398456894489847</v>
      </c>
      <c r="H272" s="39">
        <f t="shared" si="41"/>
        <v>0</v>
      </c>
      <c r="I272" s="68">
        <f t="shared" si="42"/>
        <v>39.398456894489847</v>
      </c>
      <c r="J272" s="40">
        <f t="shared" si="43"/>
        <v>-33.952272112456022</v>
      </c>
      <c r="K272" s="37">
        <f t="shared" si="44"/>
        <v>5.4461847820338249</v>
      </c>
      <c r="L272" s="37">
        <f t="shared" si="45"/>
        <v>179853.95572334615</v>
      </c>
      <c r="M272" s="37">
        <f t="shared" si="46"/>
        <v>24861.833529984411</v>
      </c>
      <c r="N272" s="63"/>
      <c r="O272" s="74"/>
      <c r="P272" s="69"/>
    </row>
    <row r="273" spans="1:16" s="34" customFormat="1" x14ac:dyDescent="0.3">
      <c r="A273" s="33" t="s">
        <v>732</v>
      </c>
      <c r="B273" s="34" t="s">
        <v>324</v>
      </c>
      <c r="C273" s="36">
        <v>2935657</v>
      </c>
      <c r="D273" s="77">
        <v>947</v>
      </c>
      <c r="E273" s="37">
        <f t="shared" si="38"/>
        <v>3099.9545934530097</v>
      </c>
      <c r="F273" s="38">
        <f t="shared" si="39"/>
        <v>0.81477972389335562</v>
      </c>
      <c r="G273" s="39">
        <f t="shared" si="40"/>
        <v>422.81939195083305</v>
      </c>
      <c r="H273" s="39">
        <f t="shared" si="41"/>
        <v>113.48177000333207</v>
      </c>
      <c r="I273" s="68">
        <f t="shared" si="42"/>
        <v>536.30116195416508</v>
      </c>
      <c r="J273" s="40">
        <f t="shared" si="43"/>
        <v>-33.952272112456022</v>
      </c>
      <c r="K273" s="37">
        <f t="shared" si="44"/>
        <v>502.34888984170908</v>
      </c>
      <c r="L273" s="37">
        <f t="shared" si="45"/>
        <v>507877.20037059434</v>
      </c>
      <c r="M273" s="37">
        <f t="shared" si="46"/>
        <v>475724.39868009847</v>
      </c>
      <c r="N273" s="63"/>
      <c r="O273" s="74"/>
      <c r="P273" s="69"/>
    </row>
    <row r="274" spans="1:16" s="34" customFormat="1" x14ac:dyDescent="0.3">
      <c r="A274" s="33" t="s">
        <v>733</v>
      </c>
      <c r="B274" s="34" t="s">
        <v>325</v>
      </c>
      <c r="C274" s="36">
        <v>24889846</v>
      </c>
      <c r="D274" s="77">
        <v>7657</v>
      </c>
      <c r="E274" s="37">
        <f t="shared" si="38"/>
        <v>3250.6002350790127</v>
      </c>
      <c r="F274" s="38">
        <f t="shared" si="39"/>
        <v>0.85437482459225</v>
      </c>
      <c r="G274" s="39">
        <f t="shared" si="40"/>
        <v>332.43200697523122</v>
      </c>
      <c r="H274" s="39">
        <f t="shared" si="41"/>
        <v>60.755795434231025</v>
      </c>
      <c r="I274" s="68">
        <f t="shared" si="42"/>
        <v>393.18780240946222</v>
      </c>
      <c r="J274" s="40">
        <f t="shared" si="43"/>
        <v>-33.952272112456022</v>
      </c>
      <c r="K274" s="37">
        <f t="shared" si="44"/>
        <v>359.23553029700622</v>
      </c>
      <c r="L274" s="37">
        <f t="shared" si="45"/>
        <v>3010639.0030492521</v>
      </c>
      <c r="M274" s="37">
        <f t="shared" si="46"/>
        <v>2750666.4554841765</v>
      </c>
      <c r="N274" s="63"/>
      <c r="O274" s="74"/>
      <c r="P274" s="69"/>
    </row>
    <row r="275" spans="1:16" s="34" customFormat="1" x14ac:dyDescent="0.3">
      <c r="A275" s="33" t="s">
        <v>734</v>
      </c>
      <c r="B275" s="34" t="s">
        <v>326</v>
      </c>
      <c r="C275" s="36">
        <v>16542078</v>
      </c>
      <c r="D275" s="77">
        <v>4764</v>
      </c>
      <c r="E275" s="37">
        <f t="shared" si="38"/>
        <v>3472.3085642317378</v>
      </c>
      <c r="F275" s="38">
        <f t="shared" si="39"/>
        <v>0.91264775916794572</v>
      </c>
      <c r="G275" s="39">
        <f t="shared" si="40"/>
        <v>199.40700948359617</v>
      </c>
      <c r="H275" s="39">
        <f t="shared" si="41"/>
        <v>0</v>
      </c>
      <c r="I275" s="68">
        <f t="shared" si="42"/>
        <v>199.40700948359617</v>
      </c>
      <c r="J275" s="40">
        <f t="shared" si="43"/>
        <v>-33.952272112456022</v>
      </c>
      <c r="K275" s="37">
        <f t="shared" si="44"/>
        <v>165.45473737114014</v>
      </c>
      <c r="L275" s="37">
        <f t="shared" si="45"/>
        <v>949974.99317985214</v>
      </c>
      <c r="M275" s="37">
        <f t="shared" si="46"/>
        <v>788226.36883611162</v>
      </c>
      <c r="N275" s="63"/>
      <c r="O275" s="74"/>
      <c r="P275" s="69"/>
    </row>
    <row r="276" spans="1:16" s="34" customFormat="1" x14ac:dyDescent="0.3">
      <c r="A276" s="33" t="s">
        <v>735</v>
      </c>
      <c r="B276" s="34" t="s">
        <v>327</v>
      </c>
      <c r="C276" s="36">
        <v>32526519</v>
      </c>
      <c r="D276" s="77">
        <v>9271</v>
      </c>
      <c r="E276" s="37">
        <f t="shared" si="38"/>
        <v>3508.415381296516</v>
      </c>
      <c r="F276" s="38">
        <f t="shared" si="39"/>
        <v>0.92213793121783305</v>
      </c>
      <c r="G276" s="39">
        <f t="shared" si="40"/>
        <v>177.74291924472928</v>
      </c>
      <c r="H276" s="39">
        <f t="shared" si="41"/>
        <v>0</v>
      </c>
      <c r="I276" s="68">
        <f t="shared" si="42"/>
        <v>177.74291924472928</v>
      </c>
      <c r="J276" s="40">
        <f t="shared" si="43"/>
        <v>-33.952272112456022</v>
      </c>
      <c r="K276" s="37">
        <f t="shared" si="44"/>
        <v>143.79064713227325</v>
      </c>
      <c r="L276" s="37">
        <f t="shared" si="45"/>
        <v>1647854.6043178851</v>
      </c>
      <c r="M276" s="37">
        <f t="shared" si="46"/>
        <v>1333083.0895633053</v>
      </c>
      <c r="N276" s="63"/>
      <c r="O276" s="74"/>
      <c r="P276" s="69"/>
    </row>
    <row r="277" spans="1:16" s="34" customFormat="1" x14ac:dyDescent="0.3">
      <c r="A277" s="33" t="s">
        <v>736</v>
      </c>
      <c r="B277" s="34" t="s">
        <v>328</v>
      </c>
      <c r="C277" s="36">
        <v>32062921</v>
      </c>
      <c r="D277" s="77">
        <v>8398</v>
      </c>
      <c r="E277" s="37">
        <f t="shared" si="38"/>
        <v>3817.9234341509882</v>
      </c>
      <c r="F277" s="38">
        <f t="shared" si="39"/>
        <v>1.0034877956255679</v>
      </c>
      <c r="G277" s="39">
        <f t="shared" si="40"/>
        <v>-7.9619124679540612</v>
      </c>
      <c r="H277" s="39">
        <f t="shared" si="41"/>
        <v>0</v>
      </c>
      <c r="I277" s="68">
        <f t="shared" si="42"/>
        <v>-7.9619124679540612</v>
      </c>
      <c r="J277" s="40">
        <f t="shared" si="43"/>
        <v>-33.952272112456022</v>
      </c>
      <c r="K277" s="37">
        <f t="shared" si="44"/>
        <v>-41.91418458041008</v>
      </c>
      <c r="L277" s="37">
        <f t="shared" si="45"/>
        <v>-66864.140905878201</v>
      </c>
      <c r="M277" s="37">
        <f t="shared" si="46"/>
        <v>-351995.32210628386</v>
      </c>
      <c r="N277" s="63"/>
      <c r="O277" s="74"/>
      <c r="P277" s="69"/>
    </row>
    <row r="278" spans="1:16" s="34" customFormat="1" x14ac:dyDescent="0.3">
      <c r="A278" s="33" t="s">
        <v>737</v>
      </c>
      <c r="B278" s="34" t="s">
        <v>329</v>
      </c>
      <c r="C278" s="36">
        <v>36922214</v>
      </c>
      <c r="D278" s="77">
        <v>9383</v>
      </c>
      <c r="E278" s="37">
        <f t="shared" si="38"/>
        <v>3935.0116167537035</v>
      </c>
      <c r="F278" s="38">
        <f t="shared" si="39"/>
        <v>1.0342627873927694</v>
      </c>
      <c r="G278" s="39">
        <f t="shared" si="40"/>
        <v>-78.214822029583232</v>
      </c>
      <c r="H278" s="39">
        <f t="shared" si="41"/>
        <v>0</v>
      </c>
      <c r="I278" s="68">
        <f t="shared" si="42"/>
        <v>-78.214822029583232</v>
      </c>
      <c r="J278" s="40">
        <f t="shared" si="43"/>
        <v>-33.952272112456022</v>
      </c>
      <c r="K278" s="37">
        <f t="shared" si="44"/>
        <v>-112.16709414203925</v>
      </c>
      <c r="L278" s="37">
        <f t="shared" si="45"/>
        <v>-733889.67510357942</v>
      </c>
      <c r="M278" s="37">
        <f t="shared" si="46"/>
        <v>-1052463.8443347542</v>
      </c>
      <c r="N278" s="63"/>
      <c r="O278" s="74"/>
      <c r="P278" s="69"/>
    </row>
    <row r="279" spans="1:16" s="34" customFormat="1" x14ac:dyDescent="0.3">
      <c r="A279" s="33" t="s">
        <v>738</v>
      </c>
      <c r="B279" s="34" t="s">
        <v>330</v>
      </c>
      <c r="C279" s="36">
        <v>24780793</v>
      </c>
      <c r="D279" s="77">
        <v>6536</v>
      </c>
      <c r="E279" s="37">
        <f t="shared" si="38"/>
        <v>3791.4309975520196</v>
      </c>
      <c r="F279" s="38">
        <f t="shared" si="39"/>
        <v>0.99652462906081962</v>
      </c>
      <c r="G279" s="39">
        <f t="shared" si="40"/>
        <v>7.9335494914271294</v>
      </c>
      <c r="H279" s="39">
        <f t="shared" si="41"/>
        <v>0</v>
      </c>
      <c r="I279" s="68">
        <f t="shared" si="42"/>
        <v>7.9335494914271294</v>
      </c>
      <c r="J279" s="40">
        <f t="shared" si="43"/>
        <v>-33.952272112456022</v>
      </c>
      <c r="K279" s="37">
        <f t="shared" si="44"/>
        <v>-26.018722621028893</v>
      </c>
      <c r="L279" s="37">
        <f t="shared" si="45"/>
        <v>51853.679475967714</v>
      </c>
      <c r="M279" s="37">
        <f t="shared" si="46"/>
        <v>-170058.37105104484</v>
      </c>
      <c r="N279" s="63"/>
      <c r="O279" s="74"/>
      <c r="P279" s="69"/>
    </row>
    <row r="280" spans="1:16" s="34" customFormat="1" x14ac:dyDescent="0.3">
      <c r="A280" s="33" t="s">
        <v>739</v>
      </c>
      <c r="B280" s="34" t="s">
        <v>331</v>
      </c>
      <c r="C280" s="36">
        <v>25281660</v>
      </c>
      <c r="D280" s="77">
        <v>7487</v>
      </c>
      <c r="E280" s="37">
        <f t="shared" si="38"/>
        <v>3376.7410177641245</v>
      </c>
      <c r="F280" s="38">
        <f t="shared" si="39"/>
        <v>0.88752916572515828</v>
      </c>
      <c r="G280" s="39">
        <f t="shared" si="40"/>
        <v>256.74753736416415</v>
      </c>
      <c r="H280" s="39">
        <f t="shared" si="41"/>
        <v>16.606521494441882</v>
      </c>
      <c r="I280" s="68">
        <f t="shared" si="42"/>
        <v>273.35405885860604</v>
      </c>
      <c r="J280" s="40">
        <f t="shared" si="43"/>
        <v>-33.952272112456022</v>
      </c>
      <c r="K280" s="37">
        <f t="shared" si="44"/>
        <v>239.40178674615001</v>
      </c>
      <c r="L280" s="37">
        <f t="shared" si="45"/>
        <v>2046601.8386743835</v>
      </c>
      <c r="M280" s="37">
        <f t="shared" si="46"/>
        <v>1792401.1773684251</v>
      </c>
      <c r="N280" s="63"/>
      <c r="O280" s="74"/>
      <c r="P280" s="69"/>
    </row>
    <row r="281" spans="1:16" s="34" customFormat="1" x14ac:dyDescent="0.3">
      <c r="A281" s="33" t="s">
        <v>740</v>
      </c>
      <c r="B281" s="34" t="s">
        <v>332</v>
      </c>
      <c r="C281" s="36">
        <v>8990012</v>
      </c>
      <c r="D281" s="77">
        <v>2956</v>
      </c>
      <c r="E281" s="37">
        <f t="shared" si="38"/>
        <v>3041.2760487144792</v>
      </c>
      <c r="F281" s="38">
        <f t="shared" si="39"/>
        <v>0.79935688880361044</v>
      </c>
      <c r="G281" s="39">
        <f t="shared" si="40"/>
        <v>458.02651879395131</v>
      </c>
      <c r="H281" s="39">
        <f t="shared" si="41"/>
        <v>134.01926066181775</v>
      </c>
      <c r="I281" s="68">
        <f t="shared" si="42"/>
        <v>592.04577945576909</v>
      </c>
      <c r="J281" s="40">
        <f t="shared" si="43"/>
        <v>-33.952272112456022</v>
      </c>
      <c r="K281" s="37">
        <f t="shared" si="44"/>
        <v>558.09350734331304</v>
      </c>
      <c r="L281" s="37">
        <f t="shared" si="45"/>
        <v>1750087.3240712534</v>
      </c>
      <c r="M281" s="37">
        <f t="shared" si="46"/>
        <v>1649724.4077068334</v>
      </c>
      <c r="N281" s="63"/>
      <c r="O281" s="74"/>
      <c r="P281" s="69"/>
    </row>
    <row r="282" spans="1:16" s="34" customFormat="1" x14ac:dyDescent="0.3">
      <c r="A282" s="33" t="s">
        <v>741</v>
      </c>
      <c r="B282" s="34" t="s">
        <v>333</v>
      </c>
      <c r="C282" s="36">
        <v>8662475</v>
      </c>
      <c r="D282" s="77">
        <v>2019</v>
      </c>
      <c r="E282" s="37">
        <f t="shared" si="38"/>
        <v>4290.4779593858348</v>
      </c>
      <c r="F282" s="38">
        <f t="shared" si="39"/>
        <v>1.1276921457178462</v>
      </c>
      <c r="G282" s="39">
        <f t="shared" si="40"/>
        <v>-291.494627608862</v>
      </c>
      <c r="H282" s="39">
        <f t="shared" si="41"/>
        <v>0</v>
      </c>
      <c r="I282" s="68">
        <f t="shared" si="42"/>
        <v>-291.494627608862</v>
      </c>
      <c r="J282" s="40">
        <f t="shared" si="43"/>
        <v>-33.952272112456022</v>
      </c>
      <c r="K282" s="37">
        <f t="shared" si="44"/>
        <v>-325.446899721318</v>
      </c>
      <c r="L282" s="37">
        <f t="shared" si="45"/>
        <v>-588527.6531422924</v>
      </c>
      <c r="M282" s="37">
        <f t="shared" si="46"/>
        <v>-657077.29053734103</v>
      </c>
      <c r="N282" s="63"/>
      <c r="O282" s="74"/>
      <c r="P282" s="69"/>
    </row>
    <row r="283" spans="1:16" s="34" customFormat="1" x14ac:dyDescent="0.3">
      <c r="A283" s="33" t="s">
        <v>742</v>
      </c>
      <c r="B283" s="34" t="s">
        <v>334</v>
      </c>
      <c r="C283" s="36">
        <v>5838594</v>
      </c>
      <c r="D283" s="77">
        <v>1238</v>
      </c>
      <c r="E283" s="37">
        <f t="shared" si="38"/>
        <v>4716.1502423263328</v>
      </c>
      <c r="F283" s="38">
        <f t="shared" si="39"/>
        <v>1.2395741538917091</v>
      </c>
      <c r="G283" s="39">
        <f t="shared" si="40"/>
        <v>-546.89799737316082</v>
      </c>
      <c r="H283" s="39">
        <f t="shared" si="41"/>
        <v>0</v>
      </c>
      <c r="I283" s="68">
        <f t="shared" si="42"/>
        <v>-546.89799737316082</v>
      </c>
      <c r="J283" s="40">
        <f t="shared" si="43"/>
        <v>-33.952272112456022</v>
      </c>
      <c r="K283" s="37">
        <f t="shared" si="44"/>
        <v>-580.85026948561688</v>
      </c>
      <c r="L283" s="37">
        <f t="shared" si="45"/>
        <v>-677059.72074797307</v>
      </c>
      <c r="M283" s="37">
        <f t="shared" si="46"/>
        <v>-719092.63362319372</v>
      </c>
      <c r="N283" s="63"/>
      <c r="O283" s="74"/>
      <c r="P283" s="69"/>
    </row>
    <row r="284" spans="1:16" s="34" customFormat="1" x14ac:dyDescent="0.3">
      <c r="A284" s="33" t="s">
        <v>743</v>
      </c>
      <c r="B284" s="34" t="s">
        <v>335</v>
      </c>
      <c r="C284" s="36">
        <v>13607265</v>
      </c>
      <c r="D284" s="77">
        <v>3539</v>
      </c>
      <c r="E284" s="37">
        <f t="shared" si="38"/>
        <v>3844.9463125176603</v>
      </c>
      <c r="F284" s="38">
        <f t="shared" si="39"/>
        <v>1.0105903813927599</v>
      </c>
      <c r="G284" s="39">
        <f t="shared" si="40"/>
        <v>-24.175639487957323</v>
      </c>
      <c r="H284" s="39">
        <f t="shared" si="41"/>
        <v>0</v>
      </c>
      <c r="I284" s="68">
        <f t="shared" si="42"/>
        <v>-24.175639487957323</v>
      </c>
      <c r="J284" s="40">
        <f t="shared" si="43"/>
        <v>-33.952272112456022</v>
      </c>
      <c r="K284" s="37">
        <f t="shared" si="44"/>
        <v>-58.127911600413341</v>
      </c>
      <c r="L284" s="37">
        <f t="shared" si="45"/>
        <v>-85557.588147880961</v>
      </c>
      <c r="M284" s="37">
        <f t="shared" si="46"/>
        <v>-205714.67915386282</v>
      </c>
      <c r="N284" s="63"/>
      <c r="O284" s="74"/>
      <c r="P284" s="69"/>
    </row>
    <row r="285" spans="1:16" s="34" customFormat="1" x14ac:dyDescent="0.3">
      <c r="A285" s="33" t="s">
        <v>744</v>
      </c>
      <c r="B285" s="34" t="s">
        <v>336</v>
      </c>
      <c r="C285" s="36">
        <v>32117847</v>
      </c>
      <c r="D285" s="77">
        <v>9800</v>
      </c>
      <c r="E285" s="37">
        <f t="shared" si="38"/>
        <v>3277.3313265306124</v>
      </c>
      <c r="F285" s="38">
        <f t="shared" si="39"/>
        <v>0.86140071824833797</v>
      </c>
      <c r="G285" s="39">
        <f t="shared" si="40"/>
        <v>316.3933521042714</v>
      </c>
      <c r="H285" s="39">
        <f t="shared" si="41"/>
        <v>51.399913426171132</v>
      </c>
      <c r="I285" s="68">
        <f t="shared" si="42"/>
        <v>367.79326553044251</v>
      </c>
      <c r="J285" s="40">
        <f t="shared" si="43"/>
        <v>-33.952272112456022</v>
      </c>
      <c r="K285" s="37">
        <f t="shared" si="44"/>
        <v>333.84099341798651</v>
      </c>
      <c r="L285" s="37">
        <f t="shared" si="45"/>
        <v>3604374.0021983366</v>
      </c>
      <c r="M285" s="37">
        <f t="shared" si="46"/>
        <v>3271641.7354962677</v>
      </c>
      <c r="N285" s="63"/>
      <c r="O285" s="74"/>
      <c r="P285" s="69"/>
    </row>
    <row r="286" spans="1:16" s="34" customFormat="1" x14ac:dyDescent="0.3">
      <c r="A286" s="33" t="s">
        <v>745</v>
      </c>
      <c r="B286" s="34" t="s">
        <v>337</v>
      </c>
      <c r="C286" s="36">
        <v>11412433</v>
      </c>
      <c r="D286" s="77">
        <v>3433</v>
      </c>
      <c r="E286" s="37">
        <f t="shared" si="38"/>
        <v>3324.3323623652782</v>
      </c>
      <c r="F286" s="38">
        <f t="shared" si="39"/>
        <v>0.87375428338795302</v>
      </c>
      <c r="G286" s="39">
        <f t="shared" si="40"/>
        <v>288.19273060347194</v>
      </c>
      <c r="H286" s="39">
        <f t="shared" si="41"/>
        <v>34.949550884038104</v>
      </c>
      <c r="I286" s="68">
        <f t="shared" si="42"/>
        <v>323.14228148751005</v>
      </c>
      <c r="J286" s="40">
        <f t="shared" si="43"/>
        <v>-33.952272112456022</v>
      </c>
      <c r="K286" s="37">
        <f t="shared" si="44"/>
        <v>289.19000937505405</v>
      </c>
      <c r="L286" s="37">
        <f t="shared" si="45"/>
        <v>1109347.452346622</v>
      </c>
      <c r="M286" s="37">
        <f t="shared" si="46"/>
        <v>992789.30218456057</v>
      </c>
      <c r="N286" s="63"/>
      <c r="O286" s="74"/>
      <c r="P286" s="69"/>
    </row>
    <row r="287" spans="1:16" s="34" customFormat="1" x14ac:dyDescent="0.3">
      <c r="A287" s="33" t="s">
        <v>746</v>
      </c>
      <c r="B287" s="34" t="s">
        <v>338</v>
      </c>
      <c r="C287" s="36">
        <v>22951778</v>
      </c>
      <c r="D287" s="77">
        <v>5849</v>
      </c>
      <c r="E287" s="37">
        <f t="shared" si="38"/>
        <v>3924.0516327577366</v>
      </c>
      <c r="F287" s="38">
        <f t="shared" si="39"/>
        <v>1.0313821088328419</v>
      </c>
      <c r="G287" s="39">
        <f t="shared" si="40"/>
        <v>-71.638831632003075</v>
      </c>
      <c r="H287" s="39">
        <f t="shared" si="41"/>
        <v>0</v>
      </c>
      <c r="I287" s="68">
        <f t="shared" si="42"/>
        <v>-71.638831632003075</v>
      </c>
      <c r="J287" s="40">
        <f t="shared" si="43"/>
        <v>-33.952272112456022</v>
      </c>
      <c r="K287" s="37">
        <f t="shared" si="44"/>
        <v>-105.5911037444591</v>
      </c>
      <c r="L287" s="37">
        <f t="shared" si="45"/>
        <v>-419015.526215586</v>
      </c>
      <c r="M287" s="37">
        <f t="shared" si="46"/>
        <v>-617602.36580134125</v>
      </c>
      <c r="N287" s="63"/>
      <c r="O287" s="74"/>
      <c r="P287" s="69"/>
    </row>
    <row r="288" spans="1:16" s="34" customFormat="1" x14ac:dyDescent="0.3">
      <c r="A288" s="33" t="s">
        <v>747</v>
      </c>
      <c r="B288" s="34" t="s">
        <v>339</v>
      </c>
      <c r="C288" s="36">
        <v>7921823</v>
      </c>
      <c r="D288" s="77">
        <v>2641</v>
      </c>
      <c r="E288" s="37">
        <f t="shared" si="38"/>
        <v>2999.5543354789852</v>
      </c>
      <c r="F288" s="38">
        <f t="shared" si="39"/>
        <v>0.78839091979807474</v>
      </c>
      <c r="G288" s="39">
        <f t="shared" si="40"/>
        <v>483.05954673524775</v>
      </c>
      <c r="H288" s="39">
        <f t="shared" si="41"/>
        <v>148.62186029424063</v>
      </c>
      <c r="I288" s="68">
        <f t="shared" si="42"/>
        <v>631.68140702948835</v>
      </c>
      <c r="J288" s="40">
        <f t="shared" si="43"/>
        <v>-33.952272112456022</v>
      </c>
      <c r="K288" s="37">
        <f t="shared" si="44"/>
        <v>597.7291349170323</v>
      </c>
      <c r="L288" s="37">
        <f t="shared" si="45"/>
        <v>1668270.5959648788</v>
      </c>
      <c r="M288" s="37">
        <f t="shared" si="46"/>
        <v>1578602.6453158823</v>
      </c>
      <c r="N288" s="63"/>
      <c r="O288" s="74"/>
      <c r="P288" s="69"/>
    </row>
    <row r="289" spans="1:16" s="34" customFormat="1" x14ac:dyDescent="0.3">
      <c r="A289" s="33" t="s">
        <v>748</v>
      </c>
      <c r="B289" s="34" t="s">
        <v>340</v>
      </c>
      <c r="C289" s="36">
        <v>9165535</v>
      </c>
      <c r="D289" s="77">
        <v>3045</v>
      </c>
      <c r="E289" s="37">
        <f t="shared" si="38"/>
        <v>3010.0279146141215</v>
      </c>
      <c r="F289" s="38">
        <f t="shared" si="39"/>
        <v>0.79114375364084277</v>
      </c>
      <c r="G289" s="39">
        <f t="shared" si="40"/>
        <v>476.7753992541659</v>
      </c>
      <c r="H289" s="39">
        <f t="shared" si="41"/>
        <v>144.95610759694293</v>
      </c>
      <c r="I289" s="68">
        <f t="shared" si="42"/>
        <v>621.73150685110886</v>
      </c>
      <c r="J289" s="40">
        <f t="shared" si="43"/>
        <v>-33.952272112456022</v>
      </c>
      <c r="K289" s="37">
        <f t="shared" si="44"/>
        <v>587.7792347386528</v>
      </c>
      <c r="L289" s="37">
        <f t="shared" si="45"/>
        <v>1893172.4383616266</v>
      </c>
      <c r="M289" s="37">
        <f t="shared" si="46"/>
        <v>1789787.7697791979</v>
      </c>
      <c r="N289" s="63"/>
      <c r="O289" s="74"/>
      <c r="P289" s="69"/>
    </row>
    <row r="290" spans="1:16" s="34" customFormat="1" x14ac:dyDescent="0.3">
      <c r="A290" s="33" t="s">
        <v>749</v>
      </c>
      <c r="B290" s="34" t="s">
        <v>341</v>
      </c>
      <c r="C290" s="36">
        <v>23820102</v>
      </c>
      <c r="D290" s="77">
        <v>7106</v>
      </c>
      <c r="E290" s="37">
        <f t="shared" si="38"/>
        <v>3352.1111736560651</v>
      </c>
      <c r="F290" s="38">
        <f t="shared" si="39"/>
        <v>0.88105555555542103</v>
      </c>
      <c r="G290" s="39">
        <f t="shared" si="40"/>
        <v>271.52544382899976</v>
      </c>
      <c r="H290" s="39">
        <f t="shared" si="41"/>
        <v>25.226966932262666</v>
      </c>
      <c r="I290" s="68">
        <f t="shared" si="42"/>
        <v>296.75241076126241</v>
      </c>
      <c r="J290" s="40">
        <f t="shared" si="43"/>
        <v>-33.952272112456022</v>
      </c>
      <c r="K290" s="37">
        <f t="shared" si="44"/>
        <v>262.80013864880641</v>
      </c>
      <c r="L290" s="37">
        <f t="shared" si="45"/>
        <v>2108722.6308695306</v>
      </c>
      <c r="M290" s="37">
        <f t="shared" si="46"/>
        <v>1867457.7852384183</v>
      </c>
      <c r="N290" s="63"/>
      <c r="O290" s="74"/>
      <c r="P290" s="69"/>
    </row>
    <row r="291" spans="1:16" s="34" customFormat="1" x14ac:dyDescent="0.3">
      <c r="A291" s="33" t="s">
        <v>750</v>
      </c>
      <c r="B291" s="34" t="s">
        <v>342</v>
      </c>
      <c r="C291" s="36">
        <v>17502481</v>
      </c>
      <c r="D291" s="77">
        <v>5928</v>
      </c>
      <c r="E291" s="37">
        <f t="shared" si="38"/>
        <v>2952.5102901484479</v>
      </c>
      <c r="F291" s="38">
        <f t="shared" si="39"/>
        <v>0.77602605021379301</v>
      </c>
      <c r="G291" s="39">
        <f t="shared" si="40"/>
        <v>511.28597393357012</v>
      </c>
      <c r="H291" s="39">
        <f t="shared" si="41"/>
        <v>165.08727615992871</v>
      </c>
      <c r="I291" s="68">
        <f t="shared" si="42"/>
        <v>676.37325009349888</v>
      </c>
      <c r="J291" s="40">
        <f t="shared" si="43"/>
        <v>-33.952272112456022</v>
      </c>
      <c r="K291" s="37">
        <f t="shared" si="44"/>
        <v>642.42097798104282</v>
      </c>
      <c r="L291" s="37">
        <f t="shared" si="45"/>
        <v>4009540.6265542614</v>
      </c>
      <c r="M291" s="37">
        <f t="shared" si="46"/>
        <v>3808271.5574716218</v>
      </c>
      <c r="N291" s="63"/>
      <c r="O291" s="74"/>
      <c r="P291" s="69"/>
    </row>
    <row r="292" spans="1:16" s="34" customFormat="1" x14ac:dyDescent="0.3">
      <c r="A292" s="33" t="s">
        <v>751</v>
      </c>
      <c r="B292" s="34" t="s">
        <v>344</v>
      </c>
      <c r="C292" s="36">
        <v>5080365</v>
      </c>
      <c r="D292" s="77">
        <v>1574</v>
      </c>
      <c r="E292" s="37">
        <f t="shared" si="38"/>
        <v>3227.6778907242692</v>
      </c>
      <c r="F292" s="38">
        <f t="shared" si="39"/>
        <v>0.84835000685982553</v>
      </c>
      <c r="G292" s="39">
        <f t="shared" si="40"/>
        <v>346.18541358807732</v>
      </c>
      <c r="H292" s="39">
        <f t="shared" si="41"/>
        <v>68.778615958391242</v>
      </c>
      <c r="I292" s="68">
        <f t="shared" si="42"/>
        <v>414.96402954646857</v>
      </c>
      <c r="J292" s="40">
        <f t="shared" si="43"/>
        <v>-33.952272112456022</v>
      </c>
      <c r="K292" s="37">
        <f t="shared" si="44"/>
        <v>381.01175743401257</v>
      </c>
      <c r="L292" s="37">
        <f t="shared" si="45"/>
        <v>653153.38250614156</v>
      </c>
      <c r="M292" s="37">
        <f t="shared" si="46"/>
        <v>599712.50620113581</v>
      </c>
      <c r="N292" s="63"/>
      <c r="O292" s="74"/>
      <c r="P292" s="69"/>
    </row>
    <row r="293" spans="1:16" s="34" customFormat="1" x14ac:dyDescent="0.3">
      <c r="A293" s="33" t="s">
        <v>752</v>
      </c>
      <c r="B293" s="34" t="s">
        <v>345</v>
      </c>
      <c r="C293" s="36">
        <v>7894902</v>
      </c>
      <c r="D293" s="77">
        <v>2134</v>
      </c>
      <c r="E293" s="37">
        <f t="shared" si="38"/>
        <v>3699.5791940018744</v>
      </c>
      <c r="F293" s="38">
        <f t="shared" si="39"/>
        <v>0.97238266669345097</v>
      </c>
      <c r="G293" s="39">
        <f t="shared" si="40"/>
        <v>63.044631621514235</v>
      </c>
      <c r="H293" s="39">
        <f t="shared" si="41"/>
        <v>0</v>
      </c>
      <c r="I293" s="68">
        <f t="shared" si="42"/>
        <v>63.044631621514235</v>
      </c>
      <c r="J293" s="40">
        <f t="shared" si="43"/>
        <v>-33.952272112456022</v>
      </c>
      <c r="K293" s="37">
        <f t="shared" si="44"/>
        <v>29.092359509058213</v>
      </c>
      <c r="L293" s="37">
        <f t="shared" si="45"/>
        <v>134537.24388031138</v>
      </c>
      <c r="M293" s="37">
        <f t="shared" si="46"/>
        <v>62083.095192330227</v>
      </c>
      <c r="N293" s="63"/>
      <c r="O293" s="74"/>
      <c r="P293" s="69"/>
    </row>
    <row r="294" spans="1:16" s="34" customFormat="1" x14ac:dyDescent="0.3">
      <c r="A294" s="33" t="s">
        <v>753</v>
      </c>
      <c r="B294" s="34" t="s">
        <v>346</v>
      </c>
      <c r="C294" s="36">
        <v>12049267</v>
      </c>
      <c r="D294" s="77">
        <v>3553</v>
      </c>
      <c r="E294" s="37">
        <f t="shared" si="38"/>
        <v>3391.2938361947649</v>
      </c>
      <c r="F294" s="38">
        <f t="shared" si="39"/>
        <v>0.89135417058420674</v>
      </c>
      <c r="G294" s="39">
        <f t="shared" si="40"/>
        <v>248.01584630577989</v>
      </c>
      <c r="H294" s="39">
        <f t="shared" si="41"/>
        <v>11.513035043717741</v>
      </c>
      <c r="I294" s="68">
        <f t="shared" si="42"/>
        <v>259.52888134949762</v>
      </c>
      <c r="J294" s="40">
        <f t="shared" si="43"/>
        <v>-33.952272112456022</v>
      </c>
      <c r="K294" s="37">
        <f t="shared" si="44"/>
        <v>225.57660923704159</v>
      </c>
      <c r="L294" s="37">
        <f t="shared" si="45"/>
        <v>922106.115434765</v>
      </c>
      <c r="M294" s="37">
        <f t="shared" si="46"/>
        <v>801473.69261920883</v>
      </c>
      <c r="N294" s="63"/>
      <c r="O294" s="74"/>
      <c r="P294" s="69"/>
    </row>
    <row r="295" spans="1:16" s="34" customFormat="1" x14ac:dyDescent="0.3">
      <c r="A295" s="33" t="s">
        <v>754</v>
      </c>
      <c r="B295" s="34" t="s">
        <v>347</v>
      </c>
      <c r="C295" s="36">
        <v>209339351</v>
      </c>
      <c r="D295" s="77">
        <v>52024</v>
      </c>
      <c r="E295" s="37">
        <f t="shared" si="38"/>
        <v>4023.8995655851145</v>
      </c>
      <c r="F295" s="38">
        <f t="shared" si="39"/>
        <v>1.0576257419854789</v>
      </c>
      <c r="G295" s="39">
        <f t="shared" si="40"/>
        <v>-131.54759132842983</v>
      </c>
      <c r="H295" s="39">
        <f t="shared" si="41"/>
        <v>0</v>
      </c>
      <c r="I295" s="68">
        <f t="shared" si="42"/>
        <v>-131.54759132842983</v>
      </c>
      <c r="J295" s="40">
        <f t="shared" si="43"/>
        <v>-33.952272112456022</v>
      </c>
      <c r="K295" s="37">
        <f t="shared" si="44"/>
        <v>-165.49986344088586</v>
      </c>
      <c r="L295" s="37">
        <f t="shared" si="45"/>
        <v>-6843631.8912702333</v>
      </c>
      <c r="M295" s="37">
        <f t="shared" si="46"/>
        <v>-8609964.8956486452</v>
      </c>
      <c r="N295" s="63"/>
      <c r="O295" s="74"/>
      <c r="P295" s="69"/>
    </row>
    <row r="296" spans="1:16" s="34" customFormat="1" x14ac:dyDescent="0.3">
      <c r="A296" s="33" t="s">
        <v>755</v>
      </c>
      <c r="B296" s="34" t="s">
        <v>348</v>
      </c>
      <c r="C296" s="36">
        <v>66524578</v>
      </c>
      <c r="D296" s="77">
        <v>18630</v>
      </c>
      <c r="E296" s="37">
        <f t="shared" si="38"/>
        <v>3570.8308105206656</v>
      </c>
      <c r="F296" s="38">
        <f t="shared" si="39"/>
        <v>0.93854295414860167</v>
      </c>
      <c r="G296" s="39">
        <f t="shared" si="40"/>
        <v>140.29366171023949</v>
      </c>
      <c r="H296" s="39">
        <f t="shared" si="41"/>
        <v>0</v>
      </c>
      <c r="I296" s="68">
        <f t="shared" si="42"/>
        <v>140.29366171023949</v>
      </c>
      <c r="J296" s="40">
        <f t="shared" si="43"/>
        <v>-33.952272112456022</v>
      </c>
      <c r="K296" s="37">
        <f t="shared" si="44"/>
        <v>106.34138959778346</v>
      </c>
      <c r="L296" s="37">
        <f t="shared" si="45"/>
        <v>2613670.9176617619</v>
      </c>
      <c r="M296" s="37">
        <f t="shared" si="46"/>
        <v>1981140.0882067059</v>
      </c>
      <c r="N296" s="63"/>
      <c r="O296" s="74"/>
      <c r="P296" s="69"/>
    </row>
    <row r="297" spans="1:16" s="34" customFormat="1" x14ac:dyDescent="0.3">
      <c r="A297" s="33" t="s">
        <v>756</v>
      </c>
      <c r="B297" s="34" t="s">
        <v>349</v>
      </c>
      <c r="C297" s="36">
        <v>4146440</v>
      </c>
      <c r="D297" s="77">
        <v>1450</v>
      </c>
      <c r="E297" s="37">
        <f t="shared" si="38"/>
        <v>2859.6137931034482</v>
      </c>
      <c r="F297" s="38">
        <f t="shared" si="39"/>
        <v>0.75160950476734045</v>
      </c>
      <c r="G297" s="39">
        <f t="shared" si="40"/>
        <v>567.02387216056991</v>
      </c>
      <c r="H297" s="39">
        <f t="shared" si="41"/>
        <v>197.6010501256786</v>
      </c>
      <c r="I297" s="68">
        <f t="shared" si="42"/>
        <v>764.62492228624853</v>
      </c>
      <c r="J297" s="40">
        <f t="shared" si="43"/>
        <v>-33.952272112456022</v>
      </c>
      <c r="K297" s="37">
        <f t="shared" si="44"/>
        <v>730.67265017379248</v>
      </c>
      <c r="L297" s="37">
        <f t="shared" si="45"/>
        <v>1108706.1373150605</v>
      </c>
      <c r="M297" s="37">
        <f t="shared" si="46"/>
        <v>1059475.3427519992</v>
      </c>
      <c r="N297" s="63"/>
      <c r="O297" s="74"/>
      <c r="P297" s="69"/>
    </row>
    <row r="298" spans="1:16" s="34" customFormat="1" x14ac:dyDescent="0.3">
      <c r="A298" s="33" t="s">
        <v>757</v>
      </c>
      <c r="B298" s="34" t="s">
        <v>350</v>
      </c>
      <c r="C298" s="36">
        <v>5365197</v>
      </c>
      <c r="D298" s="77">
        <v>2014</v>
      </c>
      <c r="E298" s="37">
        <f t="shared" si="38"/>
        <v>2663.9508440913605</v>
      </c>
      <c r="F298" s="38">
        <f t="shared" si="39"/>
        <v>0.70018223421669357</v>
      </c>
      <c r="G298" s="39">
        <f t="shared" si="40"/>
        <v>684.42164156782258</v>
      </c>
      <c r="H298" s="39">
        <f t="shared" si="41"/>
        <v>266.08308227990926</v>
      </c>
      <c r="I298" s="68">
        <f t="shared" si="42"/>
        <v>950.50472384773184</v>
      </c>
      <c r="J298" s="40">
        <f t="shared" si="43"/>
        <v>-33.952272112456022</v>
      </c>
      <c r="K298" s="37">
        <f t="shared" si="44"/>
        <v>916.55245173527578</v>
      </c>
      <c r="L298" s="37">
        <f t="shared" si="45"/>
        <v>1914316.5138293318</v>
      </c>
      <c r="M298" s="37">
        <f t="shared" si="46"/>
        <v>1845936.6377948455</v>
      </c>
      <c r="N298" s="63"/>
      <c r="O298" s="74"/>
      <c r="P298" s="69"/>
    </row>
    <row r="299" spans="1:16" s="34" customFormat="1" x14ac:dyDescent="0.3">
      <c r="A299" s="33" t="s">
        <v>758</v>
      </c>
      <c r="B299" s="34" t="s">
        <v>351</v>
      </c>
      <c r="C299" s="36">
        <v>25364952</v>
      </c>
      <c r="D299" s="77">
        <v>7916</v>
      </c>
      <c r="E299" s="37">
        <f t="shared" si="38"/>
        <v>3204.2637695805961</v>
      </c>
      <c r="F299" s="38">
        <f t="shared" si="39"/>
        <v>0.84219593247404634</v>
      </c>
      <c r="G299" s="39">
        <f t="shared" si="40"/>
        <v>360.23388627428119</v>
      </c>
      <c r="H299" s="39">
        <f t="shared" si="41"/>
        <v>76.973558358676826</v>
      </c>
      <c r="I299" s="68">
        <f t="shared" si="42"/>
        <v>437.20744463295802</v>
      </c>
      <c r="J299" s="40">
        <f t="shared" si="43"/>
        <v>-33.952272112456022</v>
      </c>
      <c r="K299" s="37">
        <f t="shared" si="44"/>
        <v>403.25517252050201</v>
      </c>
      <c r="L299" s="37">
        <f t="shared" si="45"/>
        <v>3460934.1317144958</v>
      </c>
      <c r="M299" s="37">
        <f t="shared" si="46"/>
        <v>3192167.9456722941</v>
      </c>
      <c r="N299" s="63"/>
      <c r="O299" s="74"/>
      <c r="P299" s="69"/>
    </row>
    <row r="300" spans="1:16" s="34" customFormat="1" x14ac:dyDescent="0.3">
      <c r="A300" s="33" t="s">
        <v>759</v>
      </c>
      <c r="B300" s="34" t="s">
        <v>352</v>
      </c>
      <c r="C300" s="36">
        <v>3078316</v>
      </c>
      <c r="D300" s="77">
        <v>1232</v>
      </c>
      <c r="E300" s="37">
        <f t="shared" si="38"/>
        <v>2498.6331168831171</v>
      </c>
      <c r="F300" s="38">
        <f t="shared" si="39"/>
        <v>0.65673078095544712</v>
      </c>
      <c r="G300" s="39">
        <f t="shared" si="40"/>
        <v>783.61227789276859</v>
      </c>
      <c r="H300" s="39">
        <f t="shared" si="41"/>
        <v>323.94428680279447</v>
      </c>
      <c r="I300" s="68">
        <f t="shared" si="42"/>
        <v>1107.5565646955631</v>
      </c>
      <c r="J300" s="40">
        <f t="shared" si="43"/>
        <v>-33.952272112456022</v>
      </c>
      <c r="K300" s="37">
        <f t="shared" si="44"/>
        <v>1073.6042925831071</v>
      </c>
      <c r="L300" s="37">
        <f t="shared" si="45"/>
        <v>1364509.6877049338</v>
      </c>
      <c r="M300" s="37">
        <f t="shared" si="46"/>
        <v>1322680.4884623878</v>
      </c>
      <c r="N300" s="63"/>
      <c r="O300" s="74"/>
      <c r="P300" s="69"/>
    </row>
    <row r="301" spans="1:16" s="34" customFormat="1" x14ac:dyDescent="0.3">
      <c r="A301" s="33" t="s">
        <v>760</v>
      </c>
      <c r="B301" s="34" t="s">
        <v>353</v>
      </c>
      <c r="C301" s="36">
        <v>1253864</v>
      </c>
      <c r="D301" s="77">
        <v>497</v>
      </c>
      <c r="E301" s="37">
        <f t="shared" si="38"/>
        <v>2522.8651911468814</v>
      </c>
      <c r="F301" s="38">
        <f t="shared" si="39"/>
        <v>0.66309984288289969</v>
      </c>
      <c r="G301" s="39">
        <f t="shared" si="40"/>
        <v>769.07303333451</v>
      </c>
      <c r="H301" s="39">
        <f t="shared" si="41"/>
        <v>315.46306081047692</v>
      </c>
      <c r="I301" s="68">
        <f t="shared" si="42"/>
        <v>1084.5360941449869</v>
      </c>
      <c r="J301" s="40">
        <f t="shared" si="43"/>
        <v>-33.952272112456022</v>
      </c>
      <c r="K301" s="37">
        <f t="shared" si="44"/>
        <v>1050.5838220325309</v>
      </c>
      <c r="L301" s="37">
        <f t="shared" si="45"/>
        <v>539014.43879005848</v>
      </c>
      <c r="M301" s="37">
        <f t="shared" si="46"/>
        <v>522140.15955016785</v>
      </c>
      <c r="N301" s="63"/>
      <c r="O301" s="74"/>
      <c r="P301" s="69"/>
    </row>
    <row r="302" spans="1:16" s="34" customFormat="1" x14ac:dyDescent="0.3">
      <c r="A302" s="33" t="s">
        <v>761</v>
      </c>
      <c r="B302" s="34" t="s">
        <v>316</v>
      </c>
      <c r="C302" s="36">
        <v>5793882</v>
      </c>
      <c r="D302" s="77">
        <v>1780</v>
      </c>
      <c r="E302" s="37">
        <f t="shared" si="38"/>
        <v>3254.9898876404495</v>
      </c>
      <c r="F302" s="38">
        <f t="shared" si="39"/>
        <v>0.85552858339553983</v>
      </c>
      <c r="G302" s="39">
        <f t="shared" si="40"/>
        <v>329.79821543836914</v>
      </c>
      <c r="H302" s="39">
        <f t="shared" si="41"/>
        <v>59.219417037728128</v>
      </c>
      <c r="I302" s="68">
        <f t="shared" si="42"/>
        <v>389.01763247609728</v>
      </c>
      <c r="J302" s="40">
        <f t="shared" si="43"/>
        <v>-33.952272112456022</v>
      </c>
      <c r="K302" s="37">
        <f t="shared" si="44"/>
        <v>355.06536036364128</v>
      </c>
      <c r="L302" s="37">
        <f t="shared" si="45"/>
        <v>692451.38580745319</v>
      </c>
      <c r="M302" s="37">
        <f t="shared" si="46"/>
        <v>632016.34144728142</v>
      </c>
      <c r="N302" s="63"/>
      <c r="O302" s="74"/>
      <c r="P302" s="69"/>
    </row>
    <row r="303" spans="1:16" s="34" customFormat="1" x14ac:dyDescent="0.3">
      <c r="A303" s="33" t="s">
        <v>762</v>
      </c>
      <c r="B303" s="34" t="s">
        <v>354</v>
      </c>
      <c r="C303" s="36">
        <v>24410063</v>
      </c>
      <c r="D303" s="77">
        <v>7415</v>
      </c>
      <c r="E303" s="37">
        <f t="shared" si="38"/>
        <v>3291.9842211732976</v>
      </c>
      <c r="F303" s="38">
        <f t="shared" si="39"/>
        <v>0.8652520267405398</v>
      </c>
      <c r="G303" s="39">
        <f t="shared" si="40"/>
        <v>307.60161531866032</v>
      </c>
      <c r="H303" s="39">
        <f t="shared" si="41"/>
        <v>46.271400301231324</v>
      </c>
      <c r="I303" s="68">
        <f t="shared" si="42"/>
        <v>353.87301561989165</v>
      </c>
      <c r="J303" s="40">
        <f t="shared" si="43"/>
        <v>-33.952272112456022</v>
      </c>
      <c r="K303" s="37">
        <f t="shared" si="44"/>
        <v>319.92074350743565</v>
      </c>
      <c r="L303" s="37">
        <f t="shared" si="45"/>
        <v>2623968.4108214965</v>
      </c>
      <c r="M303" s="37">
        <f t="shared" si="46"/>
        <v>2372212.3131076354</v>
      </c>
      <c r="N303" s="63"/>
      <c r="O303" s="74"/>
      <c r="P303" s="69"/>
    </row>
    <row r="304" spans="1:16" s="34" customFormat="1" x14ac:dyDescent="0.3">
      <c r="A304" s="33" t="s">
        <v>763</v>
      </c>
      <c r="B304" s="34" t="s">
        <v>355</v>
      </c>
      <c r="C304" s="36">
        <v>6041203</v>
      </c>
      <c r="D304" s="77">
        <v>2320</v>
      </c>
      <c r="E304" s="37">
        <f t="shared" si="38"/>
        <v>2603.9668103448275</v>
      </c>
      <c r="F304" s="38">
        <f t="shared" si="39"/>
        <v>0.68441626959346025</v>
      </c>
      <c r="G304" s="39">
        <f t="shared" si="40"/>
        <v>720.41206181574228</v>
      </c>
      <c r="H304" s="39">
        <f t="shared" si="41"/>
        <v>287.07749409119583</v>
      </c>
      <c r="I304" s="68">
        <f t="shared" si="42"/>
        <v>1007.4895559069381</v>
      </c>
      <c r="J304" s="40">
        <f t="shared" si="43"/>
        <v>-33.952272112456022</v>
      </c>
      <c r="K304" s="37">
        <f t="shared" si="44"/>
        <v>973.53728379448205</v>
      </c>
      <c r="L304" s="37">
        <f t="shared" si="45"/>
        <v>2337375.7697040965</v>
      </c>
      <c r="M304" s="37">
        <f t="shared" si="46"/>
        <v>2258606.4984031986</v>
      </c>
      <c r="N304" s="63"/>
      <c r="O304" s="74"/>
      <c r="P304" s="69"/>
    </row>
    <row r="305" spans="1:16" s="34" customFormat="1" x14ac:dyDescent="0.3">
      <c r="A305" s="33" t="s">
        <v>764</v>
      </c>
      <c r="B305" s="34" t="s">
        <v>356</v>
      </c>
      <c r="C305" s="36">
        <v>43898428</v>
      </c>
      <c r="D305" s="77">
        <v>13403</v>
      </c>
      <c r="E305" s="37">
        <f t="shared" si="38"/>
        <v>3275.2688204133401</v>
      </c>
      <c r="F305" s="38">
        <f t="shared" si="39"/>
        <v>0.86085861735166402</v>
      </c>
      <c r="G305" s="39">
        <f t="shared" si="40"/>
        <v>317.63085577463477</v>
      </c>
      <c r="H305" s="39">
        <f t="shared" si="41"/>
        <v>52.121790567216429</v>
      </c>
      <c r="I305" s="68">
        <f t="shared" si="42"/>
        <v>369.75264634185118</v>
      </c>
      <c r="J305" s="40">
        <f t="shared" si="43"/>
        <v>-33.952272112456022</v>
      </c>
      <c r="K305" s="37">
        <f t="shared" si="44"/>
        <v>335.80037422939517</v>
      </c>
      <c r="L305" s="37">
        <f t="shared" si="45"/>
        <v>4955794.7189198313</v>
      </c>
      <c r="M305" s="37">
        <f t="shared" si="46"/>
        <v>4500732.4157965835</v>
      </c>
      <c r="N305" s="63"/>
      <c r="O305" s="74"/>
      <c r="P305" s="69"/>
    </row>
    <row r="306" spans="1:16" s="34" customFormat="1" x14ac:dyDescent="0.3">
      <c r="A306" s="33" t="s">
        <v>765</v>
      </c>
      <c r="B306" s="34" t="s">
        <v>357</v>
      </c>
      <c r="C306" s="36">
        <v>4129685</v>
      </c>
      <c r="D306" s="77">
        <v>1493</v>
      </c>
      <c r="E306" s="37">
        <f t="shared" si="38"/>
        <v>2766.0314802411253</v>
      </c>
      <c r="F306" s="38">
        <f t="shared" si="39"/>
        <v>0.7270127022218128</v>
      </c>
      <c r="G306" s="39">
        <f t="shared" si="40"/>
        <v>623.17325987796369</v>
      </c>
      <c r="H306" s="39">
        <f t="shared" si="41"/>
        <v>230.35485962749158</v>
      </c>
      <c r="I306" s="68">
        <f t="shared" si="42"/>
        <v>853.52811950545527</v>
      </c>
      <c r="J306" s="40">
        <f t="shared" si="43"/>
        <v>-33.952272112456022</v>
      </c>
      <c r="K306" s="37">
        <f t="shared" si="44"/>
        <v>819.57584739299921</v>
      </c>
      <c r="L306" s="37">
        <f t="shared" si="45"/>
        <v>1274317.4824216447</v>
      </c>
      <c r="M306" s="37">
        <f t="shared" si="46"/>
        <v>1223626.7401577479</v>
      </c>
      <c r="N306" s="63"/>
      <c r="O306" s="74"/>
      <c r="P306" s="69"/>
    </row>
    <row r="307" spans="1:16" s="34" customFormat="1" x14ac:dyDescent="0.3">
      <c r="A307" s="33" t="s">
        <v>766</v>
      </c>
      <c r="B307" s="34" t="s">
        <v>358</v>
      </c>
      <c r="C307" s="36">
        <v>3409750</v>
      </c>
      <c r="D307" s="77">
        <v>1359</v>
      </c>
      <c r="E307" s="37">
        <f t="shared" si="38"/>
        <v>2509.0139808682857</v>
      </c>
      <c r="F307" s="38">
        <f t="shared" si="39"/>
        <v>0.65945924591731253</v>
      </c>
      <c r="G307" s="39">
        <f t="shared" si="40"/>
        <v>777.38375950166744</v>
      </c>
      <c r="H307" s="39">
        <f t="shared" si="41"/>
        <v>320.31098440798547</v>
      </c>
      <c r="I307" s="68">
        <f t="shared" si="42"/>
        <v>1097.694743909653</v>
      </c>
      <c r="J307" s="40">
        <f t="shared" si="43"/>
        <v>-33.952272112456022</v>
      </c>
      <c r="K307" s="37">
        <f t="shared" si="44"/>
        <v>1063.7424717971969</v>
      </c>
      <c r="L307" s="37">
        <f t="shared" si="45"/>
        <v>1491767.1569732183</v>
      </c>
      <c r="M307" s="37">
        <f t="shared" si="46"/>
        <v>1445626.0191723907</v>
      </c>
      <c r="N307" s="63"/>
      <c r="O307" s="74"/>
      <c r="P307" s="69"/>
    </row>
    <row r="308" spans="1:16" s="34" customFormat="1" x14ac:dyDescent="0.3">
      <c r="A308" s="33" t="s">
        <v>767</v>
      </c>
      <c r="B308" s="34" t="s">
        <v>359</v>
      </c>
      <c r="C308" s="36">
        <v>4685962</v>
      </c>
      <c r="D308" s="77">
        <v>1391</v>
      </c>
      <c r="E308" s="37">
        <f t="shared" si="38"/>
        <v>3368.7721063982744</v>
      </c>
      <c r="F308" s="38">
        <f t="shared" si="39"/>
        <v>0.88543464878735834</v>
      </c>
      <c r="G308" s="39">
        <f t="shared" si="40"/>
        <v>261.52888418367417</v>
      </c>
      <c r="H308" s="39">
        <f t="shared" si="41"/>
        <v>19.395640472489411</v>
      </c>
      <c r="I308" s="68">
        <f t="shared" si="42"/>
        <v>280.92452465616356</v>
      </c>
      <c r="J308" s="40">
        <f t="shared" si="43"/>
        <v>-33.952272112456022</v>
      </c>
      <c r="K308" s="37">
        <f t="shared" si="44"/>
        <v>246.97225254370753</v>
      </c>
      <c r="L308" s="37">
        <f t="shared" si="45"/>
        <v>390766.01379672351</v>
      </c>
      <c r="M308" s="37">
        <f t="shared" si="46"/>
        <v>343538.40328829718</v>
      </c>
      <c r="N308" s="63"/>
      <c r="O308" s="74"/>
      <c r="P308" s="69"/>
    </row>
    <row r="309" spans="1:16" s="34" customFormat="1" x14ac:dyDescent="0.3">
      <c r="A309" s="33" t="s">
        <v>768</v>
      </c>
      <c r="B309" s="34" t="s">
        <v>360</v>
      </c>
      <c r="C309" s="36">
        <v>5057235</v>
      </c>
      <c r="D309" s="77">
        <v>1792</v>
      </c>
      <c r="E309" s="37">
        <f t="shared" si="38"/>
        <v>2822.1177455357142</v>
      </c>
      <c r="F309" s="38">
        <f t="shared" si="39"/>
        <v>0.74175419290282052</v>
      </c>
      <c r="G309" s="39">
        <f t="shared" si="40"/>
        <v>589.52150070121036</v>
      </c>
      <c r="H309" s="39">
        <f t="shared" si="41"/>
        <v>210.72466677438547</v>
      </c>
      <c r="I309" s="68">
        <f t="shared" si="42"/>
        <v>800.24616747559583</v>
      </c>
      <c r="J309" s="40">
        <f t="shared" si="43"/>
        <v>-33.952272112456022</v>
      </c>
      <c r="K309" s="37">
        <f t="shared" si="44"/>
        <v>766.29389536313977</v>
      </c>
      <c r="L309" s="37">
        <f t="shared" si="45"/>
        <v>1434041.1321162677</v>
      </c>
      <c r="M309" s="37">
        <f t="shared" si="46"/>
        <v>1373198.6604907464</v>
      </c>
      <c r="N309" s="63"/>
      <c r="O309" s="74"/>
      <c r="P309" s="69"/>
    </row>
    <row r="310" spans="1:16" s="34" customFormat="1" x14ac:dyDescent="0.3">
      <c r="A310" s="33" t="s">
        <v>769</v>
      </c>
      <c r="B310" s="34" t="s">
        <v>361</v>
      </c>
      <c r="C310" s="36">
        <v>12001216</v>
      </c>
      <c r="D310" s="77">
        <v>4501</v>
      </c>
      <c r="E310" s="37">
        <f t="shared" si="38"/>
        <v>2666.3443679182406</v>
      </c>
      <c r="F310" s="38">
        <f t="shared" si="39"/>
        <v>0.70081133849032262</v>
      </c>
      <c r="G310" s="39">
        <f t="shared" si="40"/>
        <v>682.98552727169454</v>
      </c>
      <c r="H310" s="39">
        <f t="shared" si="41"/>
        <v>265.24534894050129</v>
      </c>
      <c r="I310" s="68">
        <f t="shared" si="42"/>
        <v>948.23087621219588</v>
      </c>
      <c r="J310" s="40">
        <f t="shared" si="43"/>
        <v>-33.952272112456022</v>
      </c>
      <c r="K310" s="37">
        <f t="shared" si="44"/>
        <v>914.27860409973982</v>
      </c>
      <c r="L310" s="37">
        <f t="shared" si="45"/>
        <v>4267987.1738310941</v>
      </c>
      <c r="M310" s="37">
        <f t="shared" si="46"/>
        <v>4115167.9970529289</v>
      </c>
      <c r="N310" s="63"/>
      <c r="O310" s="74"/>
      <c r="P310" s="69"/>
    </row>
    <row r="311" spans="1:16" s="34" customFormat="1" x14ac:dyDescent="0.3">
      <c r="A311" s="33" t="s">
        <v>770</v>
      </c>
      <c r="B311" s="34" t="s">
        <v>362</v>
      </c>
      <c r="C311" s="36">
        <v>90333003</v>
      </c>
      <c r="D311" s="77">
        <v>26315</v>
      </c>
      <c r="E311" s="37">
        <f t="shared" si="38"/>
        <v>3432.7570967129013</v>
      </c>
      <c r="F311" s="38">
        <f t="shared" si="39"/>
        <v>0.90225220890645663</v>
      </c>
      <c r="G311" s="39">
        <f t="shared" si="40"/>
        <v>223.13788999489807</v>
      </c>
      <c r="H311" s="39">
        <f t="shared" si="41"/>
        <v>0</v>
      </c>
      <c r="I311" s="68">
        <f t="shared" si="42"/>
        <v>223.13788999489807</v>
      </c>
      <c r="J311" s="40">
        <f t="shared" si="43"/>
        <v>-33.952272112456022</v>
      </c>
      <c r="K311" s="37">
        <f t="shared" si="44"/>
        <v>189.18561788244205</v>
      </c>
      <c r="L311" s="37">
        <f t="shared" si="45"/>
        <v>5871873.5752157429</v>
      </c>
      <c r="M311" s="37">
        <f t="shared" si="46"/>
        <v>4978419.5345764626</v>
      </c>
      <c r="N311" s="63"/>
      <c r="O311" s="74"/>
      <c r="P311" s="69"/>
    </row>
    <row r="312" spans="1:16" s="34" customFormat="1" x14ac:dyDescent="0.3">
      <c r="A312" s="33" t="s">
        <v>771</v>
      </c>
      <c r="B312" s="34" t="s">
        <v>363</v>
      </c>
      <c r="C312" s="36">
        <v>7104714</v>
      </c>
      <c r="D312" s="77">
        <v>1904</v>
      </c>
      <c r="E312" s="37">
        <f t="shared" si="38"/>
        <v>3731.46743697479</v>
      </c>
      <c r="F312" s="38">
        <f t="shared" si="39"/>
        <v>0.98076404552389873</v>
      </c>
      <c r="G312" s="39">
        <f t="shared" si="40"/>
        <v>43.911685837764885</v>
      </c>
      <c r="H312" s="39">
        <f t="shared" si="41"/>
        <v>0</v>
      </c>
      <c r="I312" s="68">
        <f t="shared" si="42"/>
        <v>43.911685837764885</v>
      </c>
      <c r="J312" s="40">
        <f t="shared" si="43"/>
        <v>-33.952272112456022</v>
      </c>
      <c r="K312" s="37">
        <f t="shared" si="44"/>
        <v>9.9594137253088633</v>
      </c>
      <c r="L312" s="37">
        <f t="shared" si="45"/>
        <v>83607.849835104338</v>
      </c>
      <c r="M312" s="37">
        <f t="shared" si="46"/>
        <v>18962.723732988077</v>
      </c>
      <c r="N312" s="63"/>
      <c r="O312" s="74"/>
      <c r="P312" s="69"/>
    </row>
    <row r="313" spans="1:16" s="34" customFormat="1" x14ac:dyDescent="0.3">
      <c r="A313" s="33" t="s">
        <v>772</v>
      </c>
      <c r="B313" s="34" t="s">
        <v>364</v>
      </c>
      <c r="C313" s="36">
        <v>1550856</v>
      </c>
      <c r="D313" s="77">
        <v>456</v>
      </c>
      <c r="E313" s="37">
        <f t="shared" si="38"/>
        <v>3401</v>
      </c>
      <c r="F313" s="38">
        <f t="shared" si="39"/>
        <v>0.89390530003687529</v>
      </c>
      <c r="G313" s="39">
        <f t="shared" si="40"/>
        <v>242.19214802263886</v>
      </c>
      <c r="H313" s="39">
        <f t="shared" si="41"/>
        <v>8.115877711885469</v>
      </c>
      <c r="I313" s="68">
        <f t="shared" si="42"/>
        <v>250.30802573452434</v>
      </c>
      <c r="J313" s="40">
        <f t="shared" si="43"/>
        <v>-33.952272112456022</v>
      </c>
      <c r="K313" s="37">
        <f t="shared" si="44"/>
        <v>216.35575362206831</v>
      </c>
      <c r="L313" s="37">
        <f t="shared" si="45"/>
        <v>114140.4597349431</v>
      </c>
      <c r="M313" s="37">
        <f t="shared" si="46"/>
        <v>98658.223651663153</v>
      </c>
      <c r="N313" s="63"/>
      <c r="O313" s="74"/>
      <c r="P313" s="69"/>
    </row>
    <row r="314" spans="1:16" s="34" customFormat="1" x14ac:dyDescent="0.3">
      <c r="A314" s="33" t="s">
        <v>773</v>
      </c>
      <c r="B314" s="34" t="s">
        <v>365</v>
      </c>
      <c r="C314" s="36">
        <v>3519722</v>
      </c>
      <c r="D314" s="77">
        <v>1238</v>
      </c>
      <c r="E314" s="37">
        <f t="shared" si="38"/>
        <v>2843.0710823909531</v>
      </c>
      <c r="F314" s="38">
        <f t="shared" si="39"/>
        <v>0.7472614845430311</v>
      </c>
      <c r="G314" s="39">
        <f t="shared" si="40"/>
        <v>576.94949858806706</v>
      </c>
      <c r="H314" s="39">
        <f t="shared" si="41"/>
        <v>203.39099887505188</v>
      </c>
      <c r="I314" s="68">
        <f t="shared" si="42"/>
        <v>780.34049746311894</v>
      </c>
      <c r="J314" s="40">
        <f t="shared" si="43"/>
        <v>-33.952272112456022</v>
      </c>
      <c r="K314" s="37">
        <f t="shared" si="44"/>
        <v>746.38822535066288</v>
      </c>
      <c r="L314" s="37">
        <f t="shared" si="45"/>
        <v>966061.53585934127</v>
      </c>
      <c r="M314" s="37">
        <f t="shared" si="46"/>
        <v>924028.62298412062</v>
      </c>
      <c r="N314" s="63"/>
      <c r="O314" s="74"/>
      <c r="P314" s="69"/>
    </row>
    <row r="315" spans="1:16" s="34" customFormat="1" x14ac:dyDescent="0.3">
      <c r="A315" s="33" t="s">
        <v>774</v>
      </c>
      <c r="B315" s="34" t="s">
        <v>366</v>
      </c>
      <c r="C315" s="36">
        <v>22240152</v>
      </c>
      <c r="D315" s="77">
        <v>6331</v>
      </c>
      <c r="E315" s="37">
        <f t="shared" si="38"/>
        <v>3512.8971726425525</v>
      </c>
      <c r="F315" s="38">
        <f t="shared" si="39"/>
        <v>0.92331590741244685</v>
      </c>
      <c r="G315" s="39">
        <f t="shared" si="40"/>
        <v>175.05384443710736</v>
      </c>
      <c r="H315" s="39">
        <f t="shared" si="41"/>
        <v>0</v>
      </c>
      <c r="I315" s="68">
        <f t="shared" si="42"/>
        <v>175.05384443710736</v>
      </c>
      <c r="J315" s="40">
        <f t="shared" si="43"/>
        <v>-33.952272112456022</v>
      </c>
      <c r="K315" s="37">
        <f t="shared" si="44"/>
        <v>141.10157232465133</v>
      </c>
      <c r="L315" s="37">
        <f t="shared" si="45"/>
        <v>1108265.8891313267</v>
      </c>
      <c r="M315" s="37">
        <f t="shared" si="46"/>
        <v>893314.05438736756</v>
      </c>
      <c r="N315" s="63"/>
      <c r="O315" s="74"/>
      <c r="P315" s="69"/>
    </row>
    <row r="316" spans="1:16" s="34" customFormat="1" x14ac:dyDescent="0.3">
      <c r="A316" s="33" t="s">
        <v>775</v>
      </c>
      <c r="B316" s="34" t="s">
        <v>367</v>
      </c>
      <c r="C316" s="36">
        <v>6232993</v>
      </c>
      <c r="D316" s="77">
        <v>1978</v>
      </c>
      <c r="E316" s="37">
        <f t="shared" si="38"/>
        <v>3151.1592517694639</v>
      </c>
      <c r="F316" s="38">
        <f t="shared" si="39"/>
        <v>0.82823815243074328</v>
      </c>
      <c r="G316" s="39">
        <f t="shared" si="40"/>
        <v>392.09659696096048</v>
      </c>
      <c r="H316" s="39">
        <f t="shared" si="41"/>
        <v>95.56013959257308</v>
      </c>
      <c r="I316" s="68">
        <f t="shared" si="42"/>
        <v>487.65673655353356</v>
      </c>
      <c r="J316" s="40">
        <f t="shared" si="43"/>
        <v>-33.952272112456022</v>
      </c>
      <c r="K316" s="37">
        <f t="shared" si="44"/>
        <v>453.70446444107756</v>
      </c>
      <c r="L316" s="37">
        <f t="shared" si="45"/>
        <v>964585.02490288939</v>
      </c>
      <c r="M316" s="37">
        <f t="shared" si="46"/>
        <v>897427.43066445144</v>
      </c>
      <c r="N316" s="63"/>
      <c r="O316" s="74"/>
      <c r="P316" s="69"/>
    </row>
    <row r="317" spans="1:16" s="34" customFormat="1" x14ac:dyDescent="0.3">
      <c r="A317" s="33" t="s">
        <v>776</v>
      </c>
      <c r="B317" s="34" t="s">
        <v>368</v>
      </c>
      <c r="C317" s="36">
        <v>2392008</v>
      </c>
      <c r="D317" s="77">
        <v>1022</v>
      </c>
      <c r="E317" s="37">
        <f t="shared" si="38"/>
        <v>2340.5166340508808</v>
      </c>
      <c r="F317" s="38">
        <f t="shared" si="39"/>
        <v>0.6151720740966039</v>
      </c>
      <c r="G317" s="39">
        <f t="shared" si="40"/>
        <v>878.48216759211039</v>
      </c>
      <c r="H317" s="39">
        <f t="shared" si="41"/>
        <v>379.28505579407715</v>
      </c>
      <c r="I317" s="68">
        <f t="shared" si="42"/>
        <v>1257.7672233861877</v>
      </c>
      <c r="J317" s="40">
        <f t="shared" si="43"/>
        <v>-33.952272112456022</v>
      </c>
      <c r="K317" s="37">
        <f t="shared" si="44"/>
        <v>1223.8149512737316</v>
      </c>
      <c r="L317" s="37">
        <f t="shared" si="45"/>
        <v>1285438.1023006837</v>
      </c>
      <c r="M317" s="37">
        <f t="shared" si="46"/>
        <v>1250738.8802017537</v>
      </c>
      <c r="N317" s="63"/>
      <c r="O317" s="74"/>
      <c r="P317" s="69"/>
    </row>
    <row r="318" spans="1:16" s="34" customFormat="1" x14ac:dyDescent="0.3">
      <c r="A318" s="33" t="s">
        <v>777</v>
      </c>
      <c r="B318" s="34" t="s">
        <v>369</v>
      </c>
      <c r="C318" s="36">
        <v>14372788</v>
      </c>
      <c r="D318" s="77">
        <v>4657</v>
      </c>
      <c r="E318" s="37">
        <f t="shared" si="38"/>
        <v>3086.2761434399827</v>
      </c>
      <c r="F318" s="38">
        <f t="shared" si="39"/>
        <v>0.81118453454818229</v>
      </c>
      <c r="G318" s="39">
        <f t="shared" si="40"/>
        <v>431.02646195864924</v>
      </c>
      <c r="H318" s="39">
        <f t="shared" si="41"/>
        <v>118.26922750789153</v>
      </c>
      <c r="I318" s="68">
        <f t="shared" si="42"/>
        <v>549.29568946654081</v>
      </c>
      <c r="J318" s="40">
        <f t="shared" si="43"/>
        <v>-33.952272112456022</v>
      </c>
      <c r="K318" s="37">
        <f t="shared" si="44"/>
        <v>515.34341735408475</v>
      </c>
      <c r="L318" s="37">
        <f t="shared" si="45"/>
        <v>2558070.0258456804</v>
      </c>
      <c r="M318" s="37">
        <f t="shared" si="46"/>
        <v>2399954.2946179728</v>
      </c>
      <c r="N318" s="63"/>
      <c r="O318" s="74"/>
      <c r="P318" s="69"/>
    </row>
    <row r="319" spans="1:16" s="34" customFormat="1" x14ac:dyDescent="0.3">
      <c r="A319" s="33" t="s">
        <v>778</v>
      </c>
      <c r="B319" s="34" t="s">
        <v>779</v>
      </c>
      <c r="C319" s="36">
        <v>32728844</v>
      </c>
      <c r="D319" s="77">
        <v>9760</v>
      </c>
      <c r="E319" s="37">
        <f t="shared" si="38"/>
        <v>3353.3651639344262</v>
      </c>
      <c r="F319" s="38">
        <f t="shared" si="39"/>
        <v>0.88138514936783552</v>
      </c>
      <c r="G319" s="39">
        <f t="shared" si="40"/>
        <v>270.77304966198318</v>
      </c>
      <c r="H319" s="39">
        <f t="shared" si="41"/>
        <v>24.788070334836309</v>
      </c>
      <c r="I319" s="68">
        <f t="shared" si="42"/>
        <v>295.56111999681951</v>
      </c>
      <c r="J319" s="40">
        <f t="shared" si="43"/>
        <v>-33.952272112456022</v>
      </c>
      <c r="K319" s="37">
        <f t="shared" si="44"/>
        <v>261.60884788436351</v>
      </c>
      <c r="L319" s="37">
        <f t="shared" si="45"/>
        <v>2884676.5311689586</v>
      </c>
      <c r="M319" s="37">
        <f t="shared" si="46"/>
        <v>2553302.355351388</v>
      </c>
      <c r="N319" s="63"/>
      <c r="O319" s="74"/>
      <c r="P319" s="69"/>
    </row>
    <row r="320" spans="1:16" s="34" customFormat="1" x14ac:dyDescent="0.3">
      <c r="A320" s="33" t="s">
        <v>780</v>
      </c>
      <c r="B320" s="34" t="s">
        <v>370</v>
      </c>
      <c r="C320" s="36">
        <v>5799013</v>
      </c>
      <c r="D320" s="77">
        <v>1975</v>
      </c>
      <c r="E320" s="37">
        <f t="shared" si="38"/>
        <v>2936.2091139240506</v>
      </c>
      <c r="F320" s="38">
        <f t="shared" si="39"/>
        <v>0.77174151395274515</v>
      </c>
      <c r="G320" s="39">
        <f t="shared" si="40"/>
        <v>521.06667966820851</v>
      </c>
      <c r="H320" s="39">
        <f t="shared" si="41"/>
        <v>170.79268783846774</v>
      </c>
      <c r="I320" s="68">
        <f t="shared" si="42"/>
        <v>691.85936750667622</v>
      </c>
      <c r="J320" s="40">
        <f t="shared" si="43"/>
        <v>-33.952272112456022</v>
      </c>
      <c r="K320" s="37">
        <f t="shared" si="44"/>
        <v>657.90709539422016</v>
      </c>
      <c r="L320" s="37">
        <f t="shared" si="45"/>
        <v>1366422.2508256854</v>
      </c>
      <c r="M320" s="37">
        <f t="shared" si="46"/>
        <v>1299366.5134035847</v>
      </c>
      <c r="N320" s="63"/>
      <c r="O320" s="74"/>
      <c r="P320" s="69"/>
    </row>
    <row r="321" spans="1:16" s="34" customFormat="1" x14ac:dyDescent="0.3">
      <c r="A321" s="33" t="s">
        <v>781</v>
      </c>
      <c r="B321" s="34" t="s">
        <v>371</v>
      </c>
      <c r="C321" s="36">
        <v>7570708</v>
      </c>
      <c r="D321" s="77">
        <v>2576</v>
      </c>
      <c r="E321" s="37">
        <f t="shared" si="38"/>
        <v>2938.9394409937886</v>
      </c>
      <c r="F321" s="38">
        <f t="shared" si="39"/>
        <v>0.77245914224985568</v>
      </c>
      <c r="G321" s="39">
        <f t="shared" si="40"/>
        <v>519.42848342636569</v>
      </c>
      <c r="H321" s="39">
        <f t="shared" si="41"/>
        <v>169.83707336405945</v>
      </c>
      <c r="I321" s="68">
        <f t="shared" si="42"/>
        <v>689.26555679042508</v>
      </c>
      <c r="J321" s="40">
        <f t="shared" si="43"/>
        <v>-33.952272112456022</v>
      </c>
      <c r="K321" s="37">
        <f t="shared" si="44"/>
        <v>655.31328467796902</v>
      </c>
      <c r="L321" s="37">
        <f t="shared" si="45"/>
        <v>1775548.074292135</v>
      </c>
      <c r="M321" s="37">
        <f t="shared" si="46"/>
        <v>1688087.0213304481</v>
      </c>
      <c r="N321" s="63"/>
      <c r="O321" s="74"/>
      <c r="P321" s="69"/>
    </row>
    <row r="322" spans="1:16" s="34" customFormat="1" x14ac:dyDescent="0.3">
      <c r="A322" s="33" t="s">
        <v>782</v>
      </c>
      <c r="B322" s="34" t="s">
        <v>783</v>
      </c>
      <c r="C322" s="36">
        <v>5653425</v>
      </c>
      <c r="D322" s="77">
        <v>1747</v>
      </c>
      <c r="E322" s="37">
        <f t="shared" si="38"/>
        <v>3236.0761305094447</v>
      </c>
      <c r="F322" s="38">
        <f t="shared" si="39"/>
        <v>0.85055736677013105</v>
      </c>
      <c r="G322" s="39">
        <f t="shared" si="40"/>
        <v>341.14646971697204</v>
      </c>
      <c r="H322" s="39">
        <f t="shared" si="41"/>
        <v>65.839232033579805</v>
      </c>
      <c r="I322" s="68">
        <f t="shared" si="42"/>
        <v>406.98570175055181</v>
      </c>
      <c r="J322" s="40">
        <f t="shared" si="43"/>
        <v>-33.952272112456022</v>
      </c>
      <c r="K322" s="37">
        <f t="shared" si="44"/>
        <v>373.03342963809581</v>
      </c>
      <c r="L322" s="37">
        <f t="shared" si="45"/>
        <v>711004.02095821407</v>
      </c>
      <c r="M322" s="37">
        <f t="shared" si="46"/>
        <v>651689.40157775336</v>
      </c>
      <c r="N322" s="63"/>
      <c r="O322" s="74"/>
      <c r="P322" s="69"/>
    </row>
    <row r="323" spans="1:16" s="34" customFormat="1" x14ac:dyDescent="0.3">
      <c r="A323" s="33" t="s">
        <v>784</v>
      </c>
      <c r="B323" s="34" t="s">
        <v>785</v>
      </c>
      <c r="C323" s="36">
        <v>5844223</v>
      </c>
      <c r="D323" s="77">
        <v>1925</v>
      </c>
      <c r="E323" s="37">
        <f t="shared" si="38"/>
        <v>3035.96</v>
      </c>
      <c r="F323" s="38">
        <f t="shared" si="39"/>
        <v>0.79795963972359651</v>
      </c>
      <c r="G323" s="39">
        <f t="shared" si="40"/>
        <v>461.21614802263883</v>
      </c>
      <c r="H323" s="39">
        <f t="shared" si="41"/>
        <v>135.87987771188546</v>
      </c>
      <c r="I323" s="68">
        <f t="shared" si="42"/>
        <v>597.09602573452435</v>
      </c>
      <c r="J323" s="40">
        <f t="shared" si="43"/>
        <v>-33.952272112456022</v>
      </c>
      <c r="K323" s="37">
        <f t="shared" si="44"/>
        <v>563.14375362206829</v>
      </c>
      <c r="L323" s="37">
        <f t="shared" si="45"/>
        <v>1149409.8495389593</v>
      </c>
      <c r="M323" s="37">
        <f t="shared" si="46"/>
        <v>1084051.7257224815</v>
      </c>
      <c r="N323" s="63"/>
      <c r="O323" s="74"/>
      <c r="P323" s="69"/>
    </row>
    <row r="324" spans="1:16" s="34" customFormat="1" x14ac:dyDescent="0.3">
      <c r="A324" s="33" t="s">
        <v>786</v>
      </c>
      <c r="B324" s="34" t="s">
        <v>372</v>
      </c>
      <c r="C324" s="36">
        <v>6853323</v>
      </c>
      <c r="D324" s="77">
        <v>2077</v>
      </c>
      <c r="E324" s="37">
        <f t="shared" si="38"/>
        <v>3299.625902744343</v>
      </c>
      <c r="F324" s="38">
        <f t="shared" si="39"/>
        <v>0.86726053590183105</v>
      </c>
      <c r="G324" s="39">
        <f t="shared" si="40"/>
        <v>303.01660637603305</v>
      </c>
      <c r="H324" s="39">
        <f t="shared" si="41"/>
        <v>43.596811751365429</v>
      </c>
      <c r="I324" s="68">
        <f t="shared" si="42"/>
        <v>346.61341812739846</v>
      </c>
      <c r="J324" s="40">
        <f t="shared" si="43"/>
        <v>-33.952272112456022</v>
      </c>
      <c r="K324" s="37">
        <f t="shared" si="44"/>
        <v>312.66114601494246</v>
      </c>
      <c r="L324" s="37">
        <f t="shared" si="45"/>
        <v>719916.06945060659</v>
      </c>
      <c r="M324" s="37">
        <f t="shared" si="46"/>
        <v>649397.20027303544</v>
      </c>
      <c r="N324" s="63"/>
      <c r="O324" s="74"/>
      <c r="P324" s="69"/>
    </row>
    <row r="325" spans="1:16" s="34" customFormat="1" x14ac:dyDescent="0.3">
      <c r="A325" s="33" t="s">
        <v>787</v>
      </c>
      <c r="B325" s="34" t="s">
        <v>373</v>
      </c>
      <c r="C325" s="36">
        <v>3435939</v>
      </c>
      <c r="D325" s="77">
        <v>1259</v>
      </c>
      <c r="E325" s="37">
        <f t="shared" si="38"/>
        <v>2729.1016679904687</v>
      </c>
      <c r="F325" s="38">
        <f t="shared" si="39"/>
        <v>0.71730621739375378</v>
      </c>
      <c r="G325" s="39">
        <f t="shared" si="40"/>
        <v>645.33114722835762</v>
      </c>
      <c r="H325" s="39">
        <f t="shared" si="41"/>
        <v>243.28029391522139</v>
      </c>
      <c r="I325" s="68">
        <f t="shared" si="42"/>
        <v>888.61144114357899</v>
      </c>
      <c r="J325" s="40">
        <f t="shared" si="43"/>
        <v>-33.952272112456022</v>
      </c>
      <c r="K325" s="37">
        <f t="shared" si="44"/>
        <v>854.65916903112293</v>
      </c>
      <c r="L325" s="37">
        <f t="shared" si="45"/>
        <v>1118761.804399766</v>
      </c>
      <c r="M325" s="37">
        <f t="shared" si="46"/>
        <v>1076015.8938101837</v>
      </c>
      <c r="N325" s="63"/>
      <c r="O325" s="74"/>
      <c r="P325" s="69"/>
    </row>
    <row r="326" spans="1:16" s="34" customFormat="1" x14ac:dyDescent="0.3">
      <c r="A326" s="33" t="s">
        <v>788</v>
      </c>
      <c r="B326" s="34" t="s">
        <v>374</v>
      </c>
      <c r="C326" s="36">
        <v>3683471</v>
      </c>
      <c r="D326" s="77">
        <v>1387</v>
      </c>
      <c r="E326" s="37">
        <f t="shared" si="38"/>
        <v>2655.7108868060564</v>
      </c>
      <c r="F326" s="38">
        <f t="shared" si="39"/>
        <v>0.69801647664850452</v>
      </c>
      <c r="G326" s="39">
        <f t="shared" si="40"/>
        <v>689.36561593900501</v>
      </c>
      <c r="H326" s="39">
        <f t="shared" si="41"/>
        <v>268.96706732976571</v>
      </c>
      <c r="I326" s="68">
        <f t="shared" si="42"/>
        <v>958.33268326877078</v>
      </c>
      <c r="J326" s="40">
        <f t="shared" si="43"/>
        <v>-33.952272112456022</v>
      </c>
      <c r="K326" s="37">
        <f t="shared" si="44"/>
        <v>924.38041115631472</v>
      </c>
      <c r="L326" s="37">
        <f t="shared" si="45"/>
        <v>1329207.4316937851</v>
      </c>
      <c r="M326" s="37">
        <f t="shared" si="46"/>
        <v>1282115.6302738085</v>
      </c>
      <c r="N326" s="63"/>
      <c r="O326" s="74"/>
      <c r="P326" s="69"/>
    </row>
    <row r="327" spans="1:16" s="34" customFormat="1" x14ac:dyDescent="0.3">
      <c r="A327" s="33" t="s">
        <v>789</v>
      </c>
      <c r="B327" s="34" t="s">
        <v>375</v>
      </c>
      <c r="C327" s="36">
        <v>6970062</v>
      </c>
      <c r="D327" s="77">
        <v>2470</v>
      </c>
      <c r="E327" s="37">
        <f t="shared" si="38"/>
        <v>2821.8874493927124</v>
      </c>
      <c r="F327" s="38">
        <f t="shared" si="39"/>
        <v>0.74169366278144233</v>
      </c>
      <c r="G327" s="39">
        <f t="shared" si="40"/>
        <v>589.65967838701147</v>
      </c>
      <c r="H327" s="39">
        <f t="shared" si="41"/>
        <v>210.80527042443612</v>
      </c>
      <c r="I327" s="68">
        <f t="shared" si="42"/>
        <v>800.46494881144758</v>
      </c>
      <c r="J327" s="40">
        <f t="shared" si="43"/>
        <v>-33.952272112456022</v>
      </c>
      <c r="K327" s="37">
        <f t="shared" si="44"/>
        <v>766.51267669899153</v>
      </c>
      <c r="L327" s="37">
        <f t="shared" si="45"/>
        <v>1977148.4235642755</v>
      </c>
      <c r="M327" s="37">
        <f t="shared" si="46"/>
        <v>1893286.3114465091</v>
      </c>
      <c r="N327" s="63"/>
      <c r="O327" s="74"/>
      <c r="P327" s="69"/>
    </row>
    <row r="328" spans="1:16" s="34" customFormat="1" x14ac:dyDescent="0.3">
      <c r="A328" s="33" t="s">
        <v>790</v>
      </c>
      <c r="B328" s="34" t="s">
        <v>376</v>
      </c>
      <c r="C328" s="36">
        <v>1600342</v>
      </c>
      <c r="D328" s="77">
        <v>508</v>
      </c>
      <c r="E328" s="37">
        <f t="shared" si="38"/>
        <v>3150.2795275590552</v>
      </c>
      <c r="F328" s="38">
        <f t="shared" si="39"/>
        <v>0.82800692922161212</v>
      </c>
      <c r="G328" s="39">
        <f t="shared" si="40"/>
        <v>392.62443148720575</v>
      </c>
      <c r="H328" s="39">
        <f t="shared" si="41"/>
        <v>95.86804306621616</v>
      </c>
      <c r="I328" s="68">
        <f t="shared" si="42"/>
        <v>488.49247455342191</v>
      </c>
      <c r="J328" s="40">
        <f t="shared" si="43"/>
        <v>-33.952272112456022</v>
      </c>
      <c r="K328" s="37">
        <f t="shared" si="44"/>
        <v>454.54020244096591</v>
      </c>
      <c r="L328" s="37">
        <f t="shared" si="45"/>
        <v>248154.17707313833</v>
      </c>
      <c r="M328" s="37">
        <f t="shared" si="46"/>
        <v>230906.42284001069</v>
      </c>
      <c r="N328" s="63"/>
      <c r="O328" s="74"/>
      <c r="P328" s="69"/>
    </row>
    <row r="329" spans="1:16" s="34" customFormat="1" x14ac:dyDescent="0.3">
      <c r="A329" s="33" t="s">
        <v>791</v>
      </c>
      <c r="B329" s="34" t="s">
        <v>377</v>
      </c>
      <c r="C329" s="36">
        <v>3154806</v>
      </c>
      <c r="D329" s="77">
        <v>732</v>
      </c>
      <c r="E329" s="37">
        <f t="shared" ref="E329:E392" si="47">(C329)/D329</f>
        <v>4309.8442622950815</v>
      </c>
      <c r="F329" s="38">
        <f t="shared" ref="F329:F392" si="48">IF(ISNUMBER(C329),E329/E$435,"")</f>
        <v>1.1327823076739461</v>
      </c>
      <c r="G329" s="39">
        <f t="shared" ref="G329:G392" si="49">(E$435-E329)*0.6</f>
        <v>-303.11440935441004</v>
      </c>
      <c r="H329" s="39">
        <f t="shared" ref="H329:H392" si="50">IF(E329&gt;=E$435*0.9,0,IF(E329&lt;0.9*E$435,(E$435*0.9-E329)*0.35))</f>
        <v>0</v>
      </c>
      <c r="I329" s="68">
        <f t="shared" ref="I329:I392" si="51">G329+H329</f>
        <v>-303.11440935441004</v>
      </c>
      <c r="J329" s="40">
        <f t="shared" ref="J329:J392" si="52">I$437</f>
        <v>-33.952272112456022</v>
      </c>
      <c r="K329" s="37">
        <f t="shared" ref="K329:K392" si="53">I329+J329</f>
        <v>-337.06668146686604</v>
      </c>
      <c r="L329" s="37">
        <f t="shared" ref="L329:L392" si="54">(I329*D329)</f>
        <v>-221879.74764742816</v>
      </c>
      <c r="M329" s="37">
        <f t="shared" ref="M329:M392" si="55">(K329*D329)</f>
        <v>-246732.81083374596</v>
      </c>
      <c r="N329" s="63"/>
      <c r="O329" s="74"/>
      <c r="P329" s="69"/>
    </row>
    <row r="330" spans="1:16" s="34" customFormat="1" x14ac:dyDescent="0.3">
      <c r="A330" s="33" t="s">
        <v>792</v>
      </c>
      <c r="B330" s="34" t="s">
        <v>378</v>
      </c>
      <c r="C330" s="36">
        <v>4620477</v>
      </c>
      <c r="D330" s="77">
        <v>1292</v>
      </c>
      <c r="E330" s="37">
        <f t="shared" si="47"/>
        <v>3576.2205882352941</v>
      </c>
      <c r="F330" s="38">
        <f t="shared" si="48"/>
        <v>0.939959581865487</v>
      </c>
      <c r="G330" s="39">
        <f t="shared" si="49"/>
        <v>137.05979508146237</v>
      </c>
      <c r="H330" s="39">
        <f t="shared" si="50"/>
        <v>0</v>
      </c>
      <c r="I330" s="68">
        <f t="shared" si="51"/>
        <v>137.05979508146237</v>
      </c>
      <c r="J330" s="40">
        <f t="shared" si="52"/>
        <v>-33.952272112456022</v>
      </c>
      <c r="K330" s="37">
        <f t="shared" si="53"/>
        <v>103.10752296900634</v>
      </c>
      <c r="L330" s="37">
        <f t="shared" si="54"/>
        <v>177081.25524524937</v>
      </c>
      <c r="M330" s="37">
        <f t="shared" si="55"/>
        <v>133214.91967595619</v>
      </c>
      <c r="N330" s="63"/>
      <c r="O330" s="74"/>
      <c r="P330" s="69"/>
    </row>
    <row r="331" spans="1:16" s="34" customFormat="1" x14ac:dyDescent="0.3">
      <c r="A331" s="33" t="s">
        <v>793</v>
      </c>
      <c r="B331" s="34" t="s">
        <v>379</v>
      </c>
      <c r="C331" s="36">
        <v>36612488</v>
      </c>
      <c r="D331" s="77">
        <v>11480</v>
      </c>
      <c r="E331" s="37">
        <f t="shared" si="47"/>
        <v>3189.2411149825784</v>
      </c>
      <c r="F331" s="38">
        <f t="shared" si="48"/>
        <v>0.83824743774726274</v>
      </c>
      <c r="G331" s="39">
        <f t="shared" si="49"/>
        <v>369.24747903309179</v>
      </c>
      <c r="H331" s="39">
        <f t="shared" si="50"/>
        <v>82.231487467983015</v>
      </c>
      <c r="I331" s="68">
        <f t="shared" si="51"/>
        <v>451.47896650107481</v>
      </c>
      <c r="J331" s="40">
        <f t="shared" si="52"/>
        <v>-33.952272112456022</v>
      </c>
      <c r="K331" s="37">
        <f t="shared" si="53"/>
        <v>417.52669438861881</v>
      </c>
      <c r="L331" s="37">
        <f t="shared" si="54"/>
        <v>5182978.5354323387</v>
      </c>
      <c r="M331" s="37">
        <f t="shared" si="55"/>
        <v>4793206.451581344</v>
      </c>
      <c r="N331" s="63"/>
      <c r="O331" s="74"/>
      <c r="P331" s="69"/>
    </row>
    <row r="332" spans="1:16" s="34" customFormat="1" x14ac:dyDescent="0.3">
      <c r="A332" s="33" t="s">
        <v>794</v>
      </c>
      <c r="B332" s="34" t="s">
        <v>380</v>
      </c>
      <c r="C332" s="36">
        <v>33519964</v>
      </c>
      <c r="D332" s="77">
        <v>9595</v>
      </c>
      <c r="E332" s="37">
        <f t="shared" si="47"/>
        <v>3493.4824387701929</v>
      </c>
      <c r="F332" s="38">
        <f t="shared" si="48"/>
        <v>0.91821301605481442</v>
      </c>
      <c r="G332" s="39">
        <f t="shared" si="49"/>
        <v>186.70268476052314</v>
      </c>
      <c r="H332" s="39">
        <f t="shared" si="50"/>
        <v>0</v>
      </c>
      <c r="I332" s="68">
        <f t="shared" si="51"/>
        <v>186.70268476052314</v>
      </c>
      <c r="J332" s="40">
        <f t="shared" si="52"/>
        <v>-33.952272112456022</v>
      </c>
      <c r="K332" s="37">
        <f t="shared" si="53"/>
        <v>152.75041264806711</v>
      </c>
      <c r="L332" s="37">
        <f t="shared" si="54"/>
        <v>1791412.2602772196</v>
      </c>
      <c r="M332" s="37">
        <f t="shared" si="55"/>
        <v>1465640.2093582039</v>
      </c>
      <c r="N332" s="63"/>
      <c r="O332" s="74"/>
      <c r="P332" s="69"/>
    </row>
    <row r="333" spans="1:16" s="34" customFormat="1" x14ac:dyDescent="0.3">
      <c r="A333" s="33" t="s">
        <v>795</v>
      </c>
      <c r="B333" s="34" t="s">
        <v>381</v>
      </c>
      <c r="C333" s="36">
        <v>26779930</v>
      </c>
      <c r="D333" s="77">
        <v>8091</v>
      </c>
      <c r="E333" s="37">
        <f t="shared" si="47"/>
        <v>3309.8417995303425</v>
      </c>
      <c r="F333" s="38">
        <f t="shared" si="48"/>
        <v>0.86994564154182952</v>
      </c>
      <c r="G333" s="39">
        <f t="shared" si="49"/>
        <v>296.88706830443334</v>
      </c>
      <c r="H333" s="39">
        <f t="shared" si="50"/>
        <v>40.021247876265576</v>
      </c>
      <c r="I333" s="68">
        <f t="shared" si="51"/>
        <v>336.90831618069893</v>
      </c>
      <c r="J333" s="40">
        <f t="shared" si="52"/>
        <v>-33.952272112456022</v>
      </c>
      <c r="K333" s="37">
        <f t="shared" si="53"/>
        <v>302.95604406824293</v>
      </c>
      <c r="L333" s="37">
        <f t="shared" si="54"/>
        <v>2725925.1862180349</v>
      </c>
      <c r="M333" s="37">
        <f t="shared" si="55"/>
        <v>2451217.3525561537</v>
      </c>
      <c r="N333" s="63"/>
      <c r="O333" s="74"/>
      <c r="P333" s="69"/>
    </row>
    <row r="334" spans="1:16" s="34" customFormat="1" x14ac:dyDescent="0.3">
      <c r="A334" s="33" t="s">
        <v>796</v>
      </c>
      <c r="B334" s="34" t="s">
        <v>188</v>
      </c>
      <c r="C334" s="36">
        <v>7786378</v>
      </c>
      <c r="D334" s="77">
        <v>2616</v>
      </c>
      <c r="E334" s="37">
        <f t="shared" si="47"/>
        <v>2976.4441896024464</v>
      </c>
      <c r="F334" s="38">
        <f t="shared" si="48"/>
        <v>0.78231674106133164</v>
      </c>
      <c r="G334" s="39">
        <f t="shared" si="49"/>
        <v>496.92563426117101</v>
      </c>
      <c r="H334" s="39">
        <f t="shared" si="50"/>
        <v>156.71041135102922</v>
      </c>
      <c r="I334" s="68">
        <f t="shared" si="51"/>
        <v>653.63604561220018</v>
      </c>
      <c r="J334" s="40">
        <f t="shared" si="52"/>
        <v>-33.952272112456022</v>
      </c>
      <c r="K334" s="37">
        <f t="shared" si="53"/>
        <v>619.68377349974412</v>
      </c>
      <c r="L334" s="37">
        <f t="shared" si="54"/>
        <v>1709911.8953215156</v>
      </c>
      <c r="M334" s="37">
        <f t="shared" si="55"/>
        <v>1621092.7514753307</v>
      </c>
      <c r="N334" s="63"/>
      <c r="O334" s="74"/>
      <c r="P334" s="69"/>
    </row>
    <row r="335" spans="1:16" s="34" customFormat="1" x14ac:dyDescent="0.3">
      <c r="A335" s="33" t="s">
        <v>797</v>
      </c>
      <c r="B335" s="34" t="s">
        <v>382</v>
      </c>
      <c r="C335" s="36">
        <v>17978652</v>
      </c>
      <c r="D335" s="77">
        <v>4449</v>
      </c>
      <c r="E335" s="37">
        <f t="shared" si="47"/>
        <v>4041.0546190155092</v>
      </c>
      <c r="F335" s="38">
        <f t="shared" si="48"/>
        <v>1.0621347079319199</v>
      </c>
      <c r="G335" s="39">
        <f t="shared" si="49"/>
        <v>-141.84062338666664</v>
      </c>
      <c r="H335" s="39">
        <f t="shared" si="50"/>
        <v>0</v>
      </c>
      <c r="I335" s="68">
        <f t="shared" si="51"/>
        <v>-141.84062338666664</v>
      </c>
      <c r="J335" s="40">
        <f t="shared" si="52"/>
        <v>-33.952272112456022</v>
      </c>
      <c r="K335" s="37">
        <f t="shared" si="53"/>
        <v>-175.79289549912266</v>
      </c>
      <c r="L335" s="37">
        <f t="shared" si="54"/>
        <v>-631048.93344727985</v>
      </c>
      <c r="M335" s="37">
        <f t="shared" si="55"/>
        <v>-782102.59207559668</v>
      </c>
      <c r="N335" s="63"/>
      <c r="O335" s="74"/>
      <c r="P335" s="69"/>
    </row>
    <row r="336" spans="1:16" s="34" customFormat="1" x14ac:dyDescent="0.3">
      <c r="A336" s="33" t="s">
        <v>798</v>
      </c>
      <c r="B336" s="34" t="s">
        <v>799</v>
      </c>
      <c r="C336" s="36">
        <v>36761015</v>
      </c>
      <c r="D336" s="77">
        <v>10518</v>
      </c>
      <c r="E336" s="37">
        <f t="shared" si="47"/>
        <v>3495.0575204411484</v>
      </c>
      <c r="F336" s="38">
        <f t="shared" si="48"/>
        <v>0.91862700425053867</v>
      </c>
      <c r="G336" s="39">
        <f t="shared" si="49"/>
        <v>185.7576357579498</v>
      </c>
      <c r="H336" s="39">
        <f t="shared" si="50"/>
        <v>0</v>
      </c>
      <c r="I336" s="68">
        <f t="shared" si="51"/>
        <v>185.7576357579498</v>
      </c>
      <c r="J336" s="40">
        <f t="shared" si="52"/>
        <v>-33.952272112456022</v>
      </c>
      <c r="K336" s="37">
        <f t="shared" si="53"/>
        <v>151.80536364549377</v>
      </c>
      <c r="L336" s="37">
        <f t="shared" si="54"/>
        <v>1953798.812902116</v>
      </c>
      <c r="M336" s="37">
        <f t="shared" si="55"/>
        <v>1596688.8148233034</v>
      </c>
      <c r="N336" s="63"/>
      <c r="O336" s="74"/>
      <c r="P336" s="69"/>
    </row>
    <row r="337" spans="1:16" s="34" customFormat="1" x14ac:dyDescent="0.3">
      <c r="A337" s="33" t="s">
        <v>800</v>
      </c>
      <c r="B337" s="34" t="s">
        <v>383</v>
      </c>
      <c r="C337" s="36">
        <v>16021654</v>
      </c>
      <c r="D337" s="77">
        <v>4771</v>
      </c>
      <c r="E337" s="37">
        <f t="shared" si="47"/>
        <v>3358.1333053867115</v>
      </c>
      <c r="F337" s="38">
        <f t="shared" si="48"/>
        <v>0.88263838868436695</v>
      </c>
      <c r="G337" s="39">
        <f t="shared" si="49"/>
        <v>267.91216479061194</v>
      </c>
      <c r="H337" s="39">
        <f t="shared" si="50"/>
        <v>23.119220826536434</v>
      </c>
      <c r="I337" s="68">
        <f t="shared" si="51"/>
        <v>291.03138561714837</v>
      </c>
      <c r="J337" s="40">
        <f t="shared" si="52"/>
        <v>-33.952272112456022</v>
      </c>
      <c r="K337" s="37">
        <f t="shared" si="53"/>
        <v>257.07911350469237</v>
      </c>
      <c r="L337" s="37">
        <f t="shared" si="54"/>
        <v>1388510.740779415</v>
      </c>
      <c r="M337" s="37">
        <f t="shared" si="55"/>
        <v>1226524.4505308873</v>
      </c>
      <c r="N337" s="63"/>
      <c r="O337" s="74"/>
      <c r="P337" s="69"/>
    </row>
    <row r="338" spans="1:16" s="34" customFormat="1" x14ac:dyDescent="0.3">
      <c r="A338" s="33" t="s">
        <v>801</v>
      </c>
      <c r="B338" s="34" t="s">
        <v>384</v>
      </c>
      <c r="C338" s="36">
        <v>4189319</v>
      </c>
      <c r="D338" s="77">
        <v>1039</v>
      </c>
      <c r="E338" s="37">
        <f t="shared" si="47"/>
        <v>4032.0683349374399</v>
      </c>
      <c r="F338" s="38">
        <f t="shared" si="48"/>
        <v>1.0597727888007751</v>
      </c>
      <c r="G338" s="39">
        <f t="shared" si="49"/>
        <v>-136.44885293982506</v>
      </c>
      <c r="H338" s="39">
        <f t="shared" si="50"/>
        <v>0</v>
      </c>
      <c r="I338" s="68">
        <f t="shared" si="51"/>
        <v>-136.44885293982506</v>
      </c>
      <c r="J338" s="40">
        <f t="shared" si="52"/>
        <v>-33.952272112456022</v>
      </c>
      <c r="K338" s="37">
        <f t="shared" si="53"/>
        <v>-170.40112505228109</v>
      </c>
      <c r="L338" s="37">
        <f t="shared" si="54"/>
        <v>-141770.35820447822</v>
      </c>
      <c r="M338" s="37">
        <f t="shared" si="55"/>
        <v>-177046.76892932004</v>
      </c>
      <c r="N338" s="63"/>
      <c r="O338" s="74"/>
      <c r="P338" s="69"/>
    </row>
    <row r="339" spans="1:16" s="34" customFormat="1" x14ac:dyDescent="0.3">
      <c r="A339" s="33" t="s">
        <v>802</v>
      </c>
      <c r="B339" s="34" t="s">
        <v>385</v>
      </c>
      <c r="C339" s="36">
        <v>311697207</v>
      </c>
      <c r="D339" s="77">
        <v>76649</v>
      </c>
      <c r="E339" s="37">
        <f t="shared" si="47"/>
        <v>4066.5528186930032</v>
      </c>
      <c r="F339" s="38">
        <f t="shared" si="48"/>
        <v>1.0688365532224551</v>
      </c>
      <c r="G339" s="39">
        <f t="shared" si="49"/>
        <v>-157.13954319316306</v>
      </c>
      <c r="H339" s="39">
        <f t="shared" si="50"/>
        <v>0</v>
      </c>
      <c r="I339" s="68">
        <f t="shared" si="51"/>
        <v>-157.13954319316306</v>
      </c>
      <c r="J339" s="40">
        <f t="shared" si="52"/>
        <v>-33.952272112456022</v>
      </c>
      <c r="K339" s="37">
        <f t="shared" si="53"/>
        <v>-191.09181530561909</v>
      </c>
      <c r="L339" s="37">
        <f t="shared" si="54"/>
        <v>-12044588.846212756</v>
      </c>
      <c r="M339" s="37">
        <f t="shared" si="55"/>
        <v>-14646996.551360399</v>
      </c>
      <c r="N339" s="63"/>
      <c r="O339" s="74"/>
      <c r="P339" s="69"/>
    </row>
    <row r="340" spans="1:16" s="34" customFormat="1" x14ac:dyDescent="0.3">
      <c r="A340" s="33" t="s">
        <v>803</v>
      </c>
      <c r="B340" s="34" t="s">
        <v>804</v>
      </c>
      <c r="C340" s="36">
        <v>88012129</v>
      </c>
      <c r="D340" s="77">
        <v>24827</v>
      </c>
      <c r="E340" s="37">
        <f t="shared" si="47"/>
        <v>3545.0166753937247</v>
      </c>
      <c r="F340" s="38">
        <f t="shared" si="48"/>
        <v>0.93175806964232688</v>
      </c>
      <c r="G340" s="39">
        <f t="shared" si="49"/>
        <v>155.78214278640408</v>
      </c>
      <c r="H340" s="39">
        <f t="shared" si="50"/>
        <v>0</v>
      </c>
      <c r="I340" s="68">
        <f t="shared" si="51"/>
        <v>155.78214278640408</v>
      </c>
      <c r="J340" s="40">
        <f t="shared" si="52"/>
        <v>-33.952272112456022</v>
      </c>
      <c r="K340" s="37">
        <f t="shared" si="53"/>
        <v>121.82987067394805</v>
      </c>
      <c r="L340" s="37">
        <f t="shared" si="54"/>
        <v>3867603.2589580542</v>
      </c>
      <c r="M340" s="37">
        <f t="shared" si="55"/>
        <v>3024670.1992221083</v>
      </c>
      <c r="N340" s="63"/>
      <c r="O340" s="74"/>
      <c r="P340" s="69"/>
    </row>
    <row r="341" spans="1:16" s="34" customFormat="1" x14ac:dyDescent="0.3">
      <c r="A341" s="33" t="s">
        <v>805</v>
      </c>
      <c r="B341" s="34" t="s">
        <v>386</v>
      </c>
      <c r="C341" s="36">
        <v>8495801</v>
      </c>
      <c r="D341" s="77">
        <v>2858</v>
      </c>
      <c r="E341" s="37">
        <f t="shared" si="47"/>
        <v>2972.6385584324703</v>
      </c>
      <c r="F341" s="38">
        <f t="shared" si="48"/>
        <v>0.78131648411548416</v>
      </c>
      <c r="G341" s="39">
        <f t="shared" si="49"/>
        <v>499.20901296315668</v>
      </c>
      <c r="H341" s="39">
        <f t="shared" si="50"/>
        <v>158.04238226052087</v>
      </c>
      <c r="I341" s="68">
        <f t="shared" si="51"/>
        <v>657.25139522367749</v>
      </c>
      <c r="J341" s="40">
        <f t="shared" si="52"/>
        <v>-33.952272112456022</v>
      </c>
      <c r="K341" s="37">
        <f t="shared" si="53"/>
        <v>623.29912311122143</v>
      </c>
      <c r="L341" s="37">
        <f t="shared" si="54"/>
        <v>1878424.4875492703</v>
      </c>
      <c r="M341" s="37">
        <f t="shared" si="55"/>
        <v>1781388.8938518709</v>
      </c>
      <c r="N341" s="63"/>
      <c r="O341" s="74"/>
      <c r="P341" s="69"/>
    </row>
    <row r="342" spans="1:16" s="34" customFormat="1" x14ac:dyDescent="0.3">
      <c r="A342" s="33" t="s">
        <v>806</v>
      </c>
      <c r="B342" s="34" t="s">
        <v>387</v>
      </c>
      <c r="C342" s="36">
        <v>9406474</v>
      </c>
      <c r="D342" s="77">
        <v>3009</v>
      </c>
      <c r="E342" s="37">
        <f t="shared" si="47"/>
        <v>3126.1129943502824</v>
      </c>
      <c r="F342" s="38">
        <f t="shared" si="48"/>
        <v>0.82165509384412339</v>
      </c>
      <c r="G342" s="39">
        <f t="shared" si="49"/>
        <v>407.12435141246942</v>
      </c>
      <c r="H342" s="39">
        <f t="shared" si="50"/>
        <v>104.32632968928662</v>
      </c>
      <c r="I342" s="68">
        <f t="shared" si="51"/>
        <v>511.45068110175606</v>
      </c>
      <c r="J342" s="40">
        <f t="shared" si="52"/>
        <v>-33.952272112456022</v>
      </c>
      <c r="K342" s="37">
        <f t="shared" si="53"/>
        <v>477.49840898930006</v>
      </c>
      <c r="L342" s="37">
        <f t="shared" si="54"/>
        <v>1538955.0994351839</v>
      </c>
      <c r="M342" s="37">
        <f t="shared" si="55"/>
        <v>1436792.7126488038</v>
      </c>
      <c r="N342" s="63"/>
      <c r="O342" s="74"/>
      <c r="P342" s="69"/>
    </row>
    <row r="343" spans="1:16" s="34" customFormat="1" x14ac:dyDescent="0.3">
      <c r="A343" s="33" t="s">
        <v>807</v>
      </c>
      <c r="B343" s="34" t="s">
        <v>388</v>
      </c>
      <c r="C343" s="36">
        <v>4320927</v>
      </c>
      <c r="D343" s="77">
        <v>1375</v>
      </c>
      <c r="E343" s="37">
        <f t="shared" si="47"/>
        <v>3142.4923636363637</v>
      </c>
      <c r="F343" s="38">
        <f t="shared" si="48"/>
        <v>0.82596018205820443</v>
      </c>
      <c r="G343" s="39">
        <f t="shared" si="49"/>
        <v>397.2967298408206</v>
      </c>
      <c r="H343" s="39">
        <f t="shared" si="50"/>
        <v>98.59355043915815</v>
      </c>
      <c r="I343" s="68">
        <f t="shared" si="51"/>
        <v>495.89028027997875</v>
      </c>
      <c r="J343" s="40">
        <f t="shared" si="52"/>
        <v>-33.952272112456022</v>
      </c>
      <c r="K343" s="37">
        <f t="shared" si="53"/>
        <v>461.93800816752275</v>
      </c>
      <c r="L343" s="37">
        <f t="shared" si="54"/>
        <v>681849.13538497081</v>
      </c>
      <c r="M343" s="37">
        <f t="shared" si="55"/>
        <v>635164.76123034384</v>
      </c>
      <c r="N343" s="63"/>
      <c r="O343" s="74"/>
      <c r="P343" s="69"/>
    </row>
    <row r="344" spans="1:16" s="34" customFormat="1" x14ac:dyDescent="0.3">
      <c r="A344" s="33" t="s">
        <v>808</v>
      </c>
      <c r="B344" s="34" t="s">
        <v>389</v>
      </c>
      <c r="C344" s="36">
        <v>3118214</v>
      </c>
      <c r="D344" s="77">
        <v>1105</v>
      </c>
      <c r="E344" s="37">
        <f t="shared" si="47"/>
        <v>2821.9131221719458</v>
      </c>
      <c r="F344" s="38">
        <f t="shared" si="48"/>
        <v>0.74170041051252833</v>
      </c>
      <c r="G344" s="39">
        <f t="shared" si="49"/>
        <v>589.64427471947135</v>
      </c>
      <c r="H344" s="39">
        <f t="shared" si="50"/>
        <v>210.79628495170442</v>
      </c>
      <c r="I344" s="68">
        <f t="shared" si="51"/>
        <v>800.44055967117583</v>
      </c>
      <c r="J344" s="40">
        <f t="shared" si="52"/>
        <v>-33.952272112456022</v>
      </c>
      <c r="K344" s="37">
        <f t="shared" si="53"/>
        <v>766.48828755871978</v>
      </c>
      <c r="L344" s="37">
        <f t="shared" si="54"/>
        <v>884486.81843664928</v>
      </c>
      <c r="M344" s="37">
        <f t="shared" si="55"/>
        <v>846969.55775238539</v>
      </c>
      <c r="N344" s="63"/>
      <c r="O344" s="74"/>
      <c r="P344" s="69"/>
    </row>
    <row r="345" spans="1:16" s="34" customFormat="1" x14ac:dyDescent="0.3">
      <c r="A345" s="33" t="s">
        <v>809</v>
      </c>
      <c r="B345" s="34" t="s">
        <v>810</v>
      </c>
      <c r="C345" s="36">
        <v>2542732</v>
      </c>
      <c r="D345" s="77">
        <v>1042</v>
      </c>
      <c r="E345" s="37">
        <f t="shared" si="47"/>
        <v>2440.2418426103645</v>
      </c>
      <c r="F345" s="38">
        <f t="shared" si="48"/>
        <v>0.64138345089125415</v>
      </c>
      <c r="G345" s="39">
        <f t="shared" si="49"/>
        <v>818.64704245642008</v>
      </c>
      <c r="H345" s="39">
        <f t="shared" si="50"/>
        <v>344.38123279825788</v>
      </c>
      <c r="I345" s="68">
        <f t="shared" si="51"/>
        <v>1163.028275254678</v>
      </c>
      <c r="J345" s="40">
        <f t="shared" si="52"/>
        <v>-33.952272112456022</v>
      </c>
      <c r="K345" s="37">
        <f t="shared" si="53"/>
        <v>1129.0760031422219</v>
      </c>
      <c r="L345" s="37">
        <f t="shared" si="54"/>
        <v>1211875.4628153744</v>
      </c>
      <c r="M345" s="37">
        <f t="shared" si="55"/>
        <v>1176497.1952741952</v>
      </c>
      <c r="N345" s="63"/>
      <c r="O345" s="74"/>
      <c r="P345" s="69"/>
    </row>
    <row r="346" spans="1:16" s="34" customFormat="1" x14ac:dyDescent="0.3">
      <c r="A346" s="33" t="s">
        <v>811</v>
      </c>
      <c r="B346" s="34" t="s">
        <v>390</v>
      </c>
      <c r="C346" s="36">
        <v>16360903</v>
      </c>
      <c r="D346" s="77">
        <v>4030</v>
      </c>
      <c r="E346" s="37">
        <f t="shared" si="47"/>
        <v>4059.7774193548389</v>
      </c>
      <c r="F346" s="38">
        <f t="shared" si="48"/>
        <v>1.0670557342344364</v>
      </c>
      <c r="G346" s="39">
        <f t="shared" si="49"/>
        <v>-153.07430359026446</v>
      </c>
      <c r="H346" s="39">
        <f t="shared" si="50"/>
        <v>0</v>
      </c>
      <c r="I346" s="68">
        <f t="shared" si="51"/>
        <v>-153.07430359026446</v>
      </c>
      <c r="J346" s="40">
        <f t="shared" si="52"/>
        <v>-33.952272112456022</v>
      </c>
      <c r="K346" s="37">
        <f t="shared" si="53"/>
        <v>-187.02657570272049</v>
      </c>
      <c r="L346" s="37">
        <f t="shared" si="54"/>
        <v>-616889.44346876582</v>
      </c>
      <c r="M346" s="37">
        <f t="shared" si="55"/>
        <v>-753717.10008196358</v>
      </c>
      <c r="N346" s="63"/>
      <c r="O346" s="74"/>
      <c r="P346" s="69"/>
    </row>
    <row r="347" spans="1:16" s="34" customFormat="1" x14ac:dyDescent="0.3">
      <c r="A347" s="33" t="s">
        <v>812</v>
      </c>
      <c r="B347" s="34" t="s">
        <v>391</v>
      </c>
      <c r="C347" s="36">
        <v>6834135</v>
      </c>
      <c r="D347" s="77">
        <v>2183</v>
      </c>
      <c r="E347" s="37">
        <f t="shared" si="47"/>
        <v>3130.6161245991752</v>
      </c>
      <c r="F347" s="38">
        <f t="shared" si="48"/>
        <v>0.82283867867101013</v>
      </c>
      <c r="G347" s="39">
        <f t="shared" si="49"/>
        <v>404.42247326313372</v>
      </c>
      <c r="H347" s="39">
        <f t="shared" si="50"/>
        <v>102.75023410217413</v>
      </c>
      <c r="I347" s="68">
        <f t="shared" si="51"/>
        <v>507.17270736530787</v>
      </c>
      <c r="J347" s="40">
        <f t="shared" si="52"/>
        <v>-33.952272112456022</v>
      </c>
      <c r="K347" s="37">
        <f t="shared" si="53"/>
        <v>473.22043525285187</v>
      </c>
      <c r="L347" s="37">
        <f t="shared" si="54"/>
        <v>1107158.020178467</v>
      </c>
      <c r="M347" s="37">
        <f t="shared" si="55"/>
        <v>1033040.2101569757</v>
      </c>
      <c r="N347" s="63"/>
      <c r="O347" s="74"/>
      <c r="P347" s="69"/>
    </row>
    <row r="348" spans="1:16" s="34" customFormat="1" x14ac:dyDescent="0.3">
      <c r="A348" s="33" t="s">
        <v>813</v>
      </c>
      <c r="B348" s="34" t="s">
        <v>392</v>
      </c>
      <c r="C348" s="36">
        <v>29116873</v>
      </c>
      <c r="D348" s="77">
        <v>6805</v>
      </c>
      <c r="E348" s="37">
        <f t="shared" si="47"/>
        <v>4278.7469507714914</v>
      </c>
      <c r="F348" s="38">
        <f t="shared" si="48"/>
        <v>1.1246088141168054</v>
      </c>
      <c r="G348" s="39">
        <f t="shared" si="49"/>
        <v>-284.45602244025594</v>
      </c>
      <c r="H348" s="39">
        <f t="shared" si="50"/>
        <v>0</v>
      </c>
      <c r="I348" s="68">
        <f t="shared" si="51"/>
        <v>-284.45602244025594</v>
      </c>
      <c r="J348" s="40">
        <f t="shared" si="52"/>
        <v>-33.952272112456022</v>
      </c>
      <c r="K348" s="37">
        <f t="shared" si="53"/>
        <v>-318.40829455271194</v>
      </c>
      <c r="L348" s="37">
        <f t="shared" si="54"/>
        <v>-1935723.2327059417</v>
      </c>
      <c r="M348" s="37">
        <f t="shared" si="55"/>
        <v>-2166768.4444312048</v>
      </c>
      <c r="N348" s="63"/>
      <c r="O348" s="74"/>
      <c r="P348" s="69"/>
    </row>
    <row r="349" spans="1:16" s="34" customFormat="1" x14ac:dyDescent="0.3">
      <c r="A349" s="33" t="s">
        <v>814</v>
      </c>
      <c r="B349" s="34" t="s">
        <v>393</v>
      </c>
      <c r="C349" s="36">
        <v>12436326</v>
      </c>
      <c r="D349" s="77">
        <v>3489</v>
      </c>
      <c r="E349" s="37">
        <f t="shared" si="47"/>
        <v>3564.4385210662081</v>
      </c>
      <c r="F349" s="38">
        <f t="shared" si="48"/>
        <v>0.93686283023719041</v>
      </c>
      <c r="G349" s="39">
        <f t="shared" si="49"/>
        <v>144.12903538291403</v>
      </c>
      <c r="H349" s="39">
        <f t="shared" si="50"/>
        <v>0</v>
      </c>
      <c r="I349" s="68">
        <f t="shared" si="51"/>
        <v>144.12903538291403</v>
      </c>
      <c r="J349" s="40">
        <f t="shared" si="52"/>
        <v>-33.952272112456022</v>
      </c>
      <c r="K349" s="37">
        <f t="shared" si="53"/>
        <v>110.176763270458</v>
      </c>
      <c r="L349" s="37">
        <f t="shared" si="54"/>
        <v>502866.20445098705</v>
      </c>
      <c r="M349" s="37">
        <f t="shared" si="55"/>
        <v>384406.72705062793</v>
      </c>
      <c r="N349" s="63"/>
      <c r="O349" s="74"/>
      <c r="P349" s="69"/>
    </row>
    <row r="350" spans="1:16" s="34" customFormat="1" x14ac:dyDescent="0.3">
      <c r="A350" s="33" t="s">
        <v>815</v>
      </c>
      <c r="B350" s="34" t="s">
        <v>394</v>
      </c>
      <c r="C350" s="36">
        <v>3529121</v>
      </c>
      <c r="D350" s="77">
        <v>1129</v>
      </c>
      <c r="E350" s="37">
        <f t="shared" si="47"/>
        <v>3125.8821966341898</v>
      </c>
      <c r="F350" s="38">
        <f t="shared" si="48"/>
        <v>0.8215944318912709</v>
      </c>
      <c r="G350" s="39">
        <f t="shared" si="49"/>
        <v>407.26283004212502</v>
      </c>
      <c r="H350" s="39">
        <f t="shared" si="50"/>
        <v>104.40710888991904</v>
      </c>
      <c r="I350" s="68">
        <f t="shared" si="51"/>
        <v>511.66993893204403</v>
      </c>
      <c r="J350" s="40">
        <f t="shared" si="52"/>
        <v>-33.952272112456022</v>
      </c>
      <c r="K350" s="37">
        <f t="shared" si="53"/>
        <v>477.71766681958803</v>
      </c>
      <c r="L350" s="37">
        <f t="shared" si="54"/>
        <v>577675.36105427775</v>
      </c>
      <c r="M350" s="37">
        <f t="shared" si="55"/>
        <v>539343.24583931488</v>
      </c>
      <c r="N350" s="63"/>
      <c r="O350" s="74"/>
      <c r="P350" s="69"/>
    </row>
    <row r="351" spans="1:16" s="34" customFormat="1" x14ac:dyDescent="0.3">
      <c r="A351" s="33" t="s">
        <v>816</v>
      </c>
      <c r="B351" s="34" t="s">
        <v>395</v>
      </c>
      <c r="C351" s="36">
        <v>5058838</v>
      </c>
      <c r="D351" s="77">
        <v>1513</v>
      </c>
      <c r="E351" s="37">
        <f t="shared" si="47"/>
        <v>3343.5809649702578</v>
      </c>
      <c r="F351" s="38">
        <f t="shared" si="48"/>
        <v>0.8788135094646643</v>
      </c>
      <c r="G351" s="39">
        <f t="shared" si="49"/>
        <v>276.64356904048418</v>
      </c>
      <c r="H351" s="39">
        <f t="shared" si="50"/>
        <v>28.212539972295232</v>
      </c>
      <c r="I351" s="68">
        <f t="shared" si="51"/>
        <v>304.85610901277943</v>
      </c>
      <c r="J351" s="40">
        <f t="shared" si="52"/>
        <v>-33.952272112456022</v>
      </c>
      <c r="K351" s="37">
        <f t="shared" si="53"/>
        <v>270.90383690032343</v>
      </c>
      <c r="L351" s="37">
        <f t="shared" si="54"/>
        <v>461247.29293633526</v>
      </c>
      <c r="M351" s="37">
        <f t="shared" si="55"/>
        <v>409877.50523018936</v>
      </c>
      <c r="N351" s="63"/>
      <c r="O351" s="74"/>
      <c r="P351" s="69"/>
    </row>
    <row r="352" spans="1:16" s="34" customFormat="1" x14ac:dyDescent="0.3">
      <c r="A352" s="33" t="s">
        <v>817</v>
      </c>
      <c r="B352" s="34" t="s">
        <v>396</v>
      </c>
      <c r="C352" s="36">
        <v>2791959</v>
      </c>
      <c r="D352" s="77">
        <v>931</v>
      </c>
      <c r="E352" s="37">
        <f t="shared" si="47"/>
        <v>2998.8818474758323</v>
      </c>
      <c r="F352" s="38">
        <f t="shared" si="48"/>
        <v>0.78821416572861591</v>
      </c>
      <c r="G352" s="39">
        <f t="shared" si="49"/>
        <v>483.46303953713948</v>
      </c>
      <c r="H352" s="39">
        <f t="shared" si="50"/>
        <v>148.85723109534416</v>
      </c>
      <c r="I352" s="68">
        <f t="shared" si="51"/>
        <v>632.3202706324837</v>
      </c>
      <c r="J352" s="40">
        <f t="shared" si="52"/>
        <v>-33.952272112456022</v>
      </c>
      <c r="K352" s="37">
        <f t="shared" si="53"/>
        <v>598.36799852002764</v>
      </c>
      <c r="L352" s="37">
        <f t="shared" si="54"/>
        <v>588690.17195884231</v>
      </c>
      <c r="M352" s="37">
        <f t="shared" si="55"/>
        <v>557080.60662214574</v>
      </c>
      <c r="N352" s="63"/>
      <c r="O352" s="74"/>
      <c r="P352" s="69"/>
    </row>
    <row r="353" spans="1:16" s="34" customFormat="1" x14ac:dyDescent="0.3">
      <c r="A353" s="33" t="s">
        <v>818</v>
      </c>
      <c r="B353" s="34" t="s">
        <v>397</v>
      </c>
      <c r="C353" s="36">
        <v>3449076</v>
      </c>
      <c r="D353" s="77">
        <v>888</v>
      </c>
      <c r="E353" s="37">
        <f t="shared" si="47"/>
        <v>3884.0945945945946</v>
      </c>
      <c r="F353" s="38">
        <f t="shared" si="48"/>
        <v>1.0208799599978495</v>
      </c>
      <c r="G353" s="39">
        <f t="shared" si="49"/>
        <v>-47.664608734117884</v>
      </c>
      <c r="H353" s="39">
        <f t="shared" si="50"/>
        <v>0</v>
      </c>
      <c r="I353" s="68">
        <f t="shared" si="51"/>
        <v>-47.664608734117884</v>
      </c>
      <c r="J353" s="40">
        <f t="shared" si="52"/>
        <v>-33.952272112456022</v>
      </c>
      <c r="K353" s="37">
        <f t="shared" si="53"/>
        <v>-81.616880846573906</v>
      </c>
      <c r="L353" s="37">
        <f t="shared" si="54"/>
        <v>-42326.172555896679</v>
      </c>
      <c r="M353" s="37">
        <f t="shared" si="55"/>
        <v>-72475.790191757624</v>
      </c>
      <c r="N353" s="63"/>
      <c r="O353" s="74"/>
      <c r="P353" s="69"/>
    </row>
    <row r="354" spans="1:16" s="34" customFormat="1" x14ac:dyDescent="0.3">
      <c r="A354" s="33" t="s">
        <v>819</v>
      </c>
      <c r="B354" s="34" t="s">
        <v>398</v>
      </c>
      <c r="C354" s="36">
        <v>41926165</v>
      </c>
      <c r="D354" s="77">
        <v>11679</v>
      </c>
      <c r="E354" s="37">
        <f t="shared" si="47"/>
        <v>3589.8762736535664</v>
      </c>
      <c r="F354" s="38">
        <f t="shared" si="48"/>
        <v>0.94354878785520468</v>
      </c>
      <c r="G354" s="39">
        <f t="shared" si="49"/>
        <v>128.86638383049902</v>
      </c>
      <c r="H354" s="39">
        <f t="shared" si="50"/>
        <v>0</v>
      </c>
      <c r="I354" s="68">
        <f t="shared" si="51"/>
        <v>128.86638383049902</v>
      </c>
      <c r="J354" s="40">
        <f t="shared" si="52"/>
        <v>-33.952272112456022</v>
      </c>
      <c r="K354" s="37">
        <f t="shared" si="53"/>
        <v>94.914111718042989</v>
      </c>
      <c r="L354" s="37">
        <f t="shared" si="54"/>
        <v>1505030.4967563981</v>
      </c>
      <c r="M354" s="37">
        <f t="shared" si="55"/>
        <v>1108501.9107550241</v>
      </c>
      <c r="N354" s="63"/>
      <c r="O354" s="74"/>
      <c r="P354" s="69"/>
    </row>
    <row r="355" spans="1:16" s="34" customFormat="1" x14ac:dyDescent="0.3">
      <c r="A355" s="33" t="s">
        <v>820</v>
      </c>
      <c r="B355" s="34" t="s">
        <v>399</v>
      </c>
      <c r="C355" s="36">
        <v>16461624</v>
      </c>
      <c r="D355" s="77">
        <v>5625</v>
      </c>
      <c r="E355" s="37">
        <f t="shared" si="47"/>
        <v>2926.5109333333335</v>
      </c>
      <c r="F355" s="38">
        <f t="shared" si="48"/>
        <v>0.76919248277639796</v>
      </c>
      <c r="G355" s="39">
        <f t="shared" si="49"/>
        <v>526.88558802263879</v>
      </c>
      <c r="H355" s="39">
        <f t="shared" si="50"/>
        <v>174.18705104521874</v>
      </c>
      <c r="I355" s="68">
        <f t="shared" si="51"/>
        <v>701.07263906785749</v>
      </c>
      <c r="J355" s="40">
        <f t="shared" si="52"/>
        <v>-33.952272112456022</v>
      </c>
      <c r="K355" s="37">
        <f t="shared" si="53"/>
        <v>667.12036695540144</v>
      </c>
      <c r="L355" s="37">
        <f t="shared" si="54"/>
        <v>3943533.5947566982</v>
      </c>
      <c r="M355" s="37">
        <f t="shared" si="55"/>
        <v>3752552.064124133</v>
      </c>
      <c r="N355" s="63"/>
      <c r="O355" s="74"/>
      <c r="P355" s="69"/>
    </row>
    <row r="356" spans="1:16" s="34" customFormat="1" x14ac:dyDescent="0.3">
      <c r="A356" s="33" t="s">
        <v>821</v>
      </c>
      <c r="B356" s="34" t="s">
        <v>400</v>
      </c>
      <c r="C356" s="36">
        <v>6684951</v>
      </c>
      <c r="D356" s="77">
        <v>2252</v>
      </c>
      <c r="E356" s="37">
        <f t="shared" si="47"/>
        <v>2968.4507104795739</v>
      </c>
      <c r="F356" s="38">
        <f t="shared" si="48"/>
        <v>0.78021576683208438</v>
      </c>
      <c r="G356" s="39">
        <f t="shared" si="49"/>
        <v>501.72172173489452</v>
      </c>
      <c r="H356" s="39">
        <f t="shared" si="50"/>
        <v>159.5081290440346</v>
      </c>
      <c r="I356" s="68">
        <f t="shared" si="51"/>
        <v>661.22985077892918</v>
      </c>
      <c r="J356" s="40">
        <f t="shared" si="52"/>
        <v>-33.952272112456022</v>
      </c>
      <c r="K356" s="37">
        <f t="shared" si="53"/>
        <v>627.27757866647312</v>
      </c>
      <c r="L356" s="37">
        <f t="shared" si="54"/>
        <v>1489089.6239541485</v>
      </c>
      <c r="M356" s="37">
        <f t="shared" si="55"/>
        <v>1412629.1071568974</v>
      </c>
      <c r="N356" s="63"/>
      <c r="O356" s="74"/>
      <c r="P356" s="69"/>
    </row>
    <row r="357" spans="1:16" s="34" customFormat="1" x14ac:dyDescent="0.3">
      <c r="A357" s="33" t="s">
        <v>822</v>
      </c>
      <c r="B357" s="34" t="s">
        <v>401</v>
      </c>
      <c r="C357" s="36">
        <v>8970634</v>
      </c>
      <c r="D357" s="77">
        <v>2847</v>
      </c>
      <c r="E357" s="37">
        <f t="shared" si="47"/>
        <v>3150.907622058307</v>
      </c>
      <c r="F357" s="38">
        <f t="shared" si="48"/>
        <v>0.82817201507924376</v>
      </c>
      <c r="G357" s="39">
        <f t="shared" si="49"/>
        <v>392.24757478765468</v>
      </c>
      <c r="H357" s="39">
        <f t="shared" si="50"/>
        <v>95.648209991478026</v>
      </c>
      <c r="I357" s="68">
        <f t="shared" si="51"/>
        <v>487.89578477913273</v>
      </c>
      <c r="J357" s="40">
        <f t="shared" si="52"/>
        <v>-33.952272112456022</v>
      </c>
      <c r="K357" s="37">
        <f t="shared" si="53"/>
        <v>453.94351266667672</v>
      </c>
      <c r="L357" s="37">
        <f t="shared" si="54"/>
        <v>1389039.299266191</v>
      </c>
      <c r="M357" s="37">
        <f t="shared" si="55"/>
        <v>1292377.1805620287</v>
      </c>
      <c r="N357" s="63"/>
      <c r="O357" s="74"/>
      <c r="P357" s="69"/>
    </row>
    <row r="358" spans="1:16" s="34" customFormat="1" x14ac:dyDescent="0.3">
      <c r="A358" s="33" t="s">
        <v>823</v>
      </c>
      <c r="B358" s="34" t="s">
        <v>824</v>
      </c>
      <c r="C358" s="36">
        <v>5897255</v>
      </c>
      <c r="D358" s="77">
        <v>1841</v>
      </c>
      <c r="E358" s="37">
        <f t="shared" si="47"/>
        <v>3203.2889733840302</v>
      </c>
      <c r="F358" s="38">
        <f t="shared" si="48"/>
        <v>0.84193972092257152</v>
      </c>
      <c r="G358" s="39">
        <f t="shared" si="49"/>
        <v>360.81876399222074</v>
      </c>
      <c r="H358" s="39">
        <f t="shared" si="50"/>
        <v>77.314737027474891</v>
      </c>
      <c r="I358" s="68">
        <f t="shared" si="51"/>
        <v>438.13350101969564</v>
      </c>
      <c r="J358" s="40">
        <f t="shared" si="52"/>
        <v>-33.952272112456022</v>
      </c>
      <c r="K358" s="37">
        <f t="shared" si="53"/>
        <v>404.18122890723964</v>
      </c>
      <c r="L358" s="37">
        <f t="shared" si="54"/>
        <v>806603.77537725971</v>
      </c>
      <c r="M358" s="37">
        <f t="shared" si="55"/>
        <v>744097.64241822821</v>
      </c>
      <c r="N358" s="63"/>
      <c r="O358" s="74"/>
      <c r="P358" s="69"/>
    </row>
    <row r="359" spans="1:16" s="34" customFormat="1" x14ac:dyDescent="0.3">
      <c r="A359" s="33" t="s">
        <v>825</v>
      </c>
      <c r="B359" s="34" t="s">
        <v>826</v>
      </c>
      <c r="C359" s="36">
        <v>5970380</v>
      </c>
      <c r="D359" s="77">
        <v>2097</v>
      </c>
      <c r="E359" s="37">
        <f t="shared" si="47"/>
        <v>2847.1053886504528</v>
      </c>
      <c r="F359" s="38">
        <f t="shared" si="48"/>
        <v>0.74832184553901426</v>
      </c>
      <c r="G359" s="39">
        <f t="shared" si="49"/>
        <v>574.52891483236715</v>
      </c>
      <c r="H359" s="39">
        <f t="shared" si="50"/>
        <v>201.97899168422697</v>
      </c>
      <c r="I359" s="68">
        <f t="shared" si="51"/>
        <v>776.50790651659418</v>
      </c>
      <c r="J359" s="40">
        <f t="shared" si="52"/>
        <v>-33.952272112456022</v>
      </c>
      <c r="K359" s="37">
        <f t="shared" si="53"/>
        <v>742.55563440413812</v>
      </c>
      <c r="L359" s="37">
        <f t="shared" si="54"/>
        <v>1628337.0799652981</v>
      </c>
      <c r="M359" s="37">
        <f t="shared" si="55"/>
        <v>1557139.1653454776</v>
      </c>
      <c r="N359" s="63"/>
      <c r="O359" s="74"/>
      <c r="P359" s="69"/>
    </row>
    <row r="360" spans="1:16" s="34" customFormat="1" x14ac:dyDescent="0.3">
      <c r="A360" s="33" t="s">
        <v>827</v>
      </c>
      <c r="B360" s="34" t="s">
        <v>402</v>
      </c>
      <c r="C360" s="36">
        <v>9959164</v>
      </c>
      <c r="D360" s="77">
        <v>2917</v>
      </c>
      <c r="E360" s="37">
        <f t="shared" si="47"/>
        <v>3414.1803222488857</v>
      </c>
      <c r="F360" s="38">
        <f t="shared" si="48"/>
        <v>0.89736956346365349</v>
      </c>
      <c r="G360" s="39">
        <f t="shared" si="49"/>
        <v>234.28395467330745</v>
      </c>
      <c r="H360" s="39">
        <f t="shared" si="50"/>
        <v>3.5027649247754877</v>
      </c>
      <c r="I360" s="68">
        <f t="shared" si="51"/>
        <v>237.78671959808293</v>
      </c>
      <c r="J360" s="40">
        <f t="shared" si="52"/>
        <v>-33.952272112456022</v>
      </c>
      <c r="K360" s="37">
        <f t="shared" si="53"/>
        <v>203.8344474856269</v>
      </c>
      <c r="L360" s="37">
        <f t="shared" si="54"/>
        <v>693623.86106760788</v>
      </c>
      <c r="M360" s="37">
        <f t="shared" si="55"/>
        <v>594585.08331557363</v>
      </c>
      <c r="N360" s="63"/>
      <c r="O360" s="74"/>
      <c r="P360" s="69"/>
    </row>
    <row r="361" spans="1:16" s="34" customFormat="1" x14ac:dyDescent="0.3">
      <c r="A361" s="33" t="s">
        <v>828</v>
      </c>
      <c r="B361" s="34" t="s">
        <v>403</v>
      </c>
      <c r="C361" s="36">
        <v>14676907</v>
      </c>
      <c r="D361" s="77">
        <v>4909</v>
      </c>
      <c r="E361" s="37">
        <f t="shared" si="47"/>
        <v>2989.7956814015074</v>
      </c>
      <c r="F361" s="38">
        <f t="shared" si="48"/>
        <v>0.78582599401122266</v>
      </c>
      <c r="G361" s="39">
        <f t="shared" si="49"/>
        <v>488.91473918173438</v>
      </c>
      <c r="H361" s="39">
        <f t="shared" si="50"/>
        <v>152.03738922135787</v>
      </c>
      <c r="I361" s="68">
        <f t="shared" si="51"/>
        <v>640.95212840309227</v>
      </c>
      <c r="J361" s="40">
        <f t="shared" si="52"/>
        <v>-33.952272112456022</v>
      </c>
      <c r="K361" s="37">
        <f t="shared" si="53"/>
        <v>606.99985629063622</v>
      </c>
      <c r="L361" s="37">
        <f t="shared" si="54"/>
        <v>3146433.9983307798</v>
      </c>
      <c r="M361" s="37">
        <f t="shared" si="55"/>
        <v>2979762.294530733</v>
      </c>
      <c r="N361" s="63"/>
      <c r="O361" s="74"/>
      <c r="P361" s="69"/>
    </row>
    <row r="362" spans="1:16" s="34" customFormat="1" x14ac:dyDescent="0.3">
      <c r="A362" s="33" t="s">
        <v>829</v>
      </c>
      <c r="B362" s="34" t="s">
        <v>404</v>
      </c>
      <c r="C362" s="36">
        <v>3595822</v>
      </c>
      <c r="D362" s="77">
        <v>1202</v>
      </c>
      <c r="E362" s="37">
        <f t="shared" si="47"/>
        <v>2991.5324459234607</v>
      </c>
      <c r="F362" s="38">
        <f t="shared" si="48"/>
        <v>0.78628247828381614</v>
      </c>
      <c r="G362" s="39">
        <f t="shared" si="49"/>
        <v>487.87268046856241</v>
      </c>
      <c r="H362" s="39">
        <f t="shared" si="50"/>
        <v>151.4295216386742</v>
      </c>
      <c r="I362" s="68">
        <f t="shared" si="51"/>
        <v>639.30220210723655</v>
      </c>
      <c r="J362" s="40">
        <f t="shared" si="52"/>
        <v>-33.952272112456022</v>
      </c>
      <c r="K362" s="37">
        <f t="shared" si="53"/>
        <v>605.3499299947805</v>
      </c>
      <c r="L362" s="37">
        <f t="shared" si="54"/>
        <v>768441.2469328983</v>
      </c>
      <c r="M362" s="37">
        <f t="shared" si="55"/>
        <v>727630.61585372617</v>
      </c>
      <c r="N362" s="63"/>
      <c r="O362" s="74"/>
      <c r="P362" s="69"/>
    </row>
    <row r="363" spans="1:16" s="34" customFormat="1" x14ac:dyDescent="0.3">
      <c r="A363" s="33" t="s">
        <v>830</v>
      </c>
      <c r="B363" s="34" t="s">
        <v>405</v>
      </c>
      <c r="C363" s="36">
        <v>6395359</v>
      </c>
      <c r="D363" s="77">
        <v>2081</v>
      </c>
      <c r="E363" s="37">
        <f t="shared" si="47"/>
        <v>3073.214320038443</v>
      </c>
      <c r="F363" s="38">
        <f t="shared" si="48"/>
        <v>0.80775141688667629</v>
      </c>
      <c r="G363" s="39">
        <f t="shared" si="49"/>
        <v>438.86355599957307</v>
      </c>
      <c r="H363" s="39">
        <f t="shared" si="50"/>
        <v>122.84086569843041</v>
      </c>
      <c r="I363" s="68">
        <f t="shared" si="51"/>
        <v>561.70442169800344</v>
      </c>
      <c r="J363" s="40">
        <f t="shared" si="52"/>
        <v>-33.952272112456022</v>
      </c>
      <c r="K363" s="37">
        <f t="shared" si="53"/>
        <v>527.75214958554739</v>
      </c>
      <c r="L363" s="37">
        <f t="shared" si="54"/>
        <v>1168906.9015535451</v>
      </c>
      <c r="M363" s="37">
        <f t="shared" si="55"/>
        <v>1098252.2232875242</v>
      </c>
      <c r="N363" s="63"/>
      <c r="O363" s="74"/>
      <c r="P363" s="69"/>
    </row>
    <row r="364" spans="1:16" s="34" customFormat="1" x14ac:dyDescent="0.3">
      <c r="A364" s="33" t="s">
        <v>831</v>
      </c>
      <c r="B364" s="34" t="s">
        <v>406</v>
      </c>
      <c r="C364" s="36">
        <v>20102728</v>
      </c>
      <c r="D364" s="77">
        <v>5894</v>
      </c>
      <c r="E364" s="37">
        <f t="shared" si="47"/>
        <v>3410.7105531048524</v>
      </c>
      <c r="F364" s="38">
        <f t="shared" si="48"/>
        <v>0.89645758315558066</v>
      </c>
      <c r="G364" s="39">
        <f t="shared" si="49"/>
        <v>236.36581615972744</v>
      </c>
      <c r="H364" s="39">
        <f t="shared" si="50"/>
        <v>4.7171841251871456</v>
      </c>
      <c r="I364" s="68">
        <f t="shared" si="51"/>
        <v>241.08300028491459</v>
      </c>
      <c r="J364" s="40">
        <f t="shared" si="52"/>
        <v>-33.952272112456022</v>
      </c>
      <c r="K364" s="37">
        <f t="shared" si="53"/>
        <v>207.13072817245856</v>
      </c>
      <c r="L364" s="37">
        <f t="shared" si="54"/>
        <v>1420943.2036792866</v>
      </c>
      <c r="M364" s="37">
        <f t="shared" si="55"/>
        <v>1220828.5118484707</v>
      </c>
      <c r="N364" s="63"/>
      <c r="O364" s="74"/>
      <c r="P364" s="69"/>
    </row>
    <row r="365" spans="1:16" s="34" customFormat="1" x14ac:dyDescent="0.3">
      <c r="A365" s="33" t="s">
        <v>832</v>
      </c>
      <c r="B365" s="34" t="s">
        <v>407</v>
      </c>
      <c r="C365" s="36">
        <v>42906900</v>
      </c>
      <c r="D365" s="77">
        <v>10536</v>
      </c>
      <c r="E365" s="37">
        <f t="shared" si="47"/>
        <v>4072.4088838268794</v>
      </c>
      <c r="F365" s="38">
        <f t="shared" si="48"/>
        <v>1.0703757380682455</v>
      </c>
      <c r="G365" s="39">
        <f t="shared" si="49"/>
        <v>-160.6531822734888</v>
      </c>
      <c r="H365" s="39">
        <f t="shared" si="50"/>
        <v>0</v>
      </c>
      <c r="I365" s="68">
        <f t="shared" si="51"/>
        <v>-160.6531822734888</v>
      </c>
      <c r="J365" s="40">
        <f t="shared" si="52"/>
        <v>-33.952272112456022</v>
      </c>
      <c r="K365" s="37">
        <f t="shared" si="53"/>
        <v>-194.60545438594482</v>
      </c>
      <c r="L365" s="37">
        <f t="shared" si="54"/>
        <v>-1692641.9284334779</v>
      </c>
      <c r="M365" s="37">
        <f t="shared" si="55"/>
        <v>-2050363.0674103147</v>
      </c>
      <c r="N365" s="63"/>
      <c r="O365" s="74"/>
      <c r="P365" s="69"/>
    </row>
    <row r="366" spans="1:16" s="34" customFormat="1" x14ac:dyDescent="0.3">
      <c r="A366" s="33" t="s">
        <v>833</v>
      </c>
      <c r="B366" s="34" t="s">
        <v>834</v>
      </c>
      <c r="C366" s="36">
        <v>7198895</v>
      </c>
      <c r="D366" s="77">
        <v>2924</v>
      </c>
      <c r="E366" s="37">
        <f t="shared" si="47"/>
        <v>2462.002393980848</v>
      </c>
      <c r="F366" s="38">
        <f t="shared" si="48"/>
        <v>0.64710290758099243</v>
      </c>
      <c r="G366" s="39">
        <f t="shared" si="49"/>
        <v>805.59071163413012</v>
      </c>
      <c r="H366" s="39">
        <f t="shared" si="50"/>
        <v>336.76503981858866</v>
      </c>
      <c r="I366" s="68">
        <f t="shared" si="51"/>
        <v>1142.3557514527188</v>
      </c>
      <c r="J366" s="40">
        <f t="shared" si="52"/>
        <v>-33.952272112456022</v>
      </c>
      <c r="K366" s="37">
        <f t="shared" si="53"/>
        <v>1108.4034793402627</v>
      </c>
      <c r="L366" s="37">
        <f t="shared" si="54"/>
        <v>3340248.2172477497</v>
      </c>
      <c r="M366" s="37">
        <f t="shared" si="55"/>
        <v>3240971.7735909284</v>
      </c>
      <c r="N366" s="63"/>
      <c r="O366" s="74"/>
      <c r="P366" s="69"/>
    </row>
    <row r="367" spans="1:16" s="34" customFormat="1" x14ac:dyDescent="0.3">
      <c r="A367" s="33" t="s">
        <v>835</v>
      </c>
      <c r="B367" s="34" t="s">
        <v>408</v>
      </c>
      <c r="C367" s="36">
        <v>73024480</v>
      </c>
      <c r="D367" s="77">
        <v>20665</v>
      </c>
      <c r="E367" s="37">
        <f t="shared" si="47"/>
        <v>3533.7275586740866</v>
      </c>
      <c r="F367" s="38">
        <f t="shared" si="48"/>
        <v>0.92879088314764313</v>
      </c>
      <c r="G367" s="39">
        <f t="shared" si="49"/>
        <v>162.55561281818692</v>
      </c>
      <c r="H367" s="39">
        <f t="shared" si="50"/>
        <v>0</v>
      </c>
      <c r="I367" s="68">
        <f t="shared" si="51"/>
        <v>162.55561281818692</v>
      </c>
      <c r="J367" s="40">
        <f t="shared" si="52"/>
        <v>-33.952272112456022</v>
      </c>
      <c r="K367" s="37">
        <f t="shared" si="53"/>
        <v>128.60334070573089</v>
      </c>
      <c r="L367" s="37">
        <f t="shared" si="54"/>
        <v>3359211.7388878325</v>
      </c>
      <c r="M367" s="37">
        <f t="shared" si="55"/>
        <v>2657588.035683929</v>
      </c>
      <c r="N367" s="63"/>
      <c r="O367" s="74"/>
      <c r="P367" s="69"/>
    </row>
    <row r="368" spans="1:16" s="34" customFormat="1" x14ac:dyDescent="0.3">
      <c r="A368" s="33" t="s">
        <v>836</v>
      </c>
      <c r="B368" s="34" t="s">
        <v>409</v>
      </c>
      <c r="C368" s="36">
        <v>2634542</v>
      </c>
      <c r="D368" s="77">
        <v>917</v>
      </c>
      <c r="E368" s="37">
        <f t="shared" si="47"/>
        <v>2873.0010905125409</v>
      </c>
      <c r="F368" s="38">
        <f t="shared" si="48"/>
        <v>0.75512816872122401</v>
      </c>
      <c r="G368" s="39">
        <f t="shared" si="49"/>
        <v>558.9914937151143</v>
      </c>
      <c r="H368" s="39">
        <f t="shared" si="50"/>
        <v>192.91549603249612</v>
      </c>
      <c r="I368" s="68">
        <f t="shared" si="51"/>
        <v>751.9069897476104</v>
      </c>
      <c r="J368" s="40">
        <f t="shared" si="52"/>
        <v>-33.952272112456022</v>
      </c>
      <c r="K368" s="37">
        <f t="shared" si="53"/>
        <v>717.95471763515434</v>
      </c>
      <c r="L368" s="37">
        <f t="shared" si="54"/>
        <v>689498.70959855872</v>
      </c>
      <c r="M368" s="37">
        <f t="shared" si="55"/>
        <v>658364.47607143654</v>
      </c>
      <c r="N368" s="63"/>
      <c r="O368" s="74"/>
      <c r="P368" s="69"/>
    </row>
    <row r="369" spans="1:16" s="34" customFormat="1" x14ac:dyDescent="0.3">
      <c r="A369" s="33" t="s">
        <v>837</v>
      </c>
      <c r="B369" s="34" t="s">
        <v>410</v>
      </c>
      <c r="C369" s="36">
        <v>3225668</v>
      </c>
      <c r="D369" s="77">
        <v>1045</v>
      </c>
      <c r="E369" s="37">
        <f t="shared" si="47"/>
        <v>3086.7636363636366</v>
      </c>
      <c r="F369" s="38">
        <f t="shared" si="48"/>
        <v>0.81131266524744272</v>
      </c>
      <c r="G369" s="39">
        <f t="shared" si="49"/>
        <v>430.73396620445692</v>
      </c>
      <c r="H369" s="39">
        <f t="shared" si="50"/>
        <v>118.09860498461266</v>
      </c>
      <c r="I369" s="68">
        <f t="shared" si="51"/>
        <v>548.83257118906954</v>
      </c>
      <c r="J369" s="40">
        <f t="shared" si="52"/>
        <v>-33.952272112456022</v>
      </c>
      <c r="K369" s="37">
        <f t="shared" si="53"/>
        <v>514.88029907661348</v>
      </c>
      <c r="L369" s="37">
        <f t="shared" si="54"/>
        <v>573530.03689257766</v>
      </c>
      <c r="M369" s="37">
        <f t="shared" si="55"/>
        <v>538049.91253506113</v>
      </c>
      <c r="N369" s="63"/>
      <c r="O369" s="74"/>
      <c r="P369" s="69"/>
    </row>
    <row r="370" spans="1:16" s="34" customFormat="1" x14ac:dyDescent="0.3">
      <c r="A370" s="33" t="s">
        <v>838</v>
      </c>
      <c r="B370" s="34" t="s">
        <v>411</v>
      </c>
      <c r="C370" s="36">
        <v>3106677</v>
      </c>
      <c r="D370" s="77">
        <v>988</v>
      </c>
      <c r="E370" s="37">
        <f t="shared" si="47"/>
        <v>3144.40991902834</v>
      </c>
      <c r="F370" s="38">
        <f t="shared" si="48"/>
        <v>0.82646418468331517</v>
      </c>
      <c r="G370" s="39">
        <f t="shared" si="49"/>
        <v>396.14619660563483</v>
      </c>
      <c r="H370" s="39">
        <f t="shared" si="50"/>
        <v>97.922406051966448</v>
      </c>
      <c r="I370" s="68">
        <f t="shared" si="51"/>
        <v>494.06860265760128</v>
      </c>
      <c r="J370" s="40">
        <f t="shared" si="52"/>
        <v>-33.952272112456022</v>
      </c>
      <c r="K370" s="37">
        <f t="shared" si="53"/>
        <v>460.11633054514527</v>
      </c>
      <c r="L370" s="37">
        <f t="shared" si="54"/>
        <v>488139.77942571003</v>
      </c>
      <c r="M370" s="37">
        <f t="shared" si="55"/>
        <v>454594.93457860354</v>
      </c>
      <c r="N370" s="63"/>
      <c r="O370" s="74"/>
      <c r="P370" s="69"/>
    </row>
    <row r="371" spans="1:16" s="34" customFormat="1" x14ac:dyDescent="0.3">
      <c r="A371" s="33" t="s">
        <v>839</v>
      </c>
      <c r="B371" s="34" t="s">
        <v>412</v>
      </c>
      <c r="C371" s="36">
        <v>4779998</v>
      </c>
      <c r="D371" s="77">
        <v>1235</v>
      </c>
      <c r="E371" s="37">
        <f t="shared" si="47"/>
        <v>3870.4437246963562</v>
      </c>
      <c r="F371" s="38">
        <f t="shared" si="48"/>
        <v>1.0172920197002462</v>
      </c>
      <c r="G371" s="39">
        <f t="shared" si="49"/>
        <v>-39.474086795174841</v>
      </c>
      <c r="H371" s="39">
        <f t="shared" si="50"/>
        <v>0</v>
      </c>
      <c r="I371" s="68">
        <f t="shared" si="51"/>
        <v>-39.474086795174841</v>
      </c>
      <c r="J371" s="40">
        <f t="shared" si="52"/>
        <v>-33.952272112456022</v>
      </c>
      <c r="K371" s="37">
        <f t="shared" si="53"/>
        <v>-73.426358907630856</v>
      </c>
      <c r="L371" s="37">
        <f t="shared" si="54"/>
        <v>-48750.49719204093</v>
      </c>
      <c r="M371" s="37">
        <f t="shared" si="55"/>
        <v>-90681.553250924102</v>
      </c>
      <c r="N371" s="63"/>
      <c r="O371" s="74"/>
      <c r="P371" s="69"/>
    </row>
    <row r="372" spans="1:16" s="34" customFormat="1" x14ac:dyDescent="0.3">
      <c r="A372" s="33" t="s">
        <v>840</v>
      </c>
      <c r="B372" s="34" t="s">
        <v>413</v>
      </c>
      <c r="C372" s="36">
        <v>11798264</v>
      </c>
      <c r="D372" s="77">
        <v>3218</v>
      </c>
      <c r="E372" s="37">
        <f t="shared" si="47"/>
        <v>3666.3343691733994</v>
      </c>
      <c r="F372" s="38">
        <f t="shared" si="48"/>
        <v>0.96364472928887257</v>
      </c>
      <c r="G372" s="39">
        <f t="shared" si="49"/>
        <v>82.991526518599215</v>
      </c>
      <c r="H372" s="39">
        <f t="shared" si="50"/>
        <v>0</v>
      </c>
      <c r="I372" s="68">
        <f t="shared" si="51"/>
        <v>82.991526518599215</v>
      </c>
      <c r="J372" s="40">
        <f t="shared" si="52"/>
        <v>-33.952272112456022</v>
      </c>
      <c r="K372" s="37">
        <f t="shared" si="53"/>
        <v>49.039254406143193</v>
      </c>
      <c r="L372" s="37">
        <f t="shared" si="54"/>
        <v>267066.73233685229</v>
      </c>
      <c r="M372" s="37">
        <f t="shared" si="55"/>
        <v>157808.3206789688</v>
      </c>
      <c r="N372" s="63"/>
      <c r="O372" s="74"/>
      <c r="P372" s="69"/>
    </row>
    <row r="373" spans="1:16" s="34" customFormat="1" x14ac:dyDescent="0.3">
      <c r="A373" s="33" t="s">
        <v>841</v>
      </c>
      <c r="B373" s="34" t="s">
        <v>842</v>
      </c>
      <c r="C373" s="36">
        <v>13644404</v>
      </c>
      <c r="D373" s="77">
        <v>3944</v>
      </c>
      <c r="E373" s="37">
        <f t="shared" si="47"/>
        <v>3459.5344827586205</v>
      </c>
      <c r="F373" s="38">
        <f t="shared" si="48"/>
        <v>0.90929027044935629</v>
      </c>
      <c r="G373" s="39">
        <f t="shared" si="49"/>
        <v>207.07145836746659</v>
      </c>
      <c r="H373" s="39">
        <f t="shared" si="50"/>
        <v>0</v>
      </c>
      <c r="I373" s="68">
        <f t="shared" si="51"/>
        <v>207.07145836746659</v>
      </c>
      <c r="J373" s="40">
        <f t="shared" si="52"/>
        <v>-33.952272112456022</v>
      </c>
      <c r="K373" s="37">
        <f t="shared" si="53"/>
        <v>173.11918625501056</v>
      </c>
      <c r="L373" s="37">
        <f t="shared" si="54"/>
        <v>816689.83180128818</v>
      </c>
      <c r="M373" s="37">
        <f t="shared" si="55"/>
        <v>682782.0705897616</v>
      </c>
      <c r="N373" s="63"/>
      <c r="O373" s="74"/>
      <c r="P373" s="69"/>
    </row>
    <row r="374" spans="1:16" s="34" customFormat="1" x14ac:dyDescent="0.3">
      <c r="A374" s="33" t="s">
        <v>843</v>
      </c>
      <c r="B374" s="34" t="s">
        <v>844</v>
      </c>
      <c r="C374" s="36">
        <v>7966419</v>
      </c>
      <c r="D374" s="77">
        <v>2673</v>
      </c>
      <c r="E374" s="37">
        <f t="shared" si="47"/>
        <v>2980.3288439955109</v>
      </c>
      <c r="F374" s="38">
        <f t="shared" si="48"/>
        <v>0.78333776815653067</v>
      </c>
      <c r="G374" s="39">
        <f t="shared" si="49"/>
        <v>494.59484162533232</v>
      </c>
      <c r="H374" s="39">
        <f t="shared" si="50"/>
        <v>155.35078231345665</v>
      </c>
      <c r="I374" s="68">
        <f t="shared" si="51"/>
        <v>649.94562393878891</v>
      </c>
      <c r="J374" s="40">
        <f t="shared" si="52"/>
        <v>-33.952272112456022</v>
      </c>
      <c r="K374" s="37">
        <f t="shared" si="53"/>
        <v>615.99335182633286</v>
      </c>
      <c r="L374" s="37">
        <f t="shared" si="54"/>
        <v>1737304.6527883827</v>
      </c>
      <c r="M374" s="37">
        <f t="shared" si="55"/>
        <v>1646550.2294317877</v>
      </c>
      <c r="N374" s="63"/>
      <c r="O374" s="74"/>
      <c r="P374" s="69"/>
    </row>
    <row r="375" spans="1:16" s="34" customFormat="1" x14ac:dyDescent="0.3">
      <c r="A375" s="33" t="s">
        <v>845</v>
      </c>
      <c r="B375" s="34" t="s">
        <v>414</v>
      </c>
      <c r="C375" s="36">
        <v>3998168</v>
      </c>
      <c r="D375" s="77">
        <v>1328</v>
      </c>
      <c r="E375" s="37">
        <f t="shared" si="47"/>
        <v>3010.6686746987953</v>
      </c>
      <c r="F375" s="38">
        <f t="shared" si="48"/>
        <v>0.79131216847052288</v>
      </c>
      <c r="G375" s="39">
        <f t="shared" si="49"/>
        <v>476.3909432033617</v>
      </c>
      <c r="H375" s="39">
        <f t="shared" si="50"/>
        <v>144.73184156730713</v>
      </c>
      <c r="I375" s="68">
        <f t="shared" si="51"/>
        <v>621.12278477066889</v>
      </c>
      <c r="J375" s="40">
        <f t="shared" si="52"/>
        <v>-33.952272112456022</v>
      </c>
      <c r="K375" s="37">
        <f t="shared" si="53"/>
        <v>587.17051265821283</v>
      </c>
      <c r="L375" s="37">
        <f t="shared" si="54"/>
        <v>824851.05817544833</v>
      </c>
      <c r="M375" s="37">
        <f t="shared" si="55"/>
        <v>779762.44081010669</v>
      </c>
      <c r="N375" s="63"/>
      <c r="O375" s="74"/>
      <c r="P375" s="69"/>
    </row>
    <row r="376" spans="1:16" s="34" customFormat="1" x14ac:dyDescent="0.3">
      <c r="A376" s="33" t="s">
        <v>846</v>
      </c>
      <c r="B376" s="34" t="s">
        <v>415</v>
      </c>
      <c r="C376" s="36">
        <v>3431438</v>
      </c>
      <c r="D376" s="77">
        <v>1169</v>
      </c>
      <c r="E376" s="37">
        <f t="shared" si="47"/>
        <v>2935.3618477331052</v>
      </c>
      <c r="F376" s="38">
        <f t="shared" si="48"/>
        <v>0.7715188218802288</v>
      </c>
      <c r="G376" s="39">
        <f t="shared" si="49"/>
        <v>521.5750393827758</v>
      </c>
      <c r="H376" s="39">
        <f t="shared" si="50"/>
        <v>171.08923100529864</v>
      </c>
      <c r="I376" s="68">
        <f t="shared" si="51"/>
        <v>692.66427038807444</v>
      </c>
      <c r="J376" s="40">
        <f t="shared" si="52"/>
        <v>-33.952272112456022</v>
      </c>
      <c r="K376" s="37">
        <f t="shared" si="53"/>
        <v>658.71199827561838</v>
      </c>
      <c r="L376" s="37">
        <f t="shared" si="54"/>
        <v>809724.53208365897</v>
      </c>
      <c r="M376" s="37">
        <f t="shared" si="55"/>
        <v>770034.3259841979</v>
      </c>
      <c r="N376" s="63"/>
      <c r="O376" s="74"/>
      <c r="P376" s="69"/>
    </row>
    <row r="377" spans="1:16" s="34" customFormat="1" x14ac:dyDescent="0.3">
      <c r="A377" s="33" t="s">
        <v>847</v>
      </c>
      <c r="B377" s="34" t="s">
        <v>416</v>
      </c>
      <c r="C377" s="36">
        <v>3695456</v>
      </c>
      <c r="D377" s="77">
        <v>981</v>
      </c>
      <c r="E377" s="37">
        <f t="shared" si="47"/>
        <v>3767.0295616717635</v>
      </c>
      <c r="F377" s="38">
        <f t="shared" si="48"/>
        <v>0.99011105280034595</v>
      </c>
      <c r="G377" s="39">
        <f t="shared" si="49"/>
        <v>22.574411019580747</v>
      </c>
      <c r="H377" s="39">
        <f t="shared" si="50"/>
        <v>0</v>
      </c>
      <c r="I377" s="68">
        <f t="shared" si="51"/>
        <v>22.574411019580747</v>
      </c>
      <c r="J377" s="40">
        <f t="shared" si="52"/>
        <v>-33.952272112456022</v>
      </c>
      <c r="K377" s="37">
        <f t="shared" si="53"/>
        <v>-11.377861092875275</v>
      </c>
      <c r="L377" s="37">
        <f t="shared" si="54"/>
        <v>22145.497210208712</v>
      </c>
      <c r="M377" s="37">
        <f t="shared" si="55"/>
        <v>-11161.681732110645</v>
      </c>
      <c r="N377" s="63"/>
      <c r="O377" s="74"/>
      <c r="P377" s="69"/>
    </row>
    <row r="378" spans="1:16" s="34" customFormat="1" x14ac:dyDescent="0.3">
      <c r="A378" s="33" t="s">
        <v>848</v>
      </c>
      <c r="B378" s="34" t="s">
        <v>849</v>
      </c>
      <c r="C378" s="36">
        <v>9121666</v>
      </c>
      <c r="D378" s="77">
        <v>2900</v>
      </c>
      <c r="E378" s="37">
        <f t="shared" si="47"/>
        <v>3145.4020689655172</v>
      </c>
      <c r="F378" s="38">
        <f t="shared" si="48"/>
        <v>0.8267249574228841</v>
      </c>
      <c r="G378" s="39">
        <f t="shared" si="49"/>
        <v>395.55090664332857</v>
      </c>
      <c r="H378" s="39">
        <f t="shared" si="50"/>
        <v>97.575153573954452</v>
      </c>
      <c r="I378" s="68">
        <f t="shared" si="51"/>
        <v>493.126060217283</v>
      </c>
      <c r="J378" s="40">
        <f t="shared" si="52"/>
        <v>-33.952272112456022</v>
      </c>
      <c r="K378" s="37">
        <f t="shared" si="53"/>
        <v>459.173788104827</v>
      </c>
      <c r="L378" s="37">
        <f t="shared" si="54"/>
        <v>1430065.5746301208</v>
      </c>
      <c r="M378" s="37">
        <f t="shared" si="55"/>
        <v>1331603.9855039984</v>
      </c>
      <c r="N378" s="63"/>
      <c r="O378" s="74"/>
      <c r="P378" s="69"/>
    </row>
    <row r="379" spans="1:16" s="34" customFormat="1" x14ac:dyDescent="0.3">
      <c r="A379" s="33" t="s">
        <v>850</v>
      </c>
      <c r="B379" s="34" t="s">
        <v>851</v>
      </c>
      <c r="C379" s="36">
        <v>2361749</v>
      </c>
      <c r="D379" s="77">
        <v>941</v>
      </c>
      <c r="E379" s="37">
        <f t="shared" si="47"/>
        <v>2509.8289054197662</v>
      </c>
      <c r="F379" s="38">
        <f t="shared" si="48"/>
        <v>0.65967343744206952</v>
      </c>
      <c r="G379" s="39">
        <f t="shared" si="49"/>
        <v>776.89480477077916</v>
      </c>
      <c r="H379" s="39">
        <f t="shared" si="50"/>
        <v>320.02576081496727</v>
      </c>
      <c r="I379" s="68">
        <f t="shared" si="51"/>
        <v>1096.9205655857463</v>
      </c>
      <c r="J379" s="40">
        <f t="shared" si="52"/>
        <v>-33.952272112456022</v>
      </c>
      <c r="K379" s="37">
        <f t="shared" si="53"/>
        <v>1062.9682934732903</v>
      </c>
      <c r="L379" s="37">
        <f t="shared" si="54"/>
        <v>1032202.2522161873</v>
      </c>
      <c r="M379" s="37">
        <f t="shared" si="55"/>
        <v>1000253.1641583662</v>
      </c>
      <c r="N379" s="63"/>
      <c r="O379" s="74"/>
      <c r="P379" s="69"/>
    </row>
    <row r="380" spans="1:16" s="34" customFormat="1" x14ac:dyDescent="0.3">
      <c r="A380" s="33" t="s">
        <v>852</v>
      </c>
      <c r="B380" s="34" t="s">
        <v>417</v>
      </c>
      <c r="C380" s="36">
        <v>9436818</v>
      </c>
      <c r="D380" s="77">
        <v>2270</v>
      </c>
      <c r="E380" s="37">
        <f t="shared" si="47"/>
        <v>4157.1885462555065</v>
      </c>
      <c r="F380" s="38">
        <f t="shared" si="48"/>
        <v>1.0926588870186387</v>
      </c>
      <c r="G380" s="39">
        <f t="shared" si="49"/>
        <v>-211.520979730665</v>
      </c>
      <c r="H380" s="39">
        <f t="shared" si="50"/>
        <v>0</v>
      </c>
      <c r="I380" s="68">
        <f t="shared" si="51"/>
        <v>-211.520979730665</v>
      </c>
      <c r="J380" s="40">
        <f t="shared" si="52"/>
        <v>-33.952272112456022</v>
      </c>
      <c r="K380" s="37">
        <f t="shared" si="53"/>
        <v>-245.47325184312103</v>
      </c>
      <c r="L380" s="37">
        <f t="shared" si="54"/>
        <v>-480152.62398860959</v>
      </c>
      <c r="M380" s="37">
        <f t="shared" si="55"/>
        <v>-557224.28168388479</v>
      </c>
      <c r="N380" s="63"/>
      <c r="O380" s="74"/>
      <c r="P380" s="69"/>
    </row>
    <row r="381" spans="1:16" s="34" customFormat="1" x14ac:dyDescent="0.3">
      <c r="A381" s="33" t="s">
        <v>853</v>
      </c>
      <c r="B381" s="34" t="s">
        <v>418</v>
      </c>
      <c r="C381" s="36">
        <v>37317338</v>
      </c>
      <c r="D381" s="77">
        <v>10156</v>
      </c>
      <c r="E381" s="37">
        <f t="shared" si="47"/>
        <v>3674.4129578574243</v>
      </c>
      <c r="F381" s="38">
        <f t="shared" si="48"/>
        <v>0.9657680733763373</v>
      </c>
      <c r="G381" s="39">
        <f t="shared" si="49"/>
        <v>78.144373308184271</v>
      </c>
      <c r="H381" s="39">
        <f t="shared" si="50"/>
        <v>0</v>
      </c>
      <c r="I381" s="68">
        <f t="shared" si="51"/>
        <v>78.144373308184271</v>
      </c>
      <c r="J381" s="40">
        <f t="shared" si="52"/>
        <v>-33.952272112456022</v>
      </c>
      <c r="K381" s="37">
        <f t="shared" si="53"/>
        <v>44.192101195728249</v>
      </c>
      <c r="L381" s="37">
        <f t="shared" si="54"/>
        <v>793634.25531791942</v>
      </c>
      <c r="M381" s="37">
        <f t="shared" si="55"/>
        <v>448814.97974381607</v>
      </c>
      <c r="N381" s="63"/>
      <c r="O381" s="74"/>
      <c r="P381" s="69"/>
    </row>
    <row r="382" spans="1:16" s="34" customFormat="1" x14ac:dyDescent="0.3">
      <c r="A382" s="33" t="s">
        <v>854</v>
      </c>
      <c r="B382" s="34" t="s">
        <v>419</v>
      </c>
      <c r="C382" s="36">
        <v>781648536</v>
      </c>
      <c r="D382" s="77">
        <v>196159</v>
      </c>
      <c r="E382" s="37">
        <f t="shared" si="47"/>
        <v>3984.770191528301</v>
      </c>
      <c r="F382" s="38">
        <f t="shared" si="48"/>
        <v>1.0473411330891216</v>
      </c>
      <c r="G382" s="39">
        <f t="shared" si="49"/>
        <v>-108.06996689434172</v>
      </c>
      <c r="H382" s="39">
        <f t="shared" si="50"/>
        <v>0</v>
      </c>
      <c r="I382" s="68">
        <f t="shared" si="51"/>
        <v>-108.06996689434172</v>
      </c>
      <c r="J382" s="40">
        <f t="shared" si="52"/>
        <v>-33.952272112456022</v>
      </c>
      <c r="K382" s="37">
        <f t="shared" si="53"/>
        <v>-142.02223900679775</v>
      </c>
      <c r="L382" s="37">
        <f t="shared" si="54"/>
        <v>-21198896.636027176</v>
      </c>
      <c r="M382" s="37">
        <f t="shared" si="55"/>
        <v>-27858940.381334439</v>
      </c>
      <c r="N382" s="63"/>
      <c r="O382" s="74"/>
      <c r="P382" s="69"/>
    </row>
    <row r="383" spans="1:16" s="34" customFormat="1" x14ac:dyDescent="0.3">
      <c r="A383" s="33" t="s">
        <v>855</v>
      </c>
      <c r="B383" s="34" t="s">
        <v>420</v>
      </c>
      <c r="C383" s="36">
        <v>65619615</v>
      </c>
      <c r="D383" s="77">
        <v>22090</v>
      </c>
      <c r="E383" s="37">
        <f t="shared" si="47"/>
        <v>2970.5574920778631</v>
      </c>
      <c r="F383" s="38">
        <f t="shared" si="48"/>
        <v>0.78076950491992059</v>
      </c>
      <c r="G383" s="39">
        <f t="shared" si="49"/>
        <v>500.45765277592096</v>
      </c>
      <c r="H383" s="39">
        <f t="shared" si="50"/>
        <v>158.77075548463336</v>
      </c>
      <c r="I383" s="68">
        <f t="shared" si="51"/>
        <v>659.22840826055426</v>
      </c>
      <c r="J383" s="40">
        <f t="shared" si="52"/>
        <v>-33.952272112456022</v>
      </c>
      <c r="K383" s="37">
        <f t="shared" si="53"/>
        <v>625.2761361480982</v>
      </c>
      <c r="L383" s="37">
        <f t="shared" si="54"/>
        <v>14562355.538475644</v>
      </c>
      <c r="M383" s="37">
        <f t="shared" si="55"/>
        <v>13812349.847511489</v>
      </c>
      <c r="N383" s="63"/>
      <c r="O383" s="74"/>
      <c r="P383" s="69"/>
    </row>
    <row r="384" spans="1:16" s="34" customFormat="1" x14ac:dyDescent="0.3">
      <c r="A384" s="33" t="s">
        <v>856</v>
      </c>
      <c r="B384" s="34" t="s">
        <v>421</v>
      </c>
      <c r="C384" s="36">
        <v>42813597</v>
      </c>
      <c r="D384" s="77">
        <v>13113</v>
      </c>
      <c r="E384" s="37">
        <f t="shared" si="47"/>
        <v>3264.9734614504691</v>
      </c>
      <c r="F384" s="38">
        <f t="shared" si="48"/>
        <v>0.85815262618944921</v>
      </c>
      <c r="G384" s="39">
        <f t="shared" si="49"/>
        <v>323.8080711523574</v>
      </c>
      <c r="H384" s="39">
        <f t="shared" si="50"/>
        <v>55.725166204221267</v>
      </c>
      <c r="I384" s="68">
        <f t="shared" si="51"/>
        <v>379.53323735657864</v>
      </c>
      <c r="J384" s="40">
        <f t="shared" si="52"/>
        <v>-33.952272112456022</v>
      </c>
      <c r="K384" s="37">
        <f t="shared" si="53"/>
        <v>345.58096524412264</v>
      </c>
      <c r="L384" s="37">
        <f t="shared" si="54"/>
        <v>4976819.3414568156</v>
      </c>
      <c r="M384" s="37">
        <f t="shared" si="55"/>
        <v>4531603.1972461799</v>
      </c>
      <c r="N384" s="63"/>
      <c r="O384" s="74"/>
      <c r="P384" s="69"/>
    </row>
    <row r="385" spans="1:16" s="34" customFormat="1" x14ac:dyDescent="0.3">
      <c r="A385" s="33" t="s">
        <v>857</v>
      </c>
      <c r="B385" s="34" t="s">
        <v>422</v>
      </c>
      <c r="C385" s="36">
        <v>14686406</v>
      </c>
      <c r="D385" s="77">
        <v>4228</v>
      </c>
      <c r="E385" s="37">
        <f t="shared" si="47"/>
        <v>3473.6059602649007</v>
      </c>
      <c r="F385" s="38">
        <f t="shared" si="48"/>
        <v>0.9129887615761465</v>
      </c>
      <c r="G385" s="39">
        <f t="shared" si="49"/>
        <v>198.62857186369845</v>
      </c>
      <c r="H385" s="39">
        <f t="shared" si="50"/>
        <v>0</v>
      </c>
      <c r="I385" s="68">
        <f t="shared" si="51"/>
        <v>198.62857186369845</v>
      </c>
      <c r="J385" s="40">
        <f t="shared" si="52"/>
        <v>-33.952272112456022</v>
      </c>
      <c r="K385" s="37">
        <f t="shared" si="53"/>
        <v>164.67629975124242</v>
      </c>
      <c r="L385" s="37">
        <f t="shared" si="54"/>
        <v>839801.60183971701</v>
      </c>
      <c r="M385" s="37">
        <f t="shared" si="55"/>
        <v>696251.39534825296</v>
      </c>
      <c r="N385" s="63"/>
      <c r="O385" s="74"/>
      <c r="P385" s="69"/>
    </row>
    <row r="386" spans="1:16" s="34" customFormat="1" x14ac:dyDescent="0.3">
      <c r="A386" s="33" t="s">
        <v>858</v>
      </c>
      <c r="B386" s="34" t="s">
        <v>423</v>
      </c>
      <c r="C386" s="36">
        <v>3451533</v>
      </c>
      <c r="D386" s="77">
        <v>999</v>
      </c>
      <c r="E386" s="37">
        <f t="shared" si="47"/>
        <v>3454.9879879879882</v>
      </c>
      <c r="F386" s="38">
        <f t="shared" si="48"/>
        <v>0.90809528786421723</v>
      </c>
      <c r="G386" s="39">
        <f t="shared" si="49"/>
        <v>209.79935522984596</v>
      </c>
      <c r="H386" s="39">
        <f t="shared" si="50"/>
        <v>0</v>
      </c>
      <c r="I386" s="68">
        <f t="shared" si="51"/>
        <v>209.79935522984596</v>
      </c>
      <c r="J386" s="40">
        <f t="shared" si="52"/>
        <v>-33.952272112456022</v>
      </c>
      <c r="K386" s="37">
        <f t="shared" si="53"/>
        <v>175.84708311738993</v>
      </c>
      <c r="L386" s="37">
        <f t="shared" si="54"/>
        <v>209589.55587461611</v>
      </c>
      <c r="M386" s="37">
        <f t="shared" si="55"/>
        <v>175671.23603427253</v>
      </c>
      <c r="N386" s="63"/>
      <c r="O386" s="74"/>
      <c r="P386" s="69"/>
    </row>
    <row r="387" spans="1:16" s="34" customFormat="1" x14ac:dyDescent="0.3">
      <c r="A387" s="33" t="s">
        <v>859</v>
      </c>
      <c r="B387" s="34" t="s">
        <v>424</v>
      </c>
      <c r="C387" s="36">
        <v>16282638</v>
      </c>
      <c r="D387" s="77">
        <v>4694</v>
      </c>
      <c r="E387" s="37">
        <f t="shared" si="47"/>
        <v>3468.819343843204</v>
      </c>
      <c r="F387" s="38">
        <f t="shared" si="48"/>
        <v>0.91173066637220701</v>
      </c>
      <c r="G387" s="39">
        <f t="shared" si="49"/>
        <v>201.50054171671644</v>
      </c>
      <c r="H387" s="39">
        <f t="shared" si="50"/>
        <v>0</v>
      </c>
      <c r="I387" s="68">
        <f t="shared" si="51"/>
        <v>201.50054171671644</v>
      </c>
      <c r="J387" s="40">
        <f t="shared" si="52"/>
        <v>-33.952272112456022</v>
      </c>
      <c r="K387" s="37">
        <f t="shared" si="53"/>
        <v>167.54826960426041</v>
      </c>
      <c r="L387" s="37">
        <f t="shared" si="54"/>
        <v>945843.54281826701</v>
      </c>
      <c r="M387" s="37">
        <f t="shared" si="55"/>
        <v>786471.57752239832</v>
      </c>
      <c r="N387" s="63"/>
      <c r="O387" s="74"/>
      <c r="P387" s="69"/>
    </row>
    <row r="388" spans="1:16" s="34" customFormat="1" x14ac:dyDescent="0.3">
      <c r="A388" s="33" t="s">
        <v>860</v>
      </c>
      <c r="B388" s="34" t="s">
        <v>425</v>
      </c>
      <c r="C388" s="36">
        <v>33478418</v>
      </c>
      <c r="D388" s="77">
        <v>5068</v>
      </c>
      <c r="E388" s="37">
        <f t="shared" si="47"/>
        <v>6605.8441199684294</v>
      </c>
      <c r="F388" s="38">
        <f t="shared" si="48"/>
        <v>1.7362537694963855</v>
      </c>
      <c r="G388" s="39">
        <f t="shared" si="49"/>
        <v>-1680.7143239584186</v>
      </c>
      <c r="H388" s="39">
        <f t="shared" si="50"/>
        <v>0</v>
      </c>
      <c r="I388" s="68">
        <f t="shared" si="51"/>
        <v>-1680.7143239584186</v>
      </c>
      <c r="J388" s="40">
        <f t="shared" si="52"/>
        <v>-33.952272112456022</v>
      </c>
      <c r="K388" s="37">
        <f t="shared" si="53"/>
        <v>-1714.6665960708747</v>
      </c>
      <c r="L388" s="37">
        <f t="shared" si="54"/>
        <v>-8517860.1938212663</v>
      </c>
      <c r="M388" s="37">
        <f t="shared" si="55"/>
        <v>-8689930.308887193</v>
      </c>
      <c r="N388" s="63"/>
      <c r="O388" s="74"/>
      <c r="P388" s="69"/>
    </row>
    <row r="389" spans="1:16" s="34" customFormat="1" x14ac:dyDescent="0.3">
      <c r="A389" s="33" t="s">
        <v>861</v>
      </c>
      <c r="B389" s="34" t="s">
        <v>426</v>
      </c>
      <c r="C389" s="36">
        <v>20983745</v>
      </c>
      <c r="D389" s="77">
        <v>5334</v>
      </c>
      <c r="E389" s="37">
        <f t="shared" si="47"/>
        <v>3933.9604424446943</v>
      </c>
      <c r="F389" s="38">
        <f t="shared" si="48"/>
        <v>1.0339865009222944</v>
      </c>
      <c r="G389" s="39">
        <f t="shared" si="49"/>
        <v>-77.584117444177721</v>
      </c>
      <c r="H389" s="39">
        <f t="shared" si="50"/>
        <v>0</v>
      </c>
      <c r="I389" s="68">
        <f t="shared" si="51"/>
        <v>-77.584117444177721</v>
      </c>
      <c r="J389" s="40">
        <f t="shared" si="52"/>
        <v>-33.952272112456022</v>
      </c>
      <c r="K389" s="37">
        <f t="shared" si="53"/>
        <v>-111.53638955663374</v>
      </c>
      <c r="L389" s="37">
        <f t="shared" si="54"/>
        <v>-413833.68244724395</v>
      </c>
      <c r="M389" s="37">
        <f t="shared" si="55"/>
        <v>-594935.10189508437</v>
      </c>
      <c r="N389" s="63"/>
      <c r="O389" s="74"/>
      <c r="P389" s="69"/>
    </row>
    <row r="390" spans="1:16" s="34" customFormat="1" x14ac:dyDescent="0.3">
      <c r="A390" s="33" t="s">
        <v>862</v>
      </c>
      <c r="B390" s="34" t="s">
        <v>427</v>
      </c>
      <c r="C390" s="36">
        <v>4951399</v>
      </c>
      <c r="D390" s="77">
        <v>1693</v>
      </c>
      <c r="E390" s="37">
        <f t="shared" si="47"/>
        <v>2924.6302421736564</v>
      </c>
      <c r="F390" s="38">
        <f t="shared" si="48"/>
        <v>0.76869816939934177</v>
      </c>
      <c r="G390" s="39">
        <f t="shared" si="49"/>
        <v>528.014002718445</v>
      </c>
      <c r="H390" s="39">
        <f t="shared" si="50"/>
        <v>174.84529295110573</v>
      </c>
      <c r="I390" s="68">
        <f t="shared" si="51"/>
        <v>702.85929566955076</v>
      </c>
      <c r="J390" s="40">
        <f t="shared" si="52"/>
        <v>-33.952272112456022</v>
      </c>
      <c r="K390" s="37">
        <f t="shared" si="53"/>
        <v>668.9070235570947</v>
      </c>
      <c r="L390" s="37">
        <f t="shared" si="54"/>
        <v>1189940.7875685494</v>
      </c>
      <c r="M390" s="37">
        <f t="shared" si="55"/>
        <v>1132459.5908821614</v>
      </c>
      <c r="N390" s="63"/>
      <c r="O390" s="74"/>
      <c r="P390" s="69"/>
    </row>
    <row r="391" spans="1:16" s="34" customFormat="1" x14ac:dyDescent="0.3">
      <c r="A391" s="33" t="s">
        <v>863</v>
      </c>
      <c r="B391" s="34" t="s">
        <v>428</v>
      </c>
      <c r="C391" s="36">
        <v>15007712</v>
      </c>
      <c r="D391" s="77">
        <v>4904</v>
      </c>
      <c r="E391" s="37">
        <f t="shared" si="47"/>
        <v>3060.3001631321372</v>
      </c>
      <c r="F391" s="38">
        <f t="shared" si="48"/>
        <v>0.80435711129889198</v>
      </c>
      <c r="G391" s="39">
        <f t="shared" si="49"/>
        <v>446.61205014335656</v>
      </c>
      <c r="H391" s="39">
        <f t="shared" si="50"/>
        <v>127.36082061563745</v>
      </c>
      <c r="I391" s="68">
        <f t="shared" si="51"/>
        <v>573.97287075899396</v>
      </c>
      <c r="J391" s="40">
        <f t="shared" si="52"/>
        <v>-33.952272112456022</v>
      </c>
      <c r="K391" s="37">
        <f t="shared" si="53"/>
        <v>540.02059864653791</v>
      </c>
      <c r="L391" s="37">
        <f t="shared" si="54"/>
        <v>2814762.9582021064</v>
      </c>
      <c r="M391" s="37">
        <f t="shared" si="55"/>
        <v>2648261.015762622</v>
      </c>
      <c r="N391" s="63"/>
      <c r="O391" s="74"/>
      <c r="P391" s="69"/>
    </row>
    <row r="392" spans="1:16" s="34" customFormat="1" x14ac:dyDescent="0.3">
      <c r="A392" s="33" t="s">
        <v>864</v>
      </c>
      <c r="B392" s="34" t="s">
        <v>429</v>
      </c>
      <c r="C392" s="36">
        <v>11617022</v>
      </c>
      <c r="D392" s="77">
        <v>3340</v>
      </c>
      <c r="E392" s="37">
        <f t="shared" si="47"/>
        <v>3478.1502994011976</v>
      </c>
      <c r="F392" s="38">
        <f t="shared" si="48"/>
        <v>0.91418317758293888</v>
      </c>
      <c r="G392" s="39">
        <f t="shared" si="49"/>
        <v>195.90196838192031</v>
      </c>
      <c r="H392" s="39">
        <f t="shared" si="50"/>
        <v>0</v>
      </c>
      <c r="I392" s="68">
        <f t="shared" si="51"/>
        <v>195.90196838192031</v>
      </c>
      <c r="J392" s="40">
        <f t="shared" si="52"/>
        <v>-33.952272112456022</v>
      </c>
      <c r="K392" s="37">
        <f t="shared" si="53"/>
        <v>161.94969626946428</v>
      </c>
      <c r="L392" s="37">
        <f t="shared" si="54"/>
        <v>654312.57439561386</v>
      </c>
      <c r="M392" s="37">
        <f t="shared" si="55"/>
        <v>540911.98554001073</v>
      </c>
      <c r="N392" s="63"/>
      <c r="O392" s="74"/>
      <c r="P392" s="69"/>
    </row>
    <row r="393" spans="1:16" s="34" customFormat="1" x14ac:dyDescent="0.3">
      <c r="A393" s="33" t="s">
        <v>865</v>
      </c>
      <c r="B393" s="34" t="s">
        <v>430</v>
      </c>
      <c r="C393" s="36">
        <v>2708793</v>
      </c>
      <c r="D393" s="77">
        <v>957</v>
      </c>
      <c r="E393" s="37">
        <f t="shared" ref="E393:E429" si="56">(C393)/D393</f>
        <v>2830.5047021943574</v>
      </c>
      <c r="F393" s="38">
        <f t="shared" ref="F393:F429" si="57">IF(ISNUMBER(C393),E393/E$435,"")</f>
        <v>0.74395858720106833</v>
      </c>
      <c r="G393" s="39">
        <f t="shared" ref="G393:G429" si="58">(E$435-E393)*0.6</f>
        <v>584.48932670602437</v>
      </c>
      <c r="H393" s="39">
        <f t="shared" ref="H393:H429" si="59">IF(E393&gt;=E$435*0.9,0,IF(E393&lt;0.9*E$435,(E$435*0.9-E393)*0.35))</f>
        <v>207.78923194386039</v>
      </c>
      <c r="I393" s="68">
        <f t="shared" ref="I393:I429" si="60">G393+H393</f>
        <v>792.27855864988476</v>
      </c>
      <c r="J393" s="40">
        <f t="shared" ref="J393:J429" si="61">I$437</f>
        <v>-33.952272112456022</v>
      </c>
      <c r="K393" s="37">
        <f t="shared" ref="K393:K429" si="62">I393+J393</f>
        <v>758.3262865374287</v>
      </c>
      <c r="L393" s="37">
        <f t="shared" ref="L393:L429" si="63">(I393*D393)</f>
        <v>758210.58062793966</v>
      </c>
      <c r="M393" s="37">
        <f t="shared" ref="M393:M429" si="64">(K393*D393)</f>
        <v>725718.25621631928</v>
      </c>
      <c r="N393" s="63"/>
      <c r="O393" s="74"/>
      <c r="P393" s="69"/>
    </row>
    <row r="394" spans="1:16" s="34" customFormat="1" x14ac:dyDescent="0.3">
      <c r="A394" s="33" t="s">
        <v>866</v>
      </c>
      <c r="B394" s="34" t="s">
        <v>431</v>
      </c>
      <c r="C394" s="36">
        <v>3489066</v>
      </c>
      <c r="D394" s="77">
        <v>947</v>
      </c>
      <c r="E394" s="37">
        <f t="shared" si="56"/>
        <v>3684.3357972544877</v>
      </c>
      <c r="F394" s="38">
        <f t="shared" si="57"/>
        <v>0.96837615297893942</v>
      </c>
      <c r="G394" s="39">
        <f t="shared" si="58"/>
        <v>72.190669669946232</v>
      </c>
      <c r="H394" s="39">
        <f t="shared" si="59"/>
        <v>0</v>
      </c>
      <c r="I394" s="68">
        <f t="shared" si="60"/>
        <v>72.190669669946232</v>
      </c>
      <c r="J394" s="40">
        <f t="shared" si="61"/>
        <v>-33.952272112456022</v>
      </c>
      <c r="K394" s="37">
        <f t="shared" si="62"/>
        <v>38.23839755749021</v>
      </c>
      <c r="L394" s="37">
        <f t="shared" si="63"/>
        <v>68364.564177439082</v>
      </c>
      <c r="M394" s="37">
        <f t="shared" si="64"/>
        <v>36211.762486943226</v>
      </c>
      <c r="N394" s="63"/>
      <c r="O394" s="74"/>
      <c r="P394" s="69"/>
    </row>
    <row r="395" spans="1:16" s="34" customFormat="1" x14ac:dyDescent="0.3">
      <c r="A395" s="33" t="s">
        <v>867</v>
      </c>
      <c r="B395" s="34" t="s">
        <v>432</v>
      </c>
      <c r="C395" s="36">
        <v>21656376</v>
      </c>
      <c r="D395" s="77">
        <v>6975</v>
      </c>
      <c r="E395" s="37">
        <f t="shared" si="56"/>
        <v>3104.8567741935485</v>
      </c>
      <c r="F395" s="38">
        <f t="shared" si="57"/>
        <v>0.81606819356277827</v>
      </c>
      <c r="G395" s="39">
        <f t="shared" si="58"/>
        <v>419.87808350650977</v>
      </c>
      <c r="H395" s="39">
        <f t="shared" si="59"/>
        <v>111.76600674414348</v>
      </c>
      <c r="I395" s="68">
        <f t="shared" si="60"/>
        <v>531.64409025065322</v>
      </c>
      <c r="J395" s="40">
        <f t="shared" si="61"/>
        <v>-33.952272112456022</v>
      </c>
      <c r="K395" s="37">
        <f t="shared" si="62"/>
        <v>497.69181813819722</v>
      </c>
      <c r="L395" s="37">
        <f t="shared" si="63"/>
        <v>3708217.5294983061</v>
      </c>
      <c r="M395" s="37">
        <f t="shared" si="64"/>
        <v>3471400.4315139255</v>
      </c>
      <c r="N395" s="63"/>
      <c r="O395" s="74"/>
      <c r="P395" s="69"/>
    </row>
    <row r="396" spans="1:16" s="34" customFormat="1" x14ac:dyDescent="0.3">
      <c r="A396" s="33" t="s">
        <v>868</v>
      </c>
      <c r="B396" s="34" t="s">
        <v>433</v>
      </c>
      <c r="C396" s="36">
        <v>6804131</v>
      </c>
      <c r="D396" s="77">
        <v>2501</v>
      </c>
      <c r="E396" s="37">
        <f t="shared" si="56"/>
        <v>2720.5641743302681</v>
      </c>
      <c r="F396" s="38">
        <f t="shared" si="57"/>
        <v>0.7150622565493302</v>
      </c>
      <c r="G396" s="39">
        <f t="shared" si="58"/>
        <v>650.45364342447795</v>
      </c>
      <c r="H396" s="39">
        <f t="shared" si="59"/>
        <v>246.26841669629161</v>
      </c>
      <c r="I396" s="68">
        <f t="shared" si="60"/>
        <v>896.72206012076958</v>
      </c>
      <c r="J396" s="40">
        <f t="shared" si="61"/>
        <v>-33.952272112456022</v>
      </c>
      <c r="K396" s="37">
        <f t="shared" si="62"/>
        <v>862.76978800831353</v>
      </c>
      <c r="L396" s="37">
        <f t="shared" si="63"/>
        <v>2242701.8723620446</v>
      </c>
      <c r="M396" s="37">
        <f t="shared" si="64"/>
        <v>2157787.2398087922</v>
      </c>
      <c r="N396" s="63"/>
      <c r="O396" s="74"/>
      <c r="P396" s="69"/>
    </row>
    <row r="397" spans="1:16" s="34" customFormat="1" x14ac:dyDescent="0.3">
      <c r="A397" s="33" t="s">
        <v>869</v>
      </c>
      <c r="B397" s="34" t="s">
        <v>434</v>
      </c>
      <c r="C397" s="36">
        <v>10590661</v>
      </c>
      <c r="D397" s="77">
        <v>3905</v>
      </c>
      <c r="E397" s="37">
        <f t="shared" si="56"/>
        <v>2712.0770806658129</v>
      </c>
      <c r="F397" s="38">
        <f t="shared" si="57"/>
        <v>0.71283154263913739</v>
      </c>
      <c r="G397" s="39">
        <f t="shared" si="58"/>
        <v>655.54589962315106</v>
      </c>
      <c r="H397" s="39">
        <f t="shared" si="59"/>
        <v>249.23889947885093</v>
      </c>
      <c r="I397" s="68">
        <f t="shared" si="60"/>
        <v>904.78479910200201</v>
      </c>
      <c r="J397" s="40">
        <f t="shared" si="61"/>
        <v>-33.952272112456022</v>
      </c>
      <c r="K397" s="37">
        <f t="shared" si="62"/>
        <v>870.83252698954595</v>
      </c>
      <c r="L397" s="37">
        <f t="shared" si="63"/>
        <v>3533184.640493318</v>
      </c>
      <c r="M397" s="37">
        <f t="shared" si="64"/>
        <v>3400601.0178941768</v>
      </c>
      <c r="N397" s="63"/>
      <c r="O397" s="74"/>
      <c r="P397" s="69"/>
    </row>
    <row r="398" spans="1:16" s="34" customFormat="1" x14ac:dyDescent="0.3">
      <c r="A398" s="33" t="s">
        <v>870</v>
      </c>
      <c r="B398" s="34" t="s">
        <v>435</v>
      </c>
      <c r="C398" s="36">
        <v>37322056</v>
      </c>
      <c r="D398" s="77">
        <v>12086</v>
      </c>
      <c r="E398" s="37">
        <f t="shared" si="56"/>
        <v>3088.0403772960449</v>
      </c>
      <c r="F398" s="38">
        <f t="shared" si="57"/>
        <v>0.81164823875119274</v>
      </c>
      <c r="G398" s="39">
        <f t="shared" si="58"/>
        <v>429.96792164501193</v>
      </c>
      <c r="H398" s="39">
        <f t="shared" si="59"/>
        <v>117.65174565826975</v>
      </c>
      <c r="I398" s="68">
        <f t="shared" si="60"/>
        <v>547.61966730328163</v>
      </c>
      <c r="J398" s="40">
        <f t="shared" si="61"/>
        <v>-33.952272112456022</v>
      </c>
      <c r="K398" s="37">
        <f t="shared" si="62"/>
        <v>513.66739519082557</v>
      </c>
      <c r="L398" s="37">
        <f t="shared" si="63"/>
        <v>6618531.2990274616</v>
      </c>
      <c r="M398" s="37">
        <f t="shared" si="64"/>
        <v>6208184.1382763181</v>
      </c>
      <c r="N398" s="63"/>
      <c r="O398" s="74"/>
      <c r="P398" s="69"/>
    </row>
    <row r="399" spans="1:16" s="34" customFormat="1" x14ac:dyDescent="0.3">
      <c r="A399" s="33" t="s">
        <v>871</v>
      </c>
      <c r="B399" s="34" t="s">
        <v>436</v>
      </c>
      <c r="C399" s="36">
        <v>18382413</v>
      </c>
      <c r="D399" s="77">
        <v>5610</v>
      </c>
      <c r="E399" s="37">
        <f t="shared" si="56"/>
        <v>3276.7224598930479</v>
      </c>
      <c r="F399" s="38">
        <f t="shared" si="57"/>
        <v>0.8612406861653229</v>
      </c>
      <c r="G399" s="39">
        <f t="shared" si="58"/>
        <v>316.75867208681012</v>
      </c>
      <c r="H399" s="39">
        <f t="shared" si="59"/>
        <v>51.613016749318689</v>
      </c>
      <c r="I399" s="68">
        <f t="shared" si="60"/>
        <v>368.37168883612878</v>
      </c>
      <c r="J399" s="40">
        <f t="shared" si="61"/>
        <v>-33.952272112456022</v>
      </c>
      <c r="K399" s="37">
        <f t="shared" si="62"/>
        <v>334.41941672367278</v>
      </c>
      <c r="L399" s="37">
        <f t="shared" si="63"/>
        <v>2066565.1743706826</v>
      </c>
      <c r="M399" s="37">
        <f t="shared" si="64"/>
        <v>1876092.9278198043</v>
      </c>
      <c r="N399" s="63"/>
      <c r="O399" s="74"/>
      <c r="P399" s="69"/>
    </row>
    <row r="400" spans="1:16" s="34" customFormat="1" x14ac:dyDescent="0.3">
      <c r="A400" s="33" t="s">
        <v>872</v>
      </c>
      <c r="B400" s="34" t="s">
        <v>437</v>
      </c>
      <c r="C400" s="36">
        <v>6129612</v>
      </c>
      <c r="D400" s="77">
        <v>2025</v>
      </c>
      <c r="E400" s="37">
        <f t="shared" si="56"/>
        <v>3026.9688888888891</v>
      </c>
      <c r="F400" s="38">
        <f t="shared" si="57"/>
        <v>0.79559645187430439</v>
      </c>
      <c r="G400" s="39">
        <f t="shared" si="58"/>
        <v>466.61081468930541</v>
      </c>
      <c r="H400" s="39">
        <f t="shared" si="59"/>
        <v>139.02676660077429</v>
      </c>
      <c r="I400" s="68">
        <f t="shared" si="60"/>
        <v>605.63758129007965</v>
      </c>
      <c r="J400" s="40">
        <f t="shared" si="61"/>
        <v>-33.952272112456022</v>
      </c>
      <c r="K400" s="37">
        <f t="shared" si="62"/>
        <v>571.68530917762359</v>
      </c>
      <c r="L400" s="37">
        <f t="shared" si="63"/>
        <v>1226416.1021124113</v>
      </c>
      <c r="M400" s="37">
        <f t="shared" si="64"/>
        <v>1157662.7510846879</v>
      </c>
      <c r="N400" s="63"/>
      <c r="O400" s="74"/>
      <c r="P400" s="69"/>
    </row>
    <row r="401" spans="1:16" s="34" customFormat="1" x14ac:dyDescent="0.3">
      <c r="A401" s="33" t="s">
        <v>873</v>
      </c>
      <c r="B401" s="34" t="s">
        <v>438</v>
      </c>
      <c r="C401" s="36">
        <v>18213133</v>
      </c>
      <c r="D401" s="77">
        <v>6246</v>
      </c>
      <c r="E401" s="37">
        <f t="shared" si="56"/>
        <v>2915.9674991994875</v>
      </c>
      <c r="F401" s="38">
        <f t="shared" si="57"/>
        <v>0.76642128852387381</v>
      </c>
      <c r="G401" s="39">
        <f t="shared" si="58"/>
        <v>533.21164850294633</v>
      </c>
      <c r="H401" s="39">
        <f t="shared" si="59"/>
        <v>177.87725299206483</v>
      </c>
      <c r="I401" s="68">
        <f t="shared" si="60"/>
        <v>711.08890149501121</v>
      </c>
      <c r="J401" s="40">
        <f t="shared" si="61"/>
        <v>-33.952272112456022</v>
      </c>
      <c r="K401" s="37">
        <f t="shared" si="62"/>
        <v>677.13662938255516</v>
      </c>
      <c r="L401" s="37">
        <f t="shared" si="63"/>
        <v>4441461.2787378402</v>
      </c>
      <c r="M401" s="37">
        <f t="shared" si="64"/>
        <v>4229395.3871234395</v>
      </c>
      <c r="N401" s="63"/>
      <c r="O401" s="74"/>
      <c r="P401" s="69"/>
    </row>
    <row r="402" spans="1:16" s="34" customFormat="1" x14ac:dyDescent="0.3">
      <c r="A402" s="33" t="s">
        <v>874</v>
      </c>
      <c r="B402" s="34" t="s">
        <v>439</v>
      </c>
      <c r="C402" s="36">
        <v>54046275</v>
      </c>
      <c r="D402" s="77">
        <v>16562</v>
      </c>
      <c r="E402" s="37">
        <f t="shared" si="56"/>
        <v>3263.2698345610434</v>
      </c>
      <c r="F402" s="38">
        <f t="shared" si="57"/>
        <v>0.85770485168026278</v>
      </c>
      <c r="G402" s="39">
        <f t="shared" si="58"/>
        <v>324.83024728601282</v>
      </c>
      <c r="H402" s="39">
        <f t="shared" si="59"/>
        <v>56.321435615520294</v>
      </c>
      <c r="I402" s="68">
        <f t="shared" si="60"/>
        <v>381.15168290153309</v>
      </c>
      <c r="J402" s="40">
        <f t="shared" si="61"/>
        <v>-33.952272112456022</v>
      </c>
      <c r="K402" s="37">
        <f t="shared" si="62"/>
        <v>347.19941078907709</v>
      </c>
      <c r="L402" s="37">
        <f t="shared" si="63"/>
        <v>6312634.1722151907</v>
      </c>
      <c r="M402" s="37">
        <f t="shared" si="64"/>
        <v>5750316.6414886946</v>
      </c>
      <c r="N402" s="63"/>
      <c r="O402" s="74"/>
      <c r="P402" s="69"/>
    </row>
    <row r="403" spans="1:16" s="34" customFormat="1" x14ac:dyDescent="0.3">
      <c r="A403" s="33" t="s">
        <v>875</v>
      </c>
      <c r="B403" s="34" t="s">
        <v>440</v>
      </c>
      <c r="C403" s="36">
        <v>26748208</v>
      </c>
      <c r="D403" s="77">
        <v>8231</v>
      </c>
      <c r="E403" s="37">
        <f t="shared" si="56"/>
        <v>3249.691167537359</v>
      </c>
      <c r="F403" s="38">
        <f t="shared" si="57"/>
        <v>0.85413588889875525</v>
      </c>
      <c r="G403" s="39">
        <f t="shared" si="58"/>
        <v>332.97744750022349</v>
      </c>
      <c r="H403" s="39">
        <f t="shared" si="59"/>
        <v>61.07396907380982</v>
      </c>
      <c r="I403" s="68">
        <f t="shared" si="60"/>
        <v>394.05141657403328</v>
      </c>
      <c r="J403" s="40">
        <f t="shared" si="61"/>
        <v>-33.952272112456022</v>
      </c>
      <c r="K403" s="37">
        <f t="shared" si="62"/>
        <v>360.09914446157728</v>
      </c>
      <c r="L403" s="37">
        <f t="shared" si="63"/>
        <v>3243437.209820868</v>
      </c>
      <c r="M403" s="37">
        <f t="shared" si="64"/>
        <v>2963976.0580632426</v>
      </c>
      <c r="N403" s="63"/>
      <c r="O403" s="74"/>
      <c r="P403" s="69"/>
    </row>
    <row r="404" spans="1:16" s="34" customFormat="1" x14ac:dyDescent="0.3">
      <c r="A404" s="33" t="s">
        <v>876</v>
      </c>
      <c r="B404" s="34" t="s">
        <v>441</v>
      </c>
      <c r="C404" s="36">
        <v>20446800</v>
      </c>
      <c r="D404" s="77">
        <v>6076</v>
      </c>
      <c r="E404" s="37">
        <f t="shared" si="56"/>
        <v>3365.1744568795261</v>
      </c>
      <c r="F404" s="38">
        <f t="shared" si="57"/>
        <v>0.88448905691070911</v>
      </c>
      <c r="G404" s="39">
        <f t="shared" si="58"/>
        <v>263.68747389492319</v>
      </c>
      <c r="H404" s="39">
        <f t="shared" si="59"/>
        <v>20.654817804051319</v>
      </c>
      <c r="I404" s="68">
        <f t="shared" si="60"/>
        <v>284.34229169897452</v>
      </c>
      <c r="J404" s="40">
        <f t="shared" si="61"/>
        <v>-33.952272112456022</v>
      </c>
      <c r="K404" s="37">
        <f t="shared" si="62"/>
        <v>250.39001958651849</v>
      </c>
      <c r="L404" s="37">
        <f t="shared" si="63"/>
        <v>1727663.7643629692</v>
      </c>
      <c r="M404" s="37">
        <f t="shared" si="64"/>
        <v>1521369.7590076863</v>
      </c>
      <c r="N404" s="63"/>
      <c r="O404" s="74"/>
      <c r="P404" s="69"/>
    </row>
    <row r="405" spans="1:16" s="34" customFormat="1" x14ac:dyDescent="0.3">
      <c r="A405" s="33" t="s">
        <v>877</v>
      </c>
      <c r="B405" s="34" t="s">
        <v>442</v>
      </c>
      <c r="C405" s="36">
        <v>51190205</v>
      </c>
      <c r="D405" s="77">
        <v>14040</v>
      </c>
      <c r="E405" s="37">
        <f t="shared" si="56"/>
        <v>3646.0259971509972</v>
      </c>
      <c r="F405" s="38">
        <f t="shared" si="57"/>
        <v>0.95830695763760942</v>
      </c>
      <c r="G405" s="39">
        <f t="shared" si="58"/>
        <v>95.176549732040527</v>
      </c>
      <c r="H405" s="39">
        <f t="shared" si="59"/>
        <v>0</v>
      </c>
      <c r="I405" s="68">
        <f t="shared" si="60"/>
        <v>95.176549732040527</v>
      </c>
      <c r="J405" s="40">
        <f t="shared" si="61"/>
        <v>-33.952272112456022</v>
      </c>
      <c r="K405" s="37">
        <f t="shared" si="62"/>
        <v>61.224277619584505</v>
      </c>
      <c r="L405" s="37">
        <f t="shared" si="63"/>
        <v>1336278.758237849</v>
      </c>
      <c r="M405" s="37">
        <f t="shared" si="64"/>
        <v>859588.85777896643</v>
      </c>
      <c r="N405" s="63"/>
      <c r="O405" s="74"/>
      <c r="P405" s="69"/>
    </row>
    <row r="406" spans="1:16" s="34" customFormat="1" x14ac:dyDescent="0.3">
      <c r="A406" s="33" t="s">
        <v>878</v>
      </c>
      <c r="B406" s="34" t="s">
        <v>443</v>
      </c>
      <c r="C406" s="36">
        <v>12009200</v>
      </c>
      <c r="D406" s="77">
        <v>4088</v>
      </c>
      <c r="E406" s="37">
        <f t="shared" si="56"/>
        <v>2937.6712328767121</v>
      </c>
      <c r="F406" s="38">
        <f t="shared" si="57"/>
        <v>0.77212581147731685</v>
      </c>
      <c r="G406" s="39">
        <f t="shared" si="58"/>
        <v>520.18940829661153</v>
      </c>
      <c r="H406" s="39">
        <f t="shared" si="59"/>
        <v>170.28094620503623</v>
      </c>
      <c r="I406" s="68">
        <f t="shared" si="60"/>
        <v>690.47035450164776</v>
      </c>
      <c r="J406" s="40">
        <f t="shared" si="61"/>
        <v>-33.952272112456022</v>
      </c>
      <c r="K406" s="37">
        <f t="shared" si="62"/>
        <v>656.5180823891917</v>
      </c>
      <c r="L406" s="37">
        <f t="shared" si="63"/>
        <v>2822642.8092027362</v>
      </c>
      <c r="M406" s="37">
        <f t="shared" si="64"/>
        <v>2683845.9208070156</v>
      </c>
      <c r="N406" s="63"/>
      <c r="O406" s="74"/>
      <c r="P406" s="69"/>
    </row>
    <row r="407" spans="1:16" s="34" customFormat="1" x14ac:dyDescent="0.3">
      <c r="A407" s="33" t="s">
        <v>879</v>
      </c>
      <c r="B407" s="34" t="s">
        <v>444</v>
      </c>
      <c r="C407" s="36">
        <v>2122434</v>
      </c>
      <c r="D407" s="77">
        <v>794</v>
      </c>
      <c r="E407" s="37">
        <f t="shared" si="56"/>
        <v>2673.0906801007559</v>
      </c>
      <c r="F407" s="38">
        <f t="shared" si="57"/>
        <v>0.70258451232615149</v>
      </c>
      <c r="G407" s="39">
        <f t="shared" si="58"/>
        <v>678.93773996218533</v>
      </c>
      <c r="H407" s="39">
        <f t="shared" si="59"/>
        <v>262.88413967662092</v>
      </c>
      <c r="I407" s="68">
        <f t="shared" si="60"/>
        <v>941.82187963880619</v>
      </c>
      <c r="J407" s="40">
        <f t="shared" si="61"/>
        <v>-33.952272112456022</v>
      </c>
      <c r="K407" s="37">
        <f t="shared" si="62"/>
        <v>907.86960752635014</v>
      </c>
      <c r="L407" s="37">
        <f t="shared" si="63"/>
        <v>747806.57243321207</v>
      </c>
      <c r="M407" s="37">
        <f t="shared" si="64"/>
        <v>720848.46837592206</v>
      </c>
      <c r="N407" s="63"/>
      <c r="O407" s="74"/>
      <c r="P407" s="69"/>
    </row>
    <row r="408" spans="1:16" s="34" customFormat="1" x14ac:dyDescent="0.3">
      <c r="A408" s="33" t="s">
        <v>880</v>
      </c>
      <c r="B408" s="34" t="s">
        <v>445</v>
      </c>
      <c r="C408" s="36">
        <v>6478561</v>
      </c>
      <c r="D408" s="77">
        <v>2432</v>
      </c>
      <c r="E408" s="37">
        <f t="shared" si="56"/>
        <v>2663.8819901315787</v>
      </c>
      <c r="F408" s="38">
        <f t="shared" si="57"/>
        <v>0.70016413691602386</v>
      </c>
      <c r="G408" s="39">
        <f t="shared" si="58"/>
        <v>684.46295394369156</v>
      </c>
      <c r="H408" s="39">
        <f t="shared" si="59"/>
        <v>266.10718116583291</v>
      </c>
      <c r="I408" s="68">
        <f t="shared" si="60"/>
        <v>950.57013510952447</v>
      </c>
      <c r="J408" s="40">
        <f t="shared" si="61"/>
        <v>-33.952272112456022</v>
      </c>
      <c r="K408" s="37">
        <f t="shared" si="62"/>
        <v>916.61786299706841</v>
      </c>
      <c r="L408" s="37">
        <f t="shared" si="63"/>
        <v>2311786.5685863635</v>
      </c>
      <c r="M408" s="37">
        <f t="shared" si="64"/>
        <v>2229214.6428088704</v>
      </c>
      <c r="N408" s="63"/>
      <c r="O408" s="74"/>
      <c r="P408" s="69"/>
    </row>
    <row r="409" spans="1:16" s="34" customFormat="1" x14ac:dyDescent="0.3">
      <c r="A409" s="33" t="s">
        <v>881</v>
      </c>
      <c r="B409" s="34" t="s">
        <v>446</v>
      </c>
      <c r="C409" s="36">
        <v>78891324</v>
      </c>
      <c r="D409" s="77">
        <v>24028</v>
      </c>
      <c r="E409" s="37">
        <f t="shared" si="56"/>
        <v>3283.3079740302978</v>
      </c>
      <c r="F409" s="38">
        <f t="shared" si="57"/>
        <v>0.86297159648309862</v>
      </c>
      <c r="G409" s="39">
        <f t="shared" si="58"/>
        <v>312.80736360446014</v>
      </c>
      <c r="H409" s="39">
        <f t="shared" si="59"/>
        <v>49.308086801281227</v>
      </c>
      <c r="I409" s="68">
        <f t="shared" si="60"/>
        <v>362.11545040574134</v>
      </c>
      <c r="J409" s="40">
        <f t="shared" si="61"/>
        <v>-33.952272112456022</v>
      </c>
      <c r="K409" s="37">
        <f t="shared" si="62"/>
        <v>328.16317829328534</v>
      </c>
      <c r="L409" s="37">
        <f t="shared" si="63"/>
        <v>8700910.0423491523</v>
      </c>
      <c r="M409" s="37">
        <f t="shared" si="64"/>
        <v>7885104.8480310598</v>
      </c>
      <c r="N409" s="63"/>
      <c r="O409" s="74"/>
      <c r="P409" s="69"/>
    </row>
    <row r="410" spans="1:16" s="34" customFormat="1" x14ac:dyDescent="0.3">
      <c r="A410" s="33" t="s">
        <v>882</v>
      </c>
      <c r="B410" s="34" t="s">
        <v>447</v>
      </c>
      <c r="C410" s="36">
        <v>7090947</v>
      </c>
      <c r="D410" s="77">
        <v>2632</v>
      </c>
      <c r="E410" s="37">
        <f t="shared" si="56"/>
        <v>2694.1287993920973</v>
      </c>
      <c r="F410" s="38">
        <f t="shared" si="57"/>
        <v>0.70811408784433383</v>
      </c>
      <c r="G410" s="39">
        <f t="shared" si="58"/>
        <v>666.31486838738044</v>
      </c>
      <c r="H410" s="39">
        <f t="shared" si="59"/>
        <v>255.52079792465139</v>
      </c>
      <c r="I410" s="68">
        <f t="shared" si="60"/>
        <v>921.83566631203189</v>
      </c>
      <c r="J410" s="40">
        <f t="shared" si="61"/>
        <v>-33.952272112456022</v>
      </c>
      <c r="K410" s="37">
        <f t="shared" si="62"/>
        <v>887.88339419957583</v>
      </c>
      <c r="L410" s="37">
        <f t="shared" si="63"/>
        <v>2426271.4737332677</v>
      </c>
      <c r="M410" s="37">
        <f t="shared" si="64"/>
        <v>2336909.0935332836</v>
      </c>
      <c r="N410" s="63"/>
      <c r="O410" s="74"/>
      <c r="P410" s="69"/>
    </row>
    <row r="411" spans="1:16" s="34" customFormat="1" x14ac:dyDescent="0.3">
      <c r="A411" s="33" t="s">
        <v>883</v>
      </c>
      <c r="B411" s="34" t="s">
        <v>448</v>
      </c>
      <c r="C411" s="36">
        <v>62403794</v>
      </c>
      <c r="D411" s="77">
        <v>20254</v>
      </c>
      <c r="E411" s="37">
        <f t="shared" si="56"/>
        <v>3081.0602350153058</v>
      </c>
      <c r="F411" s="38">
        <f t="shared" si="57"/>
        <v>0.80981360594326446</v>
      </c>
      <c r="G411" s="39">
        <f t="shared" si="58"/>
        <v>434.15600701345539</v>
      </c>
      <c r="H411" s="39">
        <f t="shared" si="59"/>
        <v>120.09479545652843</v>
      </c>
      <c r="I411" s="68">
        <f t="shared" si="60"/>
        <v>554.2508024699838</v>
      </c>
      <c r="J411" s="40">
        <f t="shared" si="61"/>
        <v>-33.952272112456022</v>
      </c>
      <c r="K411" s="37">
        <f t="shared" si="62"/>
        <v>520.29853035752774</v>
      </c>
      <c r="L411" s="37">
        <f t="shared" si="63"/>
        <v>11225795.753227051</v>
      </c>
      <c r="M411" s="37">
        <f t="shared" si="64"/>
        <v>10538126.433861367</v>
      </c>
      <c r="N411" s="63"/>
      <c r="O411" s="74"/>
      <c r="P411" s="69"/>
    </row>
    <row r="412" spans="1:16" s="34" customFormat="1" x14ac:dyDescent="0.3">
      <c r="A412" s="33" t="s">
        <v>884</v>
      </c>
      <c r="B412" s="34" t="s">
        <v>449</v>
      </c>
      <c r="C412" s="36">
        <v>44303688</v>
      </c>
      <c r="D412" s="77">
        <v>14933</v>
      </c>
      <c r="E412" s="37">
        <f t="shared" si="56"/>
        <v>2966.8310453358336</v>
      </c>
      <c r="F412" s="38">
        <f t="shared" si="57"/>
        <v>0.7797900604938679</v>
      </c>
      <c r="G412" s="39">
        <f t="shared" si="58"/>
        <v>502.69352082113869</v>
      </c>
      <c r="H412" s="39">
        <f t="shared" si="59"/>
        <v>160.07501184434372</v>
      </c>
      <c r="I412" s="68">
        <f t="shared" si="60"/>
        <v>662.76853266548244</v>
      </c>
      <c r="J412" s="40">
        <f t="shared" si="61"/>
        <v>-33.952272112456022</v>
      </c>
      <c r="K412" s="37">
        <f t="shared" si="62"/>
        <v>628.81626055302638</v>
      </c>
      <c r="L412" s="37">
        <f t="shared" si="63"/>
        <v>9897122.4982936494</v>
      </c>
      <c r="M412" s="37">
        <f t="shared" si="64"/>
        <v>9390113.2188383434</v>
      </c>
      <c r="N412" s="63"/>
      <c r="O412" s="74"/>
      <c r="P412" s="69"/>
    </row>
    <row r="413" spans="1:16" s="34" customFormat="1" x14ac:dyDescent="0.3">
      <c r="A413" s="33" t="s">
        <v>885</v>
      </c>
      <c r="B413" s="34" t="s">
        <v>450</v>
      </c>
      <c r="C413" s="36">
        <v>6460259</v>
      </c>
      <c r="D413" s="77">
        <v>2449</v>
      </c>
      <c r="E413" s="37">
        <f t="shared" si="56"/>
        <v>2637.9171090240916</v>
      </c>
      <c r="F413" s="38">
        <f t="shared" si="57"/>
        <v>0.69333963093636786</v>
      </c>
      <c r="G413" s="39">
        <f t="shared" si="58"/>
        <v>700.04188260818387</v>
      </c>
      <c r="H413" s="39">
        <f t="shared" si="59"/>
        <v>275.19488955345338</v>
      </c>
      <c r="I413" s="68">
        <f t="shared" si="60"/>
        <v>975.23677216163719</v>
      </c>
      <c r="J413" s="40">
        <f t="shared" si="61"/>
        <v>-33.952272112456022</v>
      </c>
      <c r="K413" s="37">
        <f t="shared" si="62"/>
        <v>941.28450004918113</v>
      </c>
      <c r="L413" s="37">
        <f t="shared" si="63"/>
        <v>2388354.8550238493</v>
      </c>
      <c r="M413" s="37">
        <f t="shared" si="64"/>
        <v>2305205.7406204445</v>
      </c>
      <c r="N413" s="63"/>
      <c r="O413" s="74"/>
      <c r="P413" s="69"/>
    </row>
    <row r="414" spans="1:16" s="34" customFormat="1" x14ac:dyDescent="0.3">
      <c r="A414" s="33" t="s">
        <v>886</v>
      </c>
      <c r="B414" s="34" t="s">
        <v>451</v>
      </c>
      <c r="C414" s="36">
        <v>3949450</v>
      </c>
      <c r="D414" s="77">
        <v>1576</v>
      </c>
      <c r="E414" s="37">
        <f t="shared" si="56"/>
        <v>2505.9961928934008</v>
      </c>
      <c r="F414" s="38">
        <f t="shared" si="57"/>
        <v>0.65866606254032423</v>
      </c>
      <c r="G414" s="39">
        <f t="shared" si="58"/>
        <v>779.19443228659838</v>
      </c>
      <c r="H414" s="39">
        <f t="shared" si="59"/>
        <v>321.36721019919514</v>
      </c>
      <c r="I414" s="68">
        <f t="shared" si="60"/>
        <v>1100.5616424857935</v>
      </c>
      <c r="J414" s="40">
        <f t="shared" si="61"/>
        <v>-33.952272112456022</v>
      </c>
      <c r="K414" s="37">
        <f t="shared" si="62"/>
        <v>1066.6093703733375</v>
      </c>
      <c r="L414" s="37">
        <f t="shared" si="63"/>
        <v>1734485.1485576106</v>
      </c>
      <c r="M414" s="37">
        <f t="shared" si="64"/>
        <v>1680976.3677083799</v>
      </c>
      <c r="N414" s="63"/>
      <c r="O414" s="74"/>
      <c r="P414" s="69"/>
    </row>
    <row r="415" spans="1:16" s="34" customFormat="1" x14ac:dyDescent="0.3">
      <c r="A415" s="33" t="s">
        <v>887</v>
      </c>
      <c r="B415" s="34" t="s">
        <v>888</v>
      </c>
      <c r="C415" s="36">
        <v>5356829</v>
      </c>
      <c r="D415" s="77">
        <v>2100</v>
      </c>
      <c r="E415" s="37">
        <f t="shared" si="56"/>
        <v>2550.8709523809525</v>
      </c>
      <c r="F415" s="38">
        <f t="shared" si="57"/>
        <v>0.67046076566993384</v>
      </c>
      <c r="G415" s="39">
        <f t="shared" si="58"/>
        <v>752.2695765940673</v>
      </c>
      <c r="H415" s="39">
        <f t="shared" si="59"/>
        <v>305.66104437855205</v>
      </c>
      <c r="I415" s="68">
        <f t="shared" si="60"/>
        <v>1057.9306209726194</v>
      </c>
      <c r="J415" s="40">
        <f t="shared" si="61"/>
        <v>-33.952272112456022</v>
      </c>
      <c r="K415" s="37">
        <f t="shared" si="62"/>
        <v>1023.9783488601634</v>
      </c>
      <c r="L415" s="37">
        <f t="shared" si="63"/>
        <v>2221654.3040425009</v>
      </c>
      <c r="M415" s="37">
        <f t="shared" si="64"/>
        <v>2150354.5326063428</v>
      </c>
      <c r="N415" s="63"/>
      <c r="O415" s="74"/>
      <c r="P415" s="69"/>
    </row>
    <row r="416" spans="1:16" s="34" customFormat="1" x14ac:dyDescent="0.3">
      <c r="A416" s="33" t="s">
        <v>889</v>
      </c>
      <c r="B416" s="34" t="s">
        <v>452</v>
      </c>
      <c r="C416" s="36">
        <v>4127341</v>
      </c>
      <c r="D416" s="77">
        <v>1386</v>
      </c>
      <c r="E416" s="37">
        <f t="shared" si="56"/>
        <v>2977.8795093795093</v>
      </c>
      <c r="F416" s="38">
        <f t="shared" si="57"/>
        <v>0.78269399479728119</v>
      </c>
      <c r="G416" s="39">
        <f t="shared" si="58"/>
        <v>496.06444239493328</v>
      </c>
      <c r="H416" s="39">
        <f t="shared" si="59"/>
        <v>156.20804942905721</v>
      </c>
      <c r="I416" s="68">
        <f t="shared" si="60"/>
        <v>652.27249182399055</v>
      </c>
      <c r="J416" s="40">
        <f t="shared" si="61"/>
        <v>-33.952272112456022</v>
      </c>
      <c r="K416" s="37">
        <f t="shared" si="62"/>
        <v>618.32021971153449</v>
      </c>
      <c r="L416" s="37">
        <f t="shared" si="63"/>
        <v>904049.67366805091</v>
      </c>
      <c r="M416" s="37">
        <f t="shared" si="64"/>
        <v>856991.82452018675</v>
      </c>
      <c r="N416" s="63"/>
      <c r="O416" s="74"/>
      <c r="P416" s="69"/>
    </row>
    <row r="417" spans="1:16" s="34" customFormat="1" x14ac:dyDescent="0.3">
      <c r="A417" s="33" t="s">
        <v>890</v>
      </c>
      <c r="B417" s="34" t="s">
        <v>891</v>
      </c>
      <c r="C417" s="36">
        <v>1216147</v>
      </c>
      <c r="D417" s="77">
        <v>482</v>
      </c>
      <c r="E417" s="37">
        <f t="shared" si="56"/>
        <v>2523.1265560165975</v>
      </c>
      <c r="F417" s="38">
        <f t="shared" si="57"/>
        <v>0.6631685389847175</v>
      </c>
      <c r="G417" s="39">
        <f t="shared" si="58"/>
        <v>768.91621441268035</v>
      </c>
      <c r="H417" s="39">
        <f t="shared" si="59"/>
        <v>315.37158310607629</v>
      </c>
      <c r="I417" s="68">
        <f t="shared" si="60"/>
        <v>1084.2877975187566</v>
      </c>
      <c r="J417" s="40">
        <f t="shared" si="61"/>
        <v>-33.952272112456022</v>
      </c>
      <c r="K417" s="37">
        <f t="shared" si="62"/>
        <v>1050.3355254063006</v>
      </c>
      <c r="L417" s="37">
        <f t="shared" si="63"/>
        <v>522626.71840404067</v>
      </c>
      <c r="M417" s="37">
        <f t="shared" si="64"/>
        <v>506261.72324583685</v>
      </c>
      <c r="N417" s="63"/>
      <c r="O417" s="74"/>
      <c r="P417" s="69"/>
    </row>
    <row r="418" spans="1:16" s="34" customFormat="1" x14ac:dyDescent="0.3">
      <c r="A418" s="33" t="s">
        <v>892</v>
      </c>
      <c r="B418" s="34" t="s">
        <v>453</v>
      </c>
      <c r="C418" s="36">
        <v>2970996</v>
      </c>
      <c r="D418" s="77">
        <v>871</v>
      </c>
      <c r="E418" s="37">
        <f t="shared" si="56"/>
        <v>3411.0172215843859</v>
      </c>
      <c r="F418" s="38">
        <f t="shared" si="57"/>
        <v>0.89653818667784158</v>
      </c>
      <c r="G418" s="39">
        <f t="shared" si="58"/>
        <v>236.18181507200734</v>
      </c>
      <c r="H418" s="39">
        <f t="shared" si="59"/>
        <v>4.6098501573504107</v>
      </c>
      <c r="I418" s="68">
        <f t="shared" si="60"/>
        <v>240.79166522935776</v>
      </c>
      <c r="J418" s="40">
        <f t="shared" si="61"/>
        <v>-33.952272112456022</v>
      </c>
      <c r="K418" s="37">
        <f t="shared" si="62"/>
        <v>206.83939311690173</v>
      </c>
      <c r="L418" s="37">
        <f t="shared" si="63"/>
        <v>209729.5404147706</v>
      </c>
      <c r="M418" s="37">
        <f t="shared" si="64"/>
        <v>180157.11140482142</v>
      </c>
      <c r="N418" s="63"/>
      <c r="O418" s="74"/>
      <c r="P418" s="69"/>
    </row>
    <row r="419" spans="1:16" s="34" customFormat="1" x14ac:dyDescent="0.3">
      <c r="A419" s="33" t="s">
        <v>893</v>
      </c>
      <c r="B419" s="34" t="s">
        <v>454</v>
      </c>
      <c r="C419" s="36">
        <v>7618895</v>
      </c>
      <c r="D419" s="77">
        <v>2374</v>
      </c>
      <c r="E419" s="37">
        <f t="shared" si="56"/>
        <v>3209.3070766638584</v>
      </c>
      <c r="F419" s="38">
        <f t="shared" si="57"/>
        <v>0.84352149522954234</v>
      </c>
      <c r="G419" s="39">
        <f t="shared" si="58"/>
        <v>357.2079020243238</v>
      </c>
      <c r="H419" s="39">
        <f t="shared" si="59"/>
        <v>75.20840087953502</v>
      </c>
      <c r="I419" s="68">
        <f t="shared" si="60"/>
        <v>432.41630290385882</v>
      </c>
      <c r="J419" s="40">
        <f t="shared" si="61"/>
        <v>-33.952272112456022</v>
      </c>
      <c r="K419" s="37">
        <f t="shared" si="62"/>
        <v>398.46403079140282</v>
      </c>
      <c r="L419" s="37">
        <f t="shared" si="63"/>
        <v>1026556.3030937609</v>
      </c>
      <c r="M419" s="37">
        <f t="shared" si="64"/>
        <v>945953.60909879033</v>
      </c>
      <c r="N419" s="63"/>
      <c r="O419" s="74"/>
      <c r="P419" s="69"/>
    </row>
    <row r="420" spans="1:16" s="34" customFormat="1" x14ac:dyDescent="0.3">
      <c r="A420" s="33" t="s">
        <v>894</v>
      </c>
      <c r="B420" s="34" t="s">
        <v>455</v>
      </c>
      <c r="C420" s="36">
        <v>3341449</v>
      </c>
      <c r="D420" s="77">
        <v>1254</v>
      </c>
      <c r="E420" s="37">
        <f t="shared" si="56"/>
        <v>2664.6323763955343</v>
      </c>
      <c r="F420" s="38">
        <f t="shared" si="57"/>
        <v>0.70036136545422578</v>
      </c>
      <c r="G420" s="39">
        <f t="shared" si="58"/>
        <v>684.01272218531824</v>
      </c>
      <c r="H420" s="39">
        <f t="shared" si="59"/>
        <v>265.84454597344848</v>
      </c>
      <c r="I420" s="68">
        <f t="shared" si="60"/>
        <v>949.85726815876671</v>
      </c>
      <c r="J420" s="40">
        <f t="shared" si="61"/>
        <v>-33.952272112456022</v>
      </c>
      <c r="K420" s="37">
        <f t="shared" si="62"/>
        <v>915.90499604631066</v>
      </c>
      <c r="L420" s="37">
        <f t="shared" si="63"/>
        <v>1191121.0142710935</v>
      </c>
      <c r="M420" s="37">
        <f t="shared" si="64"/>
        <v>1148544.8650420737</v>
      </c>
      <c r="N420" s="63"/>
      <c r="O420" s="74"/>
      <c r="P420" s="69"/>
    </row>
    <row r="421" spans="1:16" s="34" customFormat="1" x14ac:dyDescent="0.3">
      <c r="A421" s="33" t="s">
        <v>895</v>
      </c>
      <c r="B421" s="34" t="s">
        <v>456</v>
      </c>
      <c r="C421" s="36">
        <v>11982277</v>
      </c>
      <c r="D421" s="77">
        <v>3879</v>
      </c>
      <c r="E421" s="37">
        <f t="shared" si="56"/>
        <v>3089.011858726476</v>
      </c>
      <c r="F421" s="38">
        <f t="shared" si="57"/>
        <v>0.81190357906273336</v>
      </c>
      <c r="G421" s="39">
        <f t="shared" si="58"/>
        <v>429.38503278675324</v>
      </c>
      <c r="H421" s="39">
        <f t="shared" si="59"/>
        <v>117.31172715761885</v>
      </c>
      <c r="I421" s="68">
        <f t="shared" si="60"/>
        <v>546.69675994437205</v>
      </c>
      <c r="J421" s="40">
        <f t="shared" si="61"/>
        <v>-33.952272112456022</v>
      </c>
      <c r="K421" s="37">
        <f t="shared" si="62"/>
        <v>512.74448783191599</v>
      </c>
      <c r="L421" s="37">
        <f t="shared" si="63"/>
        <v>2120636.7318242192</v>
      </c>
      <c r="M421" s="37">
        <f t="shared" si="64"/>
        <v>1988935.8683000021</v>
      </c>
      <c r="N421" s="63"/>
      <c r="O421" s="74"/>
      <c r="P421" s="69"/>
    </row>
    <row r="422" spans="1:16" s="34" customFormat="1" x14ac:dyDescent="0.3">
      <c r="A422" s="33" t="s">
        <v>896</v>
      </c>
      <c r="B422" s="34" t="s">
        <v>457</v>
      </c>
      <c r="C422" s="36">
        <v>1533076</v>
      </c>
      <c r="D422" s="77">
        <v>605</v>
      </c>
      <c r="E422" s="37">
        <f t="shared" si="56"/>
        <v>2534.0099173553717</v>
      </c>
      <c r="F422" s="38">
        <f t="shared" si="57"/>
        <v>0.66602907835047664</v>
      </c>
      <c r="G422" s="39">
        <f t="shared" si="58"/>
        <v>762.38619760941583</v>
      </c>
      <c r="H422" s="39">
        <f t="shared" si="59"/>
        <v>311.56240663750532</v>
      </c>
      <c r="I422" s="68">
        <f t="shared" si="60"/>
        <v>1073.9486042469211</v>
      </c>
      <c r="J422" s="40">
        <f t="shared" si="61"/>
        <v>-33.952272112456022</v>
      </c>
      <c r="K422" s="37">
        <f t="shared" si="62"/>
        <v>1039.9963321344651</v>
      </c>
      <c r="L422" s="37">
        <f t="shared" si="63"/>
        <v>649738.90556938725</v>
      </c>
      <c r="M422" s="37">
        <f t="shared" si="64"/>
        <v>629197.78094135143</v>
      </c>
      <c r="N422" s="63"/>
      <c r="O422" s="74"/>
      <c r="P422" s="69"/>
    </row>
    <row r="423" spans="1:16" s="34" customFormat="1" x14ac:dyDescent="0.3">
      <c r="A423" s="33" t="s">
        <v>897</v>
      </c>
      <c r="B423" s="34" t="s">
        <v>458</v>
      </c>
      <c r="C423" s="36">
        <v>3541154</v>
      </c>
      <c r="D423" s="77">
        <v>1103</v>
      </c>
      <c r="E423" s="37">
        <f t="shared" si="56"/>
        <v>3210.4750679963736</v>
      </c>
      <c r="F423" s="38">
        <f t="shared" si="57"/>
        <v>0.8438284854214072</v>
      </c>
      <c r="G423" s="39">
        <f t="shared" si="58"/>
        <v>356.50710722481472</v>
      </c>
      <c r="H423" s="39">
        <f t="shared" si="59"/>
        <v>74.799603913154712</v>
      </c>
      <c r="I423" s="68">
        <f t="shared" si="60"/>
        <v>431.30671113796944</v>
      </c>
      <c r="J423" s="40">
        <f t="shared" si="61"/>
        <v>-33.952272112456022</v>
      </c>
      <c r="K423" s="37">
        <f t="shared" si="62"/>
        <v>397.35443902551344</v>
      </c>
      <c r="L423" s="37">
        <f t="shared" si="63"/>
        <v>475731.30238518032</v>
      </c>
      <c r="M423" s="37">
        <f t="shared" si="64"/>
        <v>438281.94624514133</v>
      </c>
      <c r="N423" s="63"/>
      <c r="O423" s="74"/>
      <c r="P423" s="69"/>
    </row>
    <row r="424" spans="1:16" s="34" customFormat="1" x14ac:dyDescent="0.3">
      <c r="A424" s="33" t="s">
        <v>898</v>
      </c>
      <c r="B424" s="34" t="s">
        <v>459</v>
      </c>
      <c r="C424" s="36">
        <v>15838573</v>
      </c>
      <c r="D424" s="77">
        <v>4578</v>
      </c>
      <c r="E424" s="37">
        <f t="shared" si="56"/>
        <v>3459.714504150284</v>
      </c>
      <c r="F424" s="38">
        <f t="shared" si="57"/>
        <v>0.90933758655524521</v>
      </c>
      <c r="G424" s="39">
        <f t="shared" si="58"/>
        <v>206.96344553246846</v>
      </c>
      <c r="H424" s="39">
        <f t="shared" si="59"/>
        <v>0</v>
      </c>
      <c r="I424" s="68">
        <f t="shared" si="60"/>
        <v>206.96344553246846</v>
      </c>
      <c r="J424" s="40">
        <f t="shared" si="61"/>
        <v>-33.952272112456022</v>
      </c>
      <c r="K424" s="37">
        <f t="shared" si="62"/>
        <v>173.01117342001243</v>
      </c>
      <c r="L424" s="37">
        <f t="shared" si="63"/>
        <v>947478.6536476406</v>
      </c>
      <c r="M424" s="37">
        <f t="shared" si="64"/>
        <v>792045.15191681683</v>
      </c>
      <c r="N424" s="63"/>
      <c r="O424" s="74"/>
      <c r="P424" s="69"/>
    </row>
    <row r="425" spans="1:16" s="34" customFormat="1" x14ac:dyDescent="0.3">
      <c r="A425" s="33" t="s">
        <v>899</v>
      </c>
      <c r="B425" s="34" t="s">
        <v>460</v>
      </c>
      <c r="C425" s="36">
        <v>15960531</v>
      </c>
      <c r="D425" s="77">
        <v>5072</v>
      </c>
      <c r="E425" s="37">
        <f t="shared" si="56"/>
        <v>3146.7923895899053</v>
      </c>
      <c r="F425" s="38">
        <f t="shared" si="57"/>
        <v>0.82709038376069388</v>
      </c>
      <c r="G425" s="39">
        <f t="shared" si="58"/>
        <v>394.71671426869568</v>
      </c>
      <c r="H425" s="39">
        <f t="shared" si="59"/>
        <v>97.088541355418613</v>
      </c>
      <c r="I425" s="68">
        <f t="shared" si="60"/>
        <v>491.8052556241143</v>
      </c>
      <c r="J425" s="40">
        <f t="shared" si="61"/>
        <v>-33.952272112456022</v>
      </c>
      <c r="K425" s="37">
        <f t="shared" si="62"/>
        <v>457.85298351165829</v>
      </c>
      <c r="L425" s="37">
        <f t="shared" si="63"/>
        <v>2494436.2565255077</v>
      </c>
      <c r="M425" s="37">
        <f t="shared" si="64"/>
        <v>2322230.3323711311</v>
      </c>
      <c r="N425" s="63"/>
      <c r="O425" s="74"/>
      <c r="P425" s="69"/>
    </row>
    <row r="426" spans="1:16" s="34" customFormat="1" x14ac:dyDescent="0.3">
      <c r="A426" s="33" t="s">
        <v>900</v>
      </c>
      <c r="B426" s="34" t="s">
        <v>461</v>
      </c>
      <c r="C426" s="36">
        <v>1580191</v>
      </c>
      <c r="D426" s="77">
        <v>567</v>
      </c>
      <c r="E426" s="37">
        <f t="shared" si="56"/>
        <v>2786.9329805996472</v>
      </c>
      <c r="F426" s="38">
        <f t="shared" si="57"/>
        <v>0.73250636936359625</v>
      </c>
      <c r="G426" s="39">
        <f t="shared" si="58"/>
        <v>610.63235966285049</v>
      </c>
      <c r="H426" s="39">
        <f t="shared" si="59"/>
        <v>223.03933450200896</v>
      </c>
      <c r="I426" s="68">
        <f t="shared" si="60"/>
        <v>833.67169416485945</v>
      </c>
      <c r="J426" s="40">
        <f t="shared" si="61"/>
        <v>-33.952272112456022</v>
      </c>
      <c r="K426" s="37">
        <f t="shared" si="62"/>
        <v>799.71942205240339</v>
      </c>
      <c r="L426" s="37">
        <f t="shared" si="63"/>
        <v>472691.85059147532</v>
      </c>
      <c r="M426" s="37">
        <f t="shared" si="64"/>
        <v>453440.91230371274</v>
      </c>
      <c r="N426" s="63"/>
      <c r="O426" s="74"/>
      <c r="P426" s="69"/>
    </row>
    <row r="427" spans="1:16" s="34" customFormat="1" x14ac:dyDescent="0.3">
      <c r="A427" s="33" t="s">
        <v>901</v>
      </c>
      <c r="B427" s="34" t="s">
        <v>462</v>
      </c>
      <c r="C427" s="36">
        <v>20263960</v>
      </c>
      <c r="D427" s="77">
        <v>6804</v>
      </c>
      <c r="E427" s="37">
        <f t="shared" si="56"/>
        <v>2978.2422104644329</v>
      </c>
      <c r="F427" s="38">
        <f t="shared" si="57"/>
        <v>0.78278932570646742</v>
      </c>
      <c r="G427" s="39">
        <f t="shared" si="58"/>
        <v>495.84682174397909</v>
      </c>
      <c r="H427" s="39">
        <f t="shared" si="59"/>
        <v>156.08110404933393</v>
      </c>
      <c r="I427" s="68">
        <f t="shared" si="60"/>
        <v>651.92792579331308</v>
      </c>
      <c r="J427" s="40">
        <f t="shared" si="61"/>
        <v>-33.952272112456022</v>
      </c>
      <c r="K427" s="37">
        <f t="shared" si="62"/>
        <v>617.97565368085702</v>
      </c>
      <c r="L427" s="37">
        <f t="shared" si="63"/>
        <v>4435717.6070977021</v>
      </c>
      <c r="M427" s="37">
        <f t="shared" si="64"/>
        <v>4204706.3476445507</v>
      </c>
      <c r="N427" s="63"/>
      <c r="O427" s="74"/>
      <c r="P427" s="69"/>
    </row>
    <row r="428" spans="1:16" s="34" customFormat="1" x14ac:dyDescent="0.3">
      <c r="A428" s="33" t="s">
        <v>902</v>
      </c>
      <c r="B428" s="34" t="s">
        <v>463</v>
      </c>
      <c r="C428" s="36">
        <v>30355233</v>
      </c>
      <c r="D428" s="77">
        <v>9988</v>
      </c>
      <c r="E428" s="37">
        <f t="shared" si="56"/>
        <v>3039.1703043652383</v>
      </c>
      <c r="F428" s="38">
        <f t="shared" si="57"/>
        <v>0.79880342334218457</v>
      </c>
      <c r="G428" s="39">
        <f t="shared" si="58"/>
        <v>459.2899654034959</v>
      </c>
      <c r="H428" s="39">
        <f t="shared" si="59"/>
        <v>134.75627118405205</v>
      </c>
      <c r="I428" s="68">
        <f t="shared" si="60"/>
        <v>594.04623658754792</v>
      </c>
      <c r="J428" s="40">
        <f t="shared" si="61"/>
        <v>-33.952272112456022</v>
      </c>
      <c r="K428" s="37">
        <f t="shared" si="62"/>
        <v>560.09396447509187</v>
      </c>
      <c r="L428" s="37">
        <f t="shared" si="63"/>
        <v>5933333.8110364284</v>
      </c>
      <c r="M428" s="37">
        <f t="shared" si="64"/>
        <v>5594218.5171772176</v>
      </c>
      <c r="N428" s="63"/>
      <c r="O428" s="74"/>
      <c r="P428" s="69"/>
    </row>
    <row r="429" spans="1:16" s="34" customFormat="1" x14ac:dyDescent="0.3">
      <c r="A429" s="33" t="s">
        <v>903</v>
      </c>
      <c r="B429" s="34" t="s">
        <v>343</v>
      </c>
      <c r="C429" s="36">
        <v>5346508</v>
      </c>
      <c r="D429" s="77">
        <v>2028</v>
      </c>
      <c r="E429" s="37">
        <f t="shared" si="56"/>
        <v>2636.3451676528598</v>
      </c>
      <c r="F429" s="38">
        <f t="shared" si="57"/>
        <v>0.69292646812452097</v>
      </c>
      <c r="G429" s="39">
        <f t="shared" si="58"/>
        <v>700.98504743092292</v>
      </c>
      <c r="H429" s="39">
        <f t="shared" si="59"/>
        <v>275.74506903338454</v>
      </c>
      <c r="I429" s="68">
        <f t="shared" si="60"/>
        <v>976.73011646430746</v>
      </c>
      <c r="J429" s="40">
        <f t="shared" si="61"/>
        <v>-33.952272112456022</v>
      </c>
      <c r="K429" s="37">
        <f t="shared" si="62"/>
        <v>942.7778443518514</v>
      </c>
      <c r="L429" s="37">
        <f t="shared" si="63"/>
        <v>1980808.6761896156</v>
      </c>
      <c r="M429" s="37">
        <f t="shared" si="64"/>
        <v>1911953.4683455545</v>
      </c>
      <c r="N429" s="63"/>
      <c r="O429" s="74"/>
      <c r="P429" s="69"/>
    </row>
    <row r="430" spans="1:16" s="34" customFormat="1" x14ac:dyDescent="0.3">
      <c r="A430" s="33"/>
      <c r="C430" s="36"/>
      <c r="D430" s="77"/>
      <c r="E430" s="37"/>
      <c r="F430" s="38"/>
      <c r="G430" s="39"/>
      <c r="H430" s="39"/>
      <c r="I430" s="68"/>
      <c r="J430" s="40"/>
      <c r="K430" s="37"/>
      <c r="L430" s="37"/>
      <c r="M430" s="37"/>
      <c r="N430" s="63"/>
      <c r="O430" s="74"/>
      <c r="P430" s="69"/>
    </row>
    <row r="431" spans="1:16" s="34" customFormat="1" x14ac:dyDescent="0.3">
      <c r="A431" s="33"/>
      <c r="C431" s="36"/>
      <c r="D431" s="77"/>
      <c r="E431" s="37"/>
      <c r="F431" s="38"/>
      <c r="G431" s="39"/>
      <c r="H431" s="39"/>
      <c r="I431" s="68"/>
      <c r="J431" s="40"/>
      <c r="K431" s="37"/>
      <c r="L431" s="37"/>
      <c r="M431" s="37"/>
      <c r="N431" s="63"/>
      <c r="O431" s="74"/>
      <c r="P431" s="69"/>
    </row>
    <row r="432" spans="1:16" s="34" customFormat="1" x14ac:dyDescent="0.3">
      <c r="A432" s="33"/>
      <c r="C432" s="36"/>
      <c r="D432" s="77"/>
      <c r="E432" s="37"/>
      <c r="F432" s="38"/>
      <c r="G432" s="39"/>
      <c r="H432" s="39"/>
      <c r="I432" s="68"/>
      <c r="J432" s="40"/>
      <c r="K432" s="37"/>
      <c r="L432" s="37"/>
      <c r="M432" s="37"/>
      <c r="N432" s="63"/>
      <c r="O432" s="74"/>
      <c r="P432" s="69"/>
    </row>
    <row r="433" spans="1:16" s="34" customFormat="1" x14ac:dyDescent="0.3">
      <c r="A433" s="33"/>
      <c r="C433" s="36"/>
      <c r="D433" s="77"/>
      <c r="E433" s="37"/>
      <c r="F433" s="38"/>
      <c r="G433" s="39"/>
      <c r="H433" s="39"/>
      <c r="I433" s="68"/>
      <c r="J433" s="40"/>
      <c r="K433" s="37"/>
      <c r="L433" s="37"/>
      <c r="M433" s="37"/>
      <c r="N433" s="63"/>
      <c r="O433" s="74"/>
      <c r="P433" s="69"/>
    </row>
    <row r="434" spans="1:16" s="34" customFormat="1" x14ac:dyDescent="0.3">
      <c r="A434" s="33"/>
      <c r="C434" s="36"/>
      <c r="D434" s="36"/>
      <c r="E434" s="37"/>
      <c r="F434" s="38"/>
      <c r="G434" s="39"/>
      <c r="H434" s="39"/>
      <c r="I434" s="37"/>
      <c r="J434" s="40"/>
      <c r="K434" s="37"/>
      <c r="L434" s="37"/>
      <c r="M434" s="37"/>
      <c r="N434" s="63"/>
      <c r="O434" s="74"/>
      <c r="P434" s="69"/>
    </row>
    <row r="435" spans="1:16" s="60" customFormat="1" ht="13.5" thickBot="1" x14ac:dyDescent="0.35">
      <c r="A435" s="44"/>
      <c r="B435" s="44" t="s">
        <v>32</v>
      </c>
      <c r="C435" s="45">
        <f>SUM(C8:C433)</f>
        <v>20272000861</v>
      </c>
      <c r="D435" s="46">
        <f>SUM(D8:D433)</f>
        <v>5328212</v>
      </c>
      <c r="E435" s="46">
        <f>(C435)/D435</f>
        <v>3804.6535800377314</v>
      </c>
      <c r="F435" s="47">
        <f>IF(C435&gt;0,E435/E$435,"")</f>
        <v>1</v>
      </c>
      <c r="G435" s="48"/>
      <c r="H435" s="48"/>
      <c r="I435" s="46"/>
      <c r="J435" s="49"/>
      <c r="K435" s="46"/>
      <c r="L435" s="46">
        <f>SUM(L8:L433)</f>
        <v>180904903.69685352</v>
      </c>
      <c r="M435" s="46">
        <f>SUM(M8:M433)</f>
        <v>1.0523945093154907E-7</v>
      </c>
    </row>
    <row r="436" spans="1:16" s="34" customFormat="1" ht="13.5" thickTop="1" x14ac:dyDescent="0.3">
      <c r="A436" s="50"/>
      <c r="B436" s="50"/>
      <c r="C436" s="50"/>
      <c r="D436" s="2"/>
      <c r="E436" s="37"/>
      <c r="F436" s="38"/>
      <c r="G436" s="39"/>
      <c r="H436" s="39"/>
      <c r="I436" s="37"/>
      <c r="J436" s="40"/>
      <c r="K436" s="37"/>
      <c r="L436" s="37"/>
      <c r="M436" s="37"/>
    </row>
    <row r="437" spans="1:16" s="34" customFormat="1" x14ac:dyDescent="0.3">
      <c r="A437" s="52" t="s">
        <v>33</v>
      </c>
      <c r="B437" s="52"/>
      <c r="C437" s="52"/>
      <c r="D437" s="53">
        <f>L435</f>
        <v>180904903.69685352</v>
      </c>
      <c r="E437" s="54" t="s">
        <v>34</v>
      </c>
      <c r="F437" s="55">
        <f>D435</f>
        <v>5328212</v>
      </c>
      <c r="G437" s="54" t="s">
        <v>35</v>
      </c>
      <c r="H437" s="54"/>
      <c r="I437" s="56">
        <f>-L435/D435</f>
        <v>-33.952272112456022</v>
      </c>
      <c r="J437" s="57" t="s">
        <v>36</v>
      </c>
      <c r="M437" s="58"/>
    </row>
  </sheetData>
  <mergeCells count="6">
    <mergeCell ref="A1:M1"/>
    <mergeCell ref="A2:A5"/>
    <mergeCell ref="B2:B5"/>
    <mergeCell ref="E2:F2"/>
    <mergeCell ref="G2:K2"/>
    <mergeCell ref="L2:M2"/>
  </mergeCells>
  <pageMargins left="0.70866141732283472" right="0.70866141732283472" top="0.78740157480314965" bottom="0.78740157480314965" header="0.31496062992125984" footer="0.31496062992125984"/>
  <pageSetup paperSize="9" fitToHeight="1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7"/>
  <sheetViews>
    <sheetView workbookViewId="0">
      <pane xSplit="2" ySplit="7" topLeftCell="C140" activePane="bottomRight" state="frozen"/>
      <selection pane="topRight" activeCell="C1" sqref="C1"/>
      <selection pane="bottomLeft" activeCell="A8" sqref="A8"/>
      <selection pane="bottomRight" activeCell="D157" sqref="D157"/>
    </sheetView>
  </sheetViews>
  <sheetFormatPr baseColWidth="10" defaultColWidth="8.7265625" defaultRowHeight="13" x14ac:dyDescent="0.3"/>
  <cols>
    <col min="1" max="1" width="6.453125" style="2" customWidth="1"/>
    <col min="2" max="2" width="14" style="2" bestFit="1" customWidth="1"/>
    <col min="3" max="3" width="14.54296875" style="2" customWidth="1"/>
    <col min="4" max="4" width="12.26953125" style="2" bestFit="1" customWidth="1"/>
    <col min="5" max="6" width="11.453125" style="2" customWidth="1"/>
    <col min="7" max="8" width="11.453125" style="61" customWidth="1"/>
    <col min="9" max="9" width="11.453125" style="2" customWidth="1"/>
    <col min="10" max="10" width="11.453125" style="62" customWidth="1"/>
    <col min="11" max="11" width="11.453125" style="2" customWidth="1"/>
    <col min="12" max="13" width="13" style="2" bestFit="1" customWidth="1"/>
    <col min="14" max="14" width="12.81640625" style="2" customWidth="1"/>
    <col min="15" max="15" width="14.453125" style="2" customWidth="1"/>
    <col min="16" max="235" width="11.453125" style="2" customWidth="1"/>
    <col min="236" max="16384" width="8.7265625" style="2"/>
  </cols>
  <sheetData>
    <row r="1" spans="1:15" ht="22.5" customHeight="1" x14ac:dyDescent="0.3">
      <c r="A1" s="78" t="s">
        <v>920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9"/>
      <c r="N1" s="3"/>
      <c r="O1" s="3"/>
    </row>
    <row r="2" spans="1:15" x14ac:dyDescent="0.3">
      <c r="A2" s="80" t="s">
        <v>0</v>
      </c>
      <c r="B2" s="80" t="s">
        <v>1</v>
      </c>
      <c r="C2" s="5" t="s">
        <v>2</v>
      </c>
      <c r="D2" s="6" t="s">
        <v>3</v>
      </c>
      <c r="E2" s="83" t="s">
        <v>921</v>
      </c>
      <c r="F2" s="84"/>
      <c r="G2" s="83" t="s">
        <v>4</v>
      </c>
      <c r="H2" s="85"/>
      <c r="I2" s="85"/>
      <c r="J2" s="85"/>
      <c r="K2" s="84"/>
      <c r="L2" s="83" t="s">
        <v>5</v>
      </c>
      <c r="M2" s="84"/>
      <c r="N2" s="7" t="s">
        <v>6</v>
      </c>
      <c r="O2" s="7" t="s">
        <v>7</v>
      </c>
    </row>
    <row r="3" spans="1:15" x14ac:dyDescent="0.3">
      <c r="A3" s="81"/>
      <c r="B3" s="81"/>
      <c r="C3" s="8" t="s">
        <v>56</v>
      </c>
      <c r="D3" s="9" t="s">
        <v>466</v>
      </c>
      <c r="E3" s="10" t="s">
        <v>9</v>
      </c>
      <c r="F3" s="11" t="s">
        <v>10</v>
      </c>
      <c r="G3" s="12" t="s">
        <v>11</v>
      </c>
      <c r="H3" s="71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15" x14ac:dyDescent="0.3">
      <c r="A4" s="81"/>
      <c r="B4" s="81"/>
      <c r="C4" s="9"/>
      <c r="D4" s="9"/>
      <c r="E4" s="18"/>
      <c r="F4" s="16" t="s">
        <v>18</v>
      </c>
      <c r="G4" s="19" t="s">
        <v>19</v>
      </c>
      <c r="H4" s="72" t="s">
        <v>20</v>
      </c>
      <c r="I4" s="18" t="s">
        <v>16</v>
      </c>
      <c r="J4" s="20" t="s">
        <v>21</v>
      </c>
      <c r="K4" s="15" t="s">
        <v>22</v>
      </c>
      <c r="L4" s="15" t="s">
        <v>23</v>
      </c>
      <c r="M4" s="16" t="s">
        <v>16</v>
      </c>
      <c r="N4" s="21" t="s">
        <v>53</v>
      </c>
      <c r="O4" s="17" t="s">
        <v>58</v>
      </c>
    </row>
    <row r="5" spans="1:15" s="34" customFormat="1" x14ac:dyDescent="0.3">
      <c r="A5" s="82"/>
      <c r="B5" s="82"/>
      <c r="C5" s="1"/>
      <c r="D5" s="22"/>
      <c r="E5" s="22"/>
      <c r="F5" s="23" t="s">
        <v>26</v>
      </c>
      <c r="G5" s="24" t="s">
        <v>27</v>
      </c>
      <c r="H5" s="25" t="s">
        <v>28</v>
      </c>
      <c r="I5" s="22"/>
      <c r="J5" s="26" t="s">
        <v>29</v>
      </c>
      <c r="K5" s="22"/>
      <c r="L5" s="23" t="s">
        <v>30</v>
      </c>
      <c r="M5" s="23" t="s">
        <v>57</v>
      </c>
      <c r="N5" s="27"/>
      <c r="O5" s="27"/>
    </row>
    <row r="6" spans="1:15" s="59" customFormat="1" x14ac:dyDescent="0.3">
      <c r="A6" s="75"/>
      <c r="B6" s="75"/>
      <c r="C6" s="75">
        <v>1</v>
      </c>
      <c r="D6" s="76">
        <v>2</v>
      </c>
      <c r="E6" s="75">
        <v>3</v>
      </c>
      <c r="F6" s="75">
        <v>4</v>
      </c>
      <c r="G6" s="75">
        <v>5</v>
      </c>
      <c r="H6" s="75">
        <f t="shared" ref="H6:M6" si="0">G6+1</f>
        <v>6</v>
      </c>
      <c r="I6" s="75">
        <f t="shared" si="0"/>
        <v>7</v>
      </c>
      <c r="J6" s="75">
        <f t="shared" si="0"/>
        <v>8</v>
      </c>
      <c r="K6" s="75">
        <f t="shared" si="0"/>
        <v>9</v>
      </c>
      <c r="L6" s="75">
        <f t="shared" si="0"/>
        <v>10</v>
      </c>
      <c r="M6" s="75">
        <f t="shared" si="0"/>
        <v>11</v>
      </c>
      <c r="N6" s="75">
        <v>12</v>
      </c>
      <c r="O6" s="75">
        <v>13</v>
      </c>
    </row>
    <row r="7" spans="1:15" s="34" customFormat="1" x14ac:dyDescent="0.3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</row>
    <row r="8" spans="1:15" s="34" customFormat="1" x14ac:dyDescent="0.3">
      <c r="A8" s="33" t="s">
        <v>467</v>
      </c>
      <c r="B8" s="34" t="s">
        <v>63</v>
      </c>
      <c r="C8" s="36">
        <v>764988068</v>
      </c>
      <c r="D8" s="36">
        <v>31177</v>
      </c>
      <c r="E8" s="37">
        <f>(C8)/D8</f>
        <v>24536.936459569555</v>
      </c>
      <c r="F8" s="38">
        <f>IF(ISNUMBER(C8),E8/E$435,"")</f>
        <v>0.77463684993727666</v>
      </c>
      <c r="G8" s="39">
        <f>(E$435-E8)*0.6</f>
        <v>4283.0815191907504</v>
      </c>
      <c r="H8" s="39">
        <f>IF(E8&gt;=E$435*0.9,0,IF(E8&lt;0.9*E$435,(E$435*0.9-E8)*0.35))</f>
        <v>1389.8250214902098</v>
      </c>
      <c r="I8" s="37">
        <f t="shared" ref="I8" si="1">G8+H8</f>
        <v>5672.9065406809605</v>
      </c>
      <c r="J8" s="40">
        <f>I$437</f>
        <v>-380.36337881004494</v>
      </c>
      <c r="K8" s="37">
        <f t="shared" ref="K8" si="2">I8+J8</f>
        <v>5292.5431618709154</v>
      </c>
      <c r="L8" s="37">
        <f t="shared" ref="L8" si="3">(I8*D8)</f>
        <v>176864207.21881029</v>
      </c>
      <c r="M8" s="37">
        <f t="shared" ref="M8" si="4">(K8*D8)</f>
        <v>165005618.15764952</v>
      </c>
      <c r="N8" s="41">
        <f>'jan-sep'!M8</f>
        <v>141881210.92219648</v>
      </c>
      <c r="O8" s="41">
        <f>M8-N8</f>
        <v>23124407.235453039</v>
      </c>
    </row>
    <row r="9" spans="1:15" s="34" customFormat="1" x14ac:dyDescent="0.3">
      <c r="A9" s="33" t="s">
        <v>468</v>
      </c>
      <c r="B9" s="34" t="s">
        <v>64</v>
      </c>
      <c r="C9" s="36">
        <v>895778420</v>
      </c>
      <c r="D9" s="36">
        <v>32726</v>
      </c>
      <c r="E9" s="37">
        <f t="shared" ref="E9:E72" si="5">(C9)/D9</f>
        <v>27372.071747234615</v>
      </c>
      <c r="F9" s="38">
        <f t="shared" ref="F9:F72" si="6">IF(ISNUMBER(C9),E9/E$435,"")</f>
        <v>0.86414273719429591</v>
      </c>
      <c r="G9" s="39">
        <f t="shared" ref="G9:G72" si="7">(E$435-E9)*0.6</f>
        <v>2582.0003465917148</v>
      </c>
      <c r="H9" s="39">
        <f t="shared" ref="H9:H72" si="8">IF(E9&gt;=E$435*0.9,0,IF(E9&lt;0.9*E$435,(E$435*0.9-E9)*0.35))</f>
        <v>397.52767080743888</v>
      </c>
      <c r="I9" s="37">
        <f t="shared" ref="I9:I72" si="9">G9+H9</f>
        <v>2979.5280173991537</v>
      </c>
      <c r="J9" s="40">
        <f t="shared" ref="J9:J72" si="10">I$437</f>
        <v>-380.36337881004494</v>
      </c>
      <c r="K9" s="37">
        <f t="shared" ref="K9:K72" si="11">I9+J9</f>
        <v>2599.1646385891086</v>
      </c>
      <c r="L9" s="37">
        <f t="shared" ref="L9:L72" si="12">(I9*D9)</f>
        <v>97508033.897404701</v>
      </c>
      <c r="M9" s="37">
        <f t="shared" ref="M9:M72" si="13">(K9*D9)</f>
        <v>85060261.962467164</v>
      </c>
      <c r="N9" s="41">
        <f>'jan-sep'!M9</f>
        <v>78072207.973862171</v>
      </c>
      <c r="O9" s="41">
        <f t="shared" ref="O9:O72" si="14">M9-N9</f>
        <v>6988053.9886049926</v>
      </c>
    </row>
    <row r="10" spans="1:15" s="34" customFormat="1" x14ac:dyDescent="0.3">
      <c r="A10" s="33" t="s">
        <v>469</v>
      </c>
      <c r="B10" s="34" t="s">
        <v>65</v>
      </c>
      <c r="C10" s="36">
        <v>1406224117</v>
      </c>
      <c r="D10" s="36">
        <v>55997</v>
      </c>
      <c r="E10" s="37">
        <f t="shared" si="5"/>
        <v>25112.490258406699</v>
      </c>
      <c r="F10" s="38">
        <f t="shared" si="6"/>
        <v>0.79280721861534187</v>
      </c>
      <c r="G10" s="39">
        <f t="shared" si="7"/>
        <v>3937.7492398884647</v>
      </c>
      <c r="H10" s="39">
        <f t="shared" si="8"/>
        <v>1188.3811918972096</v>
      </c>
      <c r="I10" s="37">
        <f t="shared" si="9"/>
        <v>5126.1304317856739</v>
      </c>
      <c r="J10" s="40">
        <f t="shared" si="10"/>
        <v>-380.36337881004494</v>
      </c>
      <c r="K10" s="37">
        <f t="shared" si="11"/>
        <v>4745.7670529756288</v>
      </c>
      <c r="L10" s="37">
        <f t="shared" si="12"/>
        <v>287047925.78870237</v>
      </c>
      <c r="M10" s="37">
        <f t="shared" si="13"/>
        <v>265748717.66547629</v>
      </c>
      <c r="N10" s="41">
        <f>'jan-sep'!M10</f>
        <v>199606015.02803466</v>
      </c>
      <c r="O10" s="41">
        <f t="shared" si="14"/>
        <v>66142702.637441635</v>
      </c>
    </row>
    <row r="11" spans="1:15" s="34" customFormat="1" x14ac:dyDescent="0.3">
      <c r="A11" s="33" t="s">
        <v>470</v>
      </c>
      <c r="B11" s="34" t="s">
        <v>66</v>
      </c>
      <c r="C11" s="36">
        <v>2224653551</v>
      </c>
      <c r="D11" s="36">
        <v>81772</v>
      </c>
      <c r="E11" s="37">
        <f t="shared" si="5"/>
        <v>27205.566098419997</v>
      </c>
      <c r="F11" s="38">
        <f t="shared" si="6"/>
        <v>0.8588861147342326</v>
      </c>
      <c r="G11" s="39">
        <f t="shared" si="7"/>
        <v>2681.9037358804858</v>
      </c>
      <c r="H11" s="39">
        <f t="shared" si="8"/>
        <v>455.80464789255524</v>
      </c>
      <c r="I11" s="37">
        <f t="shared" si="9"/>
        <v>3137.7083837730411</v>
      </c>
      <c r="J11" s="40">
        <f t="shared" si="10"/>
        <v>-380.36337881004494</v>
      </c>
      <c r="K11" s="37">
        <f t="shared" si="11"/>
        <v>2757.345004962996</v>
      </c>
      <c r="L11" s="37">
        <f t="shared" si="12"/>
        <v>256576689.95788911</v>
      </c>
      <c r="M11" s="37">
        <f t="shared" si="13"/>
        <v>225473615.74583411</v>
      </c>
      <c r="N11" s="41">
        <f>'jan-sep'!M11</f>
        <v>194488377.17896047</v>
      </c>
      <c r="O11" s="41">
        <f t="shared" si="14"/>
        <v>30985238.56687364</v>
      </c>
    </row>
    <row r="12" spans="1:15" s="34" customFormat="1" x14ac:dyDescent="0.3">
      <c r="A12" s="33" t="s">
        <v>471</v>
      </c>
      <c r="B12" s="34" t="s">
        <v>67</v>
      </c>
      <c r="C12" s="36">
        <v>156892684</v>
      </c>
      <c r="D12" s="36">
        <v>4599</v>
      </c>
      <c r="E12" s="37">
        <f t="shared" si="5"/>
        <v>34114.5214176995</v>
      </c>
      <c r="F12" s="38">
        <f t="shared" si="6"/>
        <v>1.0770034576919669</v>
      </c>
      <c r="G12" s="39">
        <f t="shared" si="7"/>
        <v>-1463.4694556872157</v>
      </c>
      <c r="H12" s="39">
        <f t="shared" si="8"/>
        <v>0</v>
      </c>
      <c r="I12" s="37">
        <f t="shared" si="9"/>
        <v>-1463.4694556872157</v>
      </c>
      <c r="J12" s="40">
        <f t="shared" si="10"/>
        <v>-380.36337881004494</v>
      </c>
      <c r="K12" s="37">
        <f t="shared" si="11"/>
        <v>-1843.8328344972606</v>
      </c>
      <c r="L12" s="37">
        <f t="shared" si="12"/>
        <v>-6730496.0267055053</v>
      </c>
      <c r="M12" s="37">
        <f t="shared" si="13"/>
        <v>-8479787.2058529016</v>
      </c>
      <c r="N12" s="41">
        <f>'jan-sep'!M12</f>
        <v>-6381220.7131311111</v>
      </c>
      <c r="O12" s="41">
        <f t="shared" si="14"/>
        <v>-2098566.4927217904</v>
      </c>
    </row>
    <row r="13" spans="1:15" s="34" customFormat="1" x14ac:dyDescent="0.3">
      <c r="A13" s="33" t="s">
        <v>472</v>
      </c>
      <c r="B13" s="34" t="s">
        <v>68</v>
      </c>
      <c r="C13" s="36">
        <v>35138334</v>
      </c>
      <c r="D13" s="36">
        <v>1357</v>
      </c>
      <c r="E13" s="37">
        <f t="shared" si="5"/>
        <v>25894.129697862933</v>
      </c>
      <c r="F13" s="38">
        <f t="shared" si="6"/>
        <v>0.8174837593955977</v>
      </c>
      <c r="G13" s="39">
        <f t="shared" si="7"/>
        <v>3468.7655762147247</v>
      </c>
      <c r="H13" s="39">
        <f t="shared" si="8"/>
        <v>914.80738808752767</v>
      </c>
      <c r="I13" s="37">
        <f t="shared" si="9"/>
        <v>4383.5729643022523</v>
      </c>
      <c r="J13" s="40">
        <f t="shared" si="10"/>
        <v>-380.36337881004494</v>
      </c>
      <c r="K13" s="37">
        <f t="shared" si="11"/>
        <v>4003.2095854922072</v>
      </c>
      <c r="L13" s="37">
        <f t="shared" si="12"/>
        <v>5948508.5125581566</v>
      </c>
      <c r="M13" s="37">
        <f t="shared" si="13"/>
        <v>5432355.4075129256</v>
      </c>
      <c r="N13" s="41">
        <f>'jan-sep'!M13</f>
        <v>5139861.3460041275</v>
      </c>
      <c r="O13" s="41">
        <f t="shared" si="14"/>
        <v>292494.06150879804</v>
      </c>
    </row>
    <row r="14" spans="1:15" s="34" customFormat="1" x14ac:dyDescent="0.3">
      <c r="A14" s="33" t="s">
        <v>473</v>
      </c>
      <c r="B14" s="34" t="s">
        <v>69</v>
      </c>
      <c r="C14" s="36">
        <v>91562752</v>
      </c>
      <c r="D14" s="36">
        <v>3592</v>
      </c>
      <c r="E14" s="37">
        <f t="shared" si="5"/>
        <v>25490.743875278396</v>
      </c>
      <c r="F14" s="38">
        <f t="shared" si="6"/>
        <v>0.80474877418539748</v>
      </c>
      <c r="G14" s="39">
        <f t="shared" si="7"/>
        <v>3710.7970697654459</v>
      </c>
      <c r="H14" s="39">
        <f t="shared" si="8"/>
        <v>1055.9924259921154</v>
      </c>
      <c r="I14" s="37">
        <f t="shared" si="9"/>
        <v>4766.7894957575609</v>
      </c>
      <c r="J14" s="40">
        <f t="shared" si="10"/>
        <v>-380.36337881004494</v>
      </c>
      <c r="K14" s="37">
        <f t="shared" si="11"/>
        <v>4386.4261169475158</v>
      </c>
      <c r="L14" s="37">
        <f t="shared" si="12"/>
        <v>17122307.868761159</v>
      </c>
      <c r="M14" s="37">
        <f t="shared" si="13"/>
        <v>15756042.612075476</v>
      </c>
      <c r="N14" s="41">
        <f>'jan-sep'!M14</f>
        <v>14768570.045502443</v>
      </c>
      <c r="O14" s="41">
        <f t="shared" si="14"/>
        <v>987472.56657303311</v>
      </c>
    </row>
    <row r="15" spans="1:15" s="34" customFormat="1" x14ac:dyDescent="0.3">
      <c r="A15" s="33" t="s">
        <v>474</v>
      </c>
      <c r="B15" s="34" t="s">
        <v>70</v>
      </c>
      <c r="C15" s="36">
        <v>19973945</v>
      </c>
      <c r="D15" s="36">
        <v>673</v>
      </c>
      <c r="E15" s="37">
        <f t="shared" si="5"/>
        <v>29678.967310549779</v>
      </c>
      <c r="F15" s="38">
        <f t="shared" si="6"/>
        <v>0.93697197222309647</v>
      </c>
      <c r="G15" s="39">
        <f t="shared" si="7"/>
        <v>1197.8630086026169</v>
      </c>
      <c r="H15" s="39">
        <f t="shared" si="8"/>
        <v>0</v>
      </c>
      <c r="I15" s="37">
        <f t="shared" si="9"/>
        <v>1197.8630086026169</v>
      </c>
      <c r="J15" s="40">
        <f t="shared" si="10"/>
        <v>-380.36337881004494</v>
      </c>
      <c r="K15" s="37">
        <f t="shared" si="11"/>
        <v>817.49962979257202</v>
      </c>
      <c r="L15" s="37">
        <f t="shared" si="12"/>
        <v>806161.8047895612</v>
      </c>
      <c r="M15" s="37">
        <f t="shared" si="13"/>
        <v>550177.250850401</v>
      </c>
      <c r="N15" s="41">
        <f>'jan-sep'!M15</f>
        <v>799412.06072249671</v>
      </c>
      <c r="O15" s="41">
        <f t="shared" si="14"/>
        <v>-249234.80987209571</v>
      </c>
    </row>
    <row r="16" spans="1:15" s="34" customFormat="1" x14ac:dyDescent="0.3">
      <c r="A16" s="33" t="s">
        <v>475</v>
      </c>
      <c r="B16" s="34" t="s">
        <v>71</v>
      </c>
      <c r="C16" s="36">
        <v>135510935</v>
      </c>
      <c r="D16" s="36">
        <v>5347</v>
      </c>
      <c r="E16" s="37">
        <f t="shared" si="5"/>
        <v>25343.357957733308</v>
      </c>
      <c r="F16" s="38">
        <f t="shared" si="6"/>
        <v>0.80009576613443856</v>
      </c>
      <c r="G16" s="39">
        <f t="shared" si="7"/>
        <v>3799.2286202924993</v>
      </c>
      <c r="H16" s="39">
        <f t="shared" si="8"/>
        <v>1107.5774971328965</v>
      </c>
      <c r="I16" s="37">
        <f t="shared" si="9"/>
        <v>4906.8061174253962</v>
      </c>
      <c r="J16" s="40">
        <f t="shared" si="10"/>
        <v>-380.36337881004494</v>
      </c>
      <c r="K16" s="37">
        <f t="shared" si="11"/>
        <v>4526.4427386153511</v>
      </c>
      <c r="L16" s="37">
        <f t="shared" si="12"/>
        <v>26236692.309873592</v>
      </c>
      <c r="M16" s="37">
        <f t="shared" si="13"/>
        <v>24202889.323376283</v>
      </c>
      <c r="N16" s="41">
        <f>'jan-sep'!M16</f>
        <v>17915140.155846763</v>
      </c>
      <c r="O16" s="41">
        <f t="shared" si="14"/>
        <v>6287749.1675295196</v>
      </c>
    </row>
    <row r="17" spans="1:15" s="34" customFormat="1" x14ac:dyDescent="0.3">
      <c r="A17" s="33" t="s">
        <v>476</v>
      </c>
      <c r="B17" s="34" t="s">
        <v>72</v>
      </c>
      <c r="C17" s="36">
        <v>174121572</v>
      </c>
      <c r="D17" s="36">
        <v>6042</v>
      </c>
      <c r="E17" s="37">
        <f t="shared" si="5"/>
        <v>28818.53227408143</v>
      </c>
      <c r="F17" s="38">
        <f t="shared" si="6"/>
        <v>0.90980783592907433</v>
      </c>
      <c r="G17" s="39">
        <f t="shared" si="7"/>
        <v>1714.124030483626</v>
      </c>
      <c r="H17" s="39">
        <f t="shared" si="8"/>
        <v>0</v>
      </c>
      <c r="I17" s="37">
        <f t="shared" si="9"/>
        <v>1714.124030483626</v>
      </c>
      <c r="J17" s="40">
        <f t="shared" si="10"/>
        <v>-380.36337881004494</v>
      </c>
      <c r="K17" s="37">
        <f t="shared" si="11"/>
        <v>1333.7606516735812</v>
      </c>
      <c r="L17" s="37">
        <f t="shared" si="12"/>
        <v>10356737.392182069</v>
      </c>
      <c r="M17" s="37">
        <f t="shared" si="13"/>
        <v>8058581.8574117776</v>
      </c>
      <c r="N17" s="41">
        <f>'jan-sep'!M17</f>
        <v>8456967.1234760042</v>
      </c>
      <c r="O17" s="41">
        <f t="shared" si="14"/>
        <v>-398385.26606422663</v>
      </c>
    </row>
    <row r="18" spans="1:15" s="34" customFormat="1" x14ac:dyDescent="0.3">
      <c r="A18" s="33" t="s">
        <v>477</v>
      </c>
      <c r="B18" s="34" t="s">
        <v>73</v>
      </c>
      <c r="C18" s="36">
        <v>437549068</v>
      </c>
      <c r="D18" s="36">
        <v>15865</v>
      </c>
      <c r="E18" s="37">
        <f t="shared" si="5"/>
        <v>27579.518941065238</v>
      </c>
      <c r="F18" s="38">
        <f t="shared" si="6"/>
        <v>0.87069189385132462</v>
      </c>
      <c r="G18" s="39">
        <f t="shared" si="7"/>
        <v>2457.532030293341</v>
      </c>
      <c r="H18" s="39">
        <f t="shared" si="8"/>
        <v>324.92115296672068</v>
      </c>
      <c r="I18" s="37">
        <f t="shared" si="9"/>
        <v>2782.4531832600615</v>
      </c>
      <c r="J18" s="40">
        <f t="shared" si="10"/>
        <v>-380.36337881004494</v>
      </c>
      <c r="K18" s="37">
        <f t="shared" si="11"/>
        <v>2402.0898044500163</v>
      </c>
      <c r="L18" s="37">
        <f t="shared" si="12"/>
        <v>44143619.752420872</v>
      </c>
      <c r="M18" s="37">
        <f t="shared" si="13"/>
        <v>38109154.747599512</v>
      </c>
      <c r="N18" s="41">
        <f>'jan-sep'!M18</f>
        <v>30081750.908183835</v>
      </c>
      <c r="O18" s="41">
        <f t="shared" si="14"/>
        <v>8027403.8394156769</v>
      </c>
    </row>
    <row r="19" spans="1:15" s="34" customFormat="1" x14ac:dyDescent="0.3">
      <c r="A19" s="33" t="s">
        <v>478</v>
      </c>
      <c r="B19" s="34" t="s">
        <v>74</v>
      </c>
      <c r="C19" s="36">
        <v>295808198</v>
      </c>
      <c r="D19" s="36">
        <v>11424</v>
      </c>
      <c r="E19" s="37">
        <f t="shared" si="5"/>
        <v>25893.574754901962</v>
      </c>
      <c r="F19" s="38">
        <f t="shared" si="6"/>
        <v>0.81746623971591437</v>
      </c>
      <c r="G19" s="39">
        <f t="shared" si="7"/>
        <v>3469.0985419913072</v>
      </c>
      <c r="H19" s="39">
        <f t="shared" si="8"/>
        <v>915.0016181238675</v>
      </c>
      <c r="I19" s="37">
        <f t="shared" si="9"/>
        <v>4384.1001601151747</v>
      </c>
      <c r="J19" s="40">
        <f t="shared" si="10"/>
        <v>-380.36337881004494</v>
      </c>
      <c r="K19" s="37">
        <f t="shared" si="11"/>
        <v>4003.7367813051296</v>
      </c>
      <c r="L19" s="37">
        <f t="shared" si="12"/>
        <v>50083960.229155757</v>
      </c>
      <c r="M19" s="37">
        <f t="shared" si="13"/>
        <v>45738688.989629798</v>
      </c>
      <c r="N19" s="41">
        <f>'jan-sep'!M19</f>
        <v>39763981.961865246</v>
      </c>
      <c r="O19" s="41">
        <f t="shared" si="14"/>
        <v>5974707.0277645513</v>
      </c>
    </row>
    <row r="20" spans="1:15" s="34" customFormat="1" x14ac:dyDescent="0.3">
      <c r="A20" s="33" t="s">
        <v>479</v>
      </c>
      <c r="B20" s="34" t="s">
        <v>75</v>
      </c>
      <c r="C20" s="36">
        <v>96915432</v>
      </c>
      <c r="D20" s="36">
        <v>3797</v>
      </c>
      <c r="E20" s="37">
        <f t="shared" si="5"/>
        <v>25524.211746115354</v>
      </c>
      <c r="F20" s="38">
        <f t="shared" si="6"/>
        <v>0.80580536273229963</v>
      </c>
      <c r="G20" s="39">
        <f t="shared" si="7"/>
        <v>3690.7163472632715</v>
      </c>
      <c r="H20" s="39">
        <f t="shared" si="8"/>
        <v>1044.2786711991803</v>
      </c>
      <c r="I20" s="37">
        <f t="shared" si="9"/>
        <v>4734.9950184624522</v>
      </c>
      <c r="J20" s="40">
        <f t="shared" si="10"/>
        <v>-380.36337881004494</v>
      </c>
      <c r="K20" s="37">
        <f t="shared" si="11"/>
        <v>4354.6316396524071</v>
      </c>
      <c r="L20" s="37">
        <f t="shared" si="12"/>
        <v>17978776.085101932</v>
      </c>
      <c r="M20" s="37">
        <f t="shared" si="13"/>
        <v>16534536.335760189</v>
      </c>
      <c r="N20" s="41">
        <f>'jan-sep'!M20</f>
        <v>13580532.057536967</v>
      </c>
      <c r="O20" s="41">
        <f t="shared" si="14"/>
        <v>2954004.2782232221</v>
      </c>
    </row>
    <row r="21" spans="1:15" s="34" customFormat="1" x14ac:dyDescent="0.3">
      <c r="A21" s="33" t="s">
        <v>480</v>
      </c>
      <c r="B21" s="34" t="s">
        <v>76</v>
      </c>
      <c r="C21" s="36">
        <v>214127122</v>
      </c>
      <c r="D21" s="36">
        <v>8230</v>
      </c>
      <c r="E21" s="37">
        <f t="shared" si="5"/>
        <v>26017.876306196842</v>
      </c>
      <c r="F21" s="38">
        <f t="shared" si="6"/>
        <v>0.8213904688997834</v>
      </c>
      <c r="G21" s="39">
        <f t="shared" si="7"/>
        <v>3394.5176112143786</v>
      </c>
      <c r="H21" s="39">
        <f t="shared" si="8"/>
        <v>871.49607517065942</v>
      </c>
      <c r="I21" s="37">
        <f t="shared" si="9"/>
        <v>4266.0136863850385</v>
      </c>
      <c r="J21" s="40">
        <f t="shared" si="10"/>
        <v>-380.36337881004494</v>
      </c>
      <c r="K21" s="37">
        <f t="shared" si="11"/>
        <v>3885.6503075749933</v>
      </c>
      <c r="L21" s="37">
        <f t="shared" si="12"/>
        <v>35109292.638948865</v>
      </c>
      <c r="M21" s="37">
        <f t="shared" si="13"/>
        <v>31978902.031342193</v>
      </c>
      <c r="N21" s="41">
        <f>'jan-sep'!M21</f>
        <v>31023769.630703002</v>
      </c>
      <c r="O21" s="41">
        <f t="shared" si="14"/>
        <v>955132.40063919127</v>
      </c>
    </row>
    <row r="22" spans="1:15" s="34" customFormat="1" x14ac:dyDescent="0.3">
      <c r="A22" s="33" t="s">
        <v>481</v>
      </c>
      <c r="B22" s="34" t="s">
        <v>77</v>
      </c>
      <c r="C22" s="36">
        <v>207448353</v>
      </c>
      <c r="D22" s="36">
        <v>7542</v>
      </c>
      <c r="E22" s="37">
        <f t="shared" si="5"/>
        <v>27505.748210023867</v>
      </c>
      <c r="F22" s="38">
        <f t="shared" si="6"/>
        <v>0.86836293453704272</v>
      </c>
      <c r="G22" s="39">
        <f t="shared" si="7"/>
        <v>2501.7944689181641</v>
      </c>
      <c r="H22" s="39">
        <f t="shared" si="8"/>
        <v>350.74090883120078</v>
      </c>
      <c r="I22" s="37">
        <f t="shared" si="9"/>
        <v>2852.5353777493647</v>
      </c>
      <c r="J22" s="40">
        <f t="shared" si="10"/>
        <v>-380.36337881004494</v>
      </c>
      <c r="K22" s="37">
        <f t="shared" si="11"/>
        <v>2472.1719989393196</v>
      </c>
      <c r="L22" s="37">
        <f t="shared" si="12"/>
        <v>21513821.818985708</v>
      </c>
      <c r="M22" s="37">
        <f t="shared" si="13"/>
        <v>18645121.216000348</v>
      </c>
      <c r="N22" s="41">
        <f>'jan-sep'!M22</f>
        <v>15640238.989582267</v>
      </c>
      <c r="O22" s="41">
        <f t="shared" si="14"/>
        <v>3004882.2264180817</v>
      </c>
    </row>
    <row r="23" spans="1:15" s="34" customFormat="1" x14ac:dyDescent="0.3">
      <c r="A23" s="33" t="s">
        <v>482</v>
      </c>
      <c r="B23" s="34" t="s">
        <v>78</v>
      </c>
      <c r="C23" s="36">
        <v>473331849</v>
      </c>
      <c r="D23" s="36">
        <v>16145</v>
      </c>
      <c r="E23" s="37">
        <f t="shared" si="5"/>
        <v>29317.550263239395</v>
      </c>
      <c r="F23" s="38">
        <f t="shared" si="6"/>
        <v>0.9255619511104991</v>
      </c>
      <c r="G23" s="39">
        <f t="shared" si="7"/>
        <v>1414.7132369888473</v>
      </c>
      <c r="H23" s="39">
        <f t="shared" si="8"/>
        <v>0</v>
      </c>
      <c r="I23" s="37">
        <f t="shared" si="9"/>
        <v>1414.7132369888473</v>
      </c>
      <c r="J23" s="40">
        <f t="shared" si="10"/>
        <v>-380.36337881004494</v>
      </c>
      <c r="K23" s="37">
        <f t="shared" si="11"/>
        <v>1034.3498581788024</v>
      </c>
      <c r="L23" s="37">
        <f t="shared" si="12"/>
        <v>22840545.211184938</v>
      </c>
      <c r="M23" s="37">
        <f t="shared" si="13"/>
        <v>16699578.460296765</v>
      </c>
      <c r="N23" s="41">
        <f>'jan-sep'!M23</f>
        <v>15080980.236203108</v>
      </c>
      <c r="O23" s="41">
        <f t="shared" si="14"/>
        <v>1618598.224093657</v>
      </c>
    </row>
    <row r="24" spans="1:15" s="34" customFormat="1" x14ac:dyDescent="0.3">
      <c r="A24" s="33" t="s">
        <v>483</v>
      </c>
      <c r="B24" s="34" t="s">
        <v>79</v>
      </c>
      <c r="C24" s="36">
        <v>144689277</v>
      </c>
      <c r="D24" s="36">
        <v>5593</v>
      </c>
      <c r="E24" s="37">
        <f t="shared" si="5"/>
        <v>25869.708027892008</v>
      </c>
      <c r="F24" s="38">
        <f t="shared" si="6"/>
        <v>0.81671276153579331</v>
      </c>
      <c r="G24" s="39">
        <f t="shared" si="7"/>
        <v>3483.4185781972797</v>
      </c>
      <c r="H24" s="39">
        <f t="shared" si="8"/>
        <v>923.35497257735142</v>
      </c>
      <c r="I24" s="37">
        <f t="shared" si="9"/>
        <v>4406.7735507746311</v>
      </c>
      <c r="J24" s="40">
        <f t="shared" si="10"/>
        <v>-380.36337881004494</v>
      </c>
      <c r="K24" s="37">
        <f t="shared" si="11"/>
        <v>4026.410171964586</v>
      </c>
      <c r="L24" s="37">
        <f t="shared" si="12"/>
        <v>24647084.469482511</v>
      </c>
      <c r="M24" s="37">
        <f t="shared" si="13"/>
        <v>22519712.091797929</v>
      </c>
      <c r="N24" s="41">
        <f>'jan-sep'!M24</f>
        <v>17036845.430288199</v>
      </c>
      <c r="O24" s="41">
        <f t="shared" si="14"/>
        <v>5482866.6615097299</v>
      </c>
    </row>
    <row r="25" spans="1:15" s="34" customFormat="1" x14ac:dyDescent="0.3">
      <c r="A25" s="33" t="s">
        <v>484</v>
      </c>
      <c r="B25" s="34" t="s">
        <v>80</v>
      </c>
      <c r="C25" s="36">
        <v>155897184</v>
      </c>
      <c r="D25" s="36">
        <v>5642</v>
      </c>
      <c r="E25" s="37">
        <f t="shared" si="5"/>
        <v>27631.546260191422</v>
      </c>
      <c r="F25" s="38">
        <f t="shared" si="6"/>
        <v>0.87233440854198274</v>
      </c>
      <c r="G25" s="39">
        <f t="shared" si="7"/>
        <v>2426.3156388176308</v>
      </c>
      <c r="H25" s="39">
        <f t="shared" si="8"/>
        <v>306.71159127255629</v>
      </c>
      <c r="I25" s="37">
        <f t="shared" si="9"/>
        <v>2733.027230090187</v>
      </c>
      <c r="J25" s="40">
        <f t="shared" si="10"/>
        <v>-380.36337881004494</v>
      </c>
      <c r="K25" s="37">
        <f t="shared" si="11"/>
        <v>2352.6638512801419</v>
      </c>
      <c r="L25" s="37">
        <f t="shared" si="12"/>
        <v>15419739.632168835</v>
      </c>
      <c r="M25" s="37">
        <f t="shared" si="13"/>
        <v>13273729.448922561</v>
      </c>
      <c r="N25" s="41">
        <f>'jan-sep'!M25</f>
        <v>13916281.315847665</v>
      </c>
      <c r="O25" s="41">
        <f t="shared" si="14"/>
        <v>-642551.86692510359</v>
      </c>
    </row>
    <row r="26" spans="1:15" s="34" customFormat="1" x14ac:dyDescent="0.3">
      <c r="A26" s="33" t="s">
        <v>485</v>
      </c>
      <c r="B26" s="34" t="s">
        <v>81</v>
      </c>
      <c r="C26" s="36">
        <v>555746533</v>
      </c>
      <c r="D26" s="36">
        <v>17824</v>
      </c>
      <c r="E26" s="37">
        <f t="shared" si="5"/>
        <v>31179.67532540395</v>
      </c>
      <c r="F26" s="38">
        <f t="shared" si="6"/>
        <v>0.98434967690182684</v>
      </c>
      <c r="G26" s="39">
        <f t="shared" si="7"/>
        <v>297.43819969011383</v>
      </c>
      <c r="H26" s="39">
        <f t="shared" si="8"/>
        <v>0</v>
      </c>
      <c r="I26" s="37">
        <f t="shared" si="9"/>
        <v>297.43819969011383</v>
      </c>
      <c r="J26" s="40">
        <f t="shared" si="10"/>
        <v>-380.36337881004494</v>
      </c>
      <c r="K26" s="37">
        <f t="shared" si="11"/>
        <v>-82.925179119931101</v>
      </c>
      <c r="L26" s="37">
        <f t="shared" si="12"/>
        <v>5301538.4712765887</v>
      </c>
      <c r="M26" s="37">
        <f t="shared" si="13"/>
        <v>-1478058.3926336518</v>
      </c>
      <c r="N26" s="41">
        <f>'jan-sep'!M26</f>
        <v>-2390735.1225590375</v>
      </c>
      <c r="O26" s="41">
        <f t="shared" si="14"/>
        <v>912676.72992538568</v>
      </c>
    </row>
    <row r="27" spans="1:15" s="34" customFormat="1" x14ac:dyDescent="0.3">
      <c r="A27" s="33" t="s">
        <v>486</v>
      </c>
      <c r="B27" s="34" t="s">
        <v>82</v>
      </c>
      <c r="C27" s="36">
        <v>1033279815</v>
      </c>
      <c r="D27" s="36">
        <v>30843</v>
      </c>
      <c r="E27" s="37">
        <f t="shared" si="5"/>
        <v>33501.274681451221</v>
      </c>
      <c r="F27" s="38">
        <f t="shared" si="6"/>
        <v>1.0576431141224087</v>
      </c>
      <c r="G27" s="39">
        <f t="shared" si="7"/>
        <v>-1095.5214139382485</v>
      </c>
      <c r="H27" s="39">
        <f t="shared" si="8"/>
        <v>0</v>
      </c>
      <c r="I27" s="37">
        <f t="shared" si="9"/>
        <v>-1095.5214139382485</v>
      </c>
      <c r="J27" s="40">
        <f t="shared" si="10"/>
        <v>-380.36337881004494</v>
      </c>
      <c r="K27" s="37">
        <f t="shared" si="11"/>
        <v>-1475.8847927482934</v>
      </c>
      <c r="L27" s="37">
        <f t="shared" si="12"/>
        <v>-33789166.9700974</v>
      </c>
      <c r="M27" s="37">
        <f t="shared" si="13"/>
        <v>-45520714.662735611</v>
      </c>
      <c r="N27" s="41">
        <f>'jan-sep'!M27</f>
        <v>-37794601.2397267</v>
      </c>
      <c r="O27" s="41">
        <f t="shared" si="14"/>
        <v>-7726113.4230089113</v>
      </c>
    </row>
    <row r="28" spans="1:15" s="34" customFormat="1" x14ac:dyDescent="0.3">
      <c r="A28" s="33" t="s">
        <v>487</v>
      </c>
      <c r="B28" s="34" t="s">
        <v>83</v>
      </c>
      <c r="C28" s="36">
        <v>608143185</v>
      </c>
      <c r="D28" s="36">
        <v>20335</v>
      </c>
      <c r="E28" s="37">
        <f t="shared" si="5"/>
        <v>29906.229899188591</v>
      </c>
      <c r="F28" s="38">
        <f t="shared" si="6"/>
        <v>0.94414670555061841</v>
      </c>
      <c r="G28" s="39">
        <f t="shared" si="7"/>
        <v>1061.5054554193296</v>
      </c>
      <c r="H28" s="39">
        <f t="shared" si="8"/>
        <v>0</v>
      </c>
      <c r="I28" s="37">
        <f t="shared" si="9"/>
        <v>1061.5054554193296</v>
      </c>
      <c r="J28" s="40">
        <f t="shared" si="10"/>
        <v>-380.36337881004494</v>
      </c>
      <c r="K28" s="37">
        <f t="shared" si="11"/>
        <v>681.14207660928469</v>
      </c>
      <c r="L28" s="37">
        <f t="shared" si="12"/>
        <v>21585713.435952067</v>
      </c>
      <c r="M28" s="37">
        <f t="shared" si="13"/>
        <v>13851024.127849804</v>
      </c>
      <c r="N28" s="41">
        <f>'jan-sep'!M28</f>
        <v>12075850.602365449</v>
      </c>
      <c r="O28" s="41">
        <f t="shared" si="14"/>
        <v>1775173.5254843552</v>
      </c>
    </row>
    <row r="29" spans="1:15" s="34" customFormat="1" x14ac:dyDescent="0.3">
      <c r="A29" s="33" t="s">
        <v>488</v>
      </c>
      <c r="B29" s="34" t="s">
        <v>84</v>
      </c>
      <c r="C29" s="36">
        <v>607701737</v>
      </c>
      <c r="D29" s="36">
        <v>15761</v>
      </c>
      <c r="E29" s="37">
        <f t="shared" si="5"/>
        <v>38557.308356068781</v>
      </c>
      <c r="F29" s="38">
        <f t="shared" si="6"/>
        <v>1.217263285342074</v>
      </c>
      <c r="G29" s="39">
        <f t="shared" si="7"/>
        <v>-4129.1416187087843</v>
      </c>
      <c r="H29" s="39">
        <f t="shared" si="8"/>
        <v>0</v>
      </c>
      <c r="I29" s="37">
        <f t="shared" si="9"/>
        <v>-4129.1416187087843</v>
      </c>
      <c r="J29" s="40">
        <f t="shared" si="10"/>
        <v>-380.36337881004494</v>
      </c>
      <c r="K29" s="37">
        <f t="shared" si="11"/>
        <v>-4509.5049975188294</v>
      </c>
      <c r="L29" s="37">
        <f t="shared" si="12"/>
        <v>-65079401.052469149</v>
      </c>
      <c r="M29" s="37">
        <f t="shared" si="13"/>
        <v>-71074308.265894264</v>
      </c>
      <c r="N29" s="41">
        <f>'jan-sep'!M29</f>
        <v>-54862711.894729197</v>
      </c>
      <c r="O29" s="41">
        <f t="shared" si="14"/>
        <v>-16211596.371165067</v>
      </c>
    </row>
    <row r="30" spans="1:15" s="34" customFormat="1" x14ac:dyDescent="0.3">
      <c r="A30" s="33" t="s">
        <v>489</v>
      </c>
      <c r="B30" s="34" t="s">
        <v>85</v>
      </c>
      <c r="C30" s="36">
        <v>638918112</v>
      </c>
      <c r="D30" s="36">
        <v>19488</v>
      </c>
      <c r="E30" s="37">
        <f t="shared" si="5"/>
        <v>32785.206896551725</v>
      </c>
      <c r="F30" s="38">
        <f t="shared" si="6"/>
        <v>1.0350366858851225</v>
      </c>
      <c r="G30" s="39">
        <f t="shared" si="7"/>
        <v>-665.88074299855066</v>
      </c>
      <c r="H30" s="39">
        <f t="shared" si="8"/>
        <v>0</v>
      </c>
      <c r="I30" s="37">
        <f t="shared" si="9"/>
        <v>-665.88074299855066</v>
      </c>
      <c r="J30" s="40">
        <f t="shared" si="10"/>
        <v>-380.36337881004494</v>
      </c>
      <c r="K30" s="37">
        <f t="shared" si="11"/>
        <v>-1046.2441218085955</v>
      </c>
      <c r="L30" s="37">
        <f t="shared" si="12"/>
        <v>-12976683.919555755</v>
      </c>
      <c r="M30" s="37">
        <f t="shared" si="13"/>
        <v>-20389205.445805911</v>
      </c>
      <c r="N30" s="41">
        <f>'jan-sep'!M30</f>
        <v>-16360098.555185743</v>
      </c>
      <c r="O30" s="41">
        <f t="shared" si="14"/>
        <v>-4029106.8906201683</v>
      </c>
    </row>
    <row r="31" spans="1:15" s="34" customFormat="1" x14ac:dyDescent="0.3">
      <c r="A31" s="33" t="s">
        <v>490</v>
      </c>
      <c r="B31" s="34" t="s">
        <v>86</v>
      </c>
      <c r="C31" s="36">
        <v>1047825197</v>
      </c>
      <c r="D31" s="36">
        <v>27394</v>
      </c>
      <c r="E31" s="37">
        <f t="shared" si="5"/>
        <v>38250.171460903846</v>
      </c>
      <c r="F31" s="38">
        <f t="shared" si="6"/>
        <v>1.207566901387944</v>
      </c>
      <c r="G31" s="39">
        <f t="shared" si="7"/>
        <v>-3944.8594816098234</v>
      </c>
      <c r="H31" s="39">
        <f t="shared" si="8"/>
        <v>0</v>
      </c>
      <c r="I31" s="37">
        <f t="shared" si="9"/>
        <v>-3944.8594816098234</v>
      </c>
      <c r="J31" s="40">
        <f t="shared" si="10"/>
        <v>-380.36337881004494</v>
      </c>
      <c r="K31" s="37">
        <f t="shared" si="11"/>
        <v>-4325.2228604198681</v>
      </c>
      <c r="L31" s="37">
        <f t="shared" si="12"/>
        <v>-108065480.63921951</v>
      </c>
      <c r="M31" s="37">
        <f t="shared" si="13"/>
        <v>-118485155.03834186</v>
      </c>
      <c r="N31" s="41">
        <f>'jan-sep'!M31</f>
        <v>-97747059.996980578</v>
      </c>
      <c r="O31" s="41">
        <f t="shared" si="14"/>
        <v>-20738095.041361287</v>
      </c>
    </row>
    <row r="32" spans="1:15" s="34" customFormat="1" x14ac:dyDescent="0.3">
      <c r="A32" s="33" t="s">
        <v>491</v>
      </c>
      <c r="B32" s="34" t="s">
        <v>87</v>
      </c>
      <c r="C32" s="36">
        <v>6745891004</v>
      </c>
      <c r="D32" s="36">
        <v>126841</v>
      </c>
      <c r="E32" s="37">
        <f t="shared" si="5"/>
        <v>53183.836488201763</v>
      </c>
      <c r="F32" s="38">
        <f t="shared" si="6"/>
        <v>1.6790262155458398</v>
      </c>
      <c r="G32" s="39">
        <f t="shared" si="7"/>
        <v>-12905.058497988573</v>
      </c>
      <c r="H32" s="39">
        <f t="shared" si="8"/>
        <v>0</v>
      </c>
      <c r="I32" s="37">
        <f t="shared" si="9"/>
        <v>-12905.058497988573</v>
      </c>
      <c r="J32" s="40">
        <f t="shared" si="10"/>
        <v>-380.36337881004494</v>
      </c>
      <c r="K32" s="37">
        <f t="shared" si="11"/>
        <v>-13285.421876798619</v>
      </c>
      <c r="L32" s="37">
        <f t="shared" si="12"/>
        <v>-1636890524.9433687</v>
      </c>
      <c r="M32" s="37">
        <f t="shared" si="13"/>
        <v>-1685136196.2750137</v>
      </c>
      <c r="N32" s="41">
        <f>'jan-sep'!M32</f>
        <v>-1264200965.7698333</v>
      </c>
      <c r="O32" s="41">
        <f t="shared" si="14"/>
        <v>-420935230.50518036</v>
      </c>
    </row>
    <row r="33" spans="1:15" s="34" customFormat="1" x14ac:dyDescent="0.3">
      <c r="A33" s="33" t="s">
        <v>492</v>
      </c>
      <c r="B33" s="34" t="s">
        <v>88</v>
      </c>
      <c r="C33" s="36">
        <v>3066415681</v>
      </c>
      <c r="D33" s="36">
        <v>61523</v>
      </c>
      <c r="E33" s="37">
        <f t="shared" si="5"/>
        <v>49841.77756286267</v>
      </c>
      <c r="F33" s="38">
        <f t="shared" si="6"/>
        <v>1.5735166299260035</v>
      </c>
      <c r="G33" s="39">
        <f t="shared" si="7"/>
        <v>-10899.823142785117</v>
      </c>
      <c r="H33" s="39">
        <f t="shared" si="8"/>
        <v>0</v>
      </c>
      <c r="I33" s="37">
        <f t="shared" si="9"/>
        <v>-10899.823142785117</v>
      </c>
      <c r="J33" s="40">
        <f t="shared" si="10"/>
        <v>-380.36337881004494</v>
      </c>
      <c r="K33" s="37">
        <f t="shared" si="11"/>
        <v>-11280.186521595162</v>
      </c>
      <c r="L33" s="37">
        <f t="shared" si="12"/>
        <v>-670589819.21356881</v>
      </c>
      <c r="M33" s="37">
        <f t="shared" si="13"/>
        <v>-693990915.36809921</v>
      </c>
      <c r="N33" s="41">
        <f>'jan-sep'!M33</f>
        <v>-503713641.42878145</v>
      </c>
      <c r="O33" s="41">
        <f t="shared" si="14"/>
        <v>-190277273.93931776</v>
      </c>
    </row>
    <row r="34" spans="1:15" s="34" customFormat="1" x14ac:dyDescent="0.3">
      <c r="A34" s="33" t="s">
        <v>493</v>
      </c>
      <c r="B34" s="34" t="s">
        <v>89</v>
      </c>
      <c r="C34" s="36">
        <v>407599550</v>
      </c>
      <c r="D34" s="36">
        <v>16500</v>
      </c>
      <c r="E34" s="37">
        <f t="shared" si="5"/>
        <v>24703.003030303029</v>
      </c>
      <c r="F34" s="38">
        <f t="shared" si="6"/>
        <v>0.77987961059913968</v>
      </c>
      <c r="G34" s="39">
        <f t="shared" si="7"/>
        <v>4183.4415767506662</v>
      </c>
      <c r="H34" s="39">
        <f t="shared" si="8"/>
        <v>1331.701721733494</v>
      </c>
      <c r="I34" s="37">
        <f t="shared" si="9"/>
        <v>5515.1432984841604</v>
      </c>
      <c r="J34" s="40">
        <f t="shared" si="10"/>
        <v>-380.36337881004494</v>
      </c>
      <c r="K34" s="37">
        <f t="shared" si="11"/>
        <v>5134.7799196741153</v>
      </c>
      <c r="L34" s="37">
        <f t="shared" si="12"/>
        <v>90999864.424988642</v>
      </c>
      <c r="M34" s="37">
        <f t="shared" si="13"/>
        <v>84723868.674622908</v>
      </c>
      <c r="N34" s="41">
        <f>'jan-sep'!M34</f>
        <v>62891508.477168813</v>
      </c>
      <c r="O34" s="41">
        <f t="shared" si="14"/>
        <v>21832360.197454095</v>
      </c>
    </row>
    <row r="35" spans="1:15" s="34" customFormat="1" x14ac:dyDescent="0.3">
      <c r="A35" s="33" t="s">
        <v>494</v>
      </c>
      <c r="B35" s="34" t="s">
        <v>90</v>
      </c>
      <c r="C35" s="36">
        <v>556952698</v>
      </c>
      <c r="D35" s="36">
        <v>18263</v>
      </c>
      <c r="E35" s="37">
        <f t="shared" si="5"/>
        <v>30496.232710945627</v>
      </c>
      <c r="F35" s="38">
        <f t="shared" si="6"/>
        <v>0.96277323296192274</v>
      </c>
      <c r="G35" s="39">
        <f t="shared" si="7"/>
        <v>707.5037683651077</v>
      </c>
      <c r="H35" s="39">
        <f t="shared" si="8"/>
        <v>0</v>
      </c>
      <c r="I35" s="37">
        <f t="shared" si="9"/>
        <v>707.5037683651077</v>
      </c>
      <c r="J35" s="40">
        <f t="shared" si="10"/>
        <v>-380.36337881004494</v>
      </c>
      <c r="K35" s="37">
        <f t="shared" si="11"/>
        <v>327.14038955506277</v>
      </c>
      <c r="L35" s="37">
        <f t="shared" si="12"/>
        <v>12921141.321651962</v>
      </c>
      <c r="M35" s="37">
        <f t="shared" si="13"/>
        <v>5974564.9344441118</v>
      </c>
      <c r="N35" s="41">
        <f>'jan-sep'!M35</f>
        <v>-1207131.2541234028</v>
      </c>
      <c r="O35" s="41">
        <f t="shared" si="14"/>
        <v>7181696.1885675145</v>
      </c>
    </row>
    <row r="36" spans="1:15" s="34" customFormat="1" x14ac:dyDescent="0.3">
      <c r="A36" s="33" t="s">
        <v>495</v>
      </c>
      <c r="B36" s="34" t="s">
        <v>91</v>
      </c>
      <c r="C36" s="36">
        <v>386436307</v>
      </c>
      <c r="D36" s="36">
        <v>11842</v>
      </c>
      <c r="E36" s="37">
        <f t="shared" si="5"/>
        <v>32632.689326127344</v>
      </c>
      <c r="F36" s="38">
        <f t="shared" si="6"/>
        <v>1.0302216703468829</v>
      </c>
      <c r="G36" s="39">
        <f t="shared" si="7"/>
        <v>-574.37020074392206</v>
      </c>
      <c r="H36" s="39">
        <f t="shared" si="8"/>
        <v>0</v>
      </c>
      <c r="I36" s="37">
        <f t="shared" si="9"/>
        <v>-574.37020074392206</v>
      </c>
      <c r="J36" s="40">
        <f t="shared" si="10"/>
        <v>-380.36337881004494</v>
      </c>
      <c r="K36" s="37">
        <f t="shared" si="11"/>
        <v>-954.73357955396705</v>
      </c>
      <c r="L36" s="37">
        <f t="shared" si="12"/>
        <v>-6801691.9172095247</v>
      </c>
      <c r="M36" s="37">
        <f t="shared" si="13"/>
        <v>-11305955.049078077</v>
      </c>
      <c r="N36" s="41">
        <f>'jan-sep'!M36</f>
        <v>-7050809.6997387819</v>
      </c>
      <c r="O36" s="41">
        <f t="shared" si="14"/>
        <v>-4255145.3493392952</v>
      </c>
    </row>
    <row r="37" spans="1:15" s="34" customFormat="1" x14ac:dyDescent="0.3">
      <c r="A37" s="33" t="s">
        <v>496</v>
      </c>
      <c r="B37" s="34" t="s">
        <v>92</v>
      </c>
      <c r="C37" s="36">
        <v>576260527</v>
      </c>
      <c r="D37" s="36">
        <v>18161</v>
      </c>
      <c r="E37" s="37">
        <f t="shared" si="5"/>
        <v>31730.660591377127</v>
      </c>
      <c r="F37" s="38">
        <f t="shared" si="6"/>
        <v>1.0017444112240432</v>
      </c>
      <c r="G37" s="39">
        <f t="shared" si="7"/>
        <v>-33.152959893792286</v>
      </c>
      <c r="H37" s="39">
        <f t="shared" si="8"/>
        <v>0</v>
      </c>
      <c r="I37" s="37">
        <f t="shared" si="9"/>
        <v>-33.152959893792286</v>
      </c>
      <c r="J37" s="40">
        <f t="shared" si="10"/>
        <v>-380.36337881004494</v>
      </c>
      <c r="K37" s="37">
        <f t="shared" si="11"/>
        <v>-413.51633870383722</v>
      </c>
      <c r="L37" s="37">
        <f t="shared" si="12"/>
        <v>-602090.90463116171</v>
      </c>
      <c r="M37" s="37">
        <f t="shared" si="13"/>
        <v>-7509870.227200388</v>
      </c>
      <c r="N37" s="41">
        <f>'jan-sep'!M37</f>
        <v>-4616036.8764022868</v>
      </c>
      <c r="O37" s="41">
        <f t="shared" si="14"/>
        <v>-2893833.3507981012</v>
      </c>
    </row>
    <row r="38" spans="1:15" s="34" customFormat="1" x14ac:dyDescent="0.3">
      <c r="A38" s="33" t="s">
        <v>497</v>
      </c>
      <c r="B38" s="34" t="s">
        <v>93</v>
      </c>
      <c r="C38" s="36">
        <v>297049040</v>
      </c>
      <c r="D38" s="36">
        <v>11026</v>
      </c>
      <c r="E38" s="37">
        <f t="shared" si="5"/>
        <v>26940.779974605477</v>
      </c>
      <c r="F38" s="38">
        <f t="shared" si="6"/>
        <v>0.85052675458359794</v>
      </c>
      <c r="G38" s="39">
        <f t="shared" si="7"/>
        <v>2840.7754101691976</v>
      </c>
      <c r="H38" s="39">
        <f t="shared" si="8"/>
        <v>548.47979122763718</v>
      </c>
      <c r="I38" s="37">
        <f t="shared" si="9"/>
        <v>3389.2552013968348</v>
      </c>
      <c r="J38" s="40">
        <f t="shared" si="10"/>
        <v>-380.36337881004494</v>
      </c>
      <c r="K38" s="37">
        <f t="shared" si="11"/>
        <v>3008.8918225867897</v>
      </c>
      <c r="L38" s="37">
        <f t="shared" si="12"/>
        <v>37369927.850601502</v>
      </c>
      <c r="M38" s="37">
        <f t="shared" si="13"/>
        <v>33176041.235841941</v>
      </c>
      <c r="N38" s="41">
        <f>'jan-sep'!M38</f>
        <v>23512805.347525053</v>
      </c>
      <c r="O38" s="41">
        <f t="shared" si="14"/>
        <v>9663235.8883168884</v>
      </c>
    </row>
    <row r="39" spans="1:15" s="34" customFormat="1" x14ac:dyDescent="0.3">
      <c r="A39" s="33" t="s">
        <v>498</v>
      </c>
      <c r="B39" s="34" t="s">
        <v>94</v>
      </c>
      <c r="C39" s="36">
        <v>1327910201</v>
      </c>
      <c r="D39" s="36">
        <v>40106</v>
      </c>
      <c r="E39" s="37">
        <f t="shared" si="5"/>
        <v>33110.013489253477</v>
      </c>
      <c r="F39" s="38">
        <f t="shared" si="6"/>
        <v>1.0452909063426736</v>
      </c>
      <c r="G39" s="39">
        <f t="shared" si="7"/>
        <v>-860.76469861960209</v>
      </c>
      <c r="H39" s="39">
        <f t="shared" si="8"/>
        <v>0</v>
      </c>
      <c r="I39" s="37">
        <f t="shared" si="9"/>
        <v>-860.76469861960209</v>
      </c>
      <c r="J39" s="40">
        <f t="shared" si="10"/>
        <v>-380.36337881004494</v>
      </c>
      <c r="K39" s="37">
        <f t="shared" si="11"/>
        <v>-1241.128077429647</v>
      </c>
      <c r="L39" s="37">
        <f t="shared" si="12"/>
        <v>-34521829.002837762</v>
      </c>
      <c r="M39" s="37">
        <f t="shared" si="13"/>
        <v>-49776682.673393421</v>
      </c>
      <c r="N39" s="41">
        <f>'jan-sep'!M39</f>
        <v>-33853201.412575878</v>
      </c>
      <c r="O39" s="41">
        <f t="shared" si="14"/>
        <v>-15923481.260817543</v>
      </c>
    </row>
    <row r="40" spans="1:15" s="34" customFormat="1" x14ac:dyDescent="0.3">
      <c r="A40" s="33" t="s">
        <v>499</v>
      </c>
      <c r="B40" s="34" t="s">
        <v>95</v>
      </c>
      <c r="C40" s="36">
        <v>1791092658</v>
      </c>
      <c r="D40" s="36">
        <v>55652</v>
      </c>
      <c r="E40" s="37">
        <f t="shared" si="5"/>
        <v>32183.796772802416</v>
      </c>
      <c r="F40" s="38">
        <f t="shared" si="6"/>
        <v>1.0160500269536301</v>
      </c>
      <c r="G40" s="39">
        <f t="shared" si="7"/>
        <v>-305.03466874896549</v>
      </c>
      <c r="H40" s="39">
        <f t="shared" si="8"/>
        <v>0</v>
      </c>
      <c r="I40" s="37">
        <f t="shared" si="9"/>
        <v>-305.03466874896549</v>
      </c>
      <c r="J40" s="40">
        <f t="shared" si="10"/>
        <v>-380.36337881004494</v>
      </c>
      <c r="K40" s="37">
        <f t="shared" si="11"/>
        <v>-685.39804755901037</v>
      </c>
      <c r="L40" s="37">
        <f t="shared" si="12"/>
        <v>-16975789.385217428</v>
      </c>
      <c r="M40" s="37">
        <f t="shared" si="13"/>
        <v>-38143772.142754048</v>
      </c>
      <c r="N40" s="41">
        <f>'jan-sep'!M40</f>
        <v>-41438699.299363561</v>
      </c>
      <c r="O40" s="41">
        <f t="shared" si="14"/>
        <v>3294927.1566095129</v>
      </c>
    </row>
    <row r="41" spans="1:15" s="34" customFormat="1" x14ac:dyDescent="0.3">
      <c r="A41" s="33" t="s">
        <v>500</v>
      </c>
      <c r="B41" s="34" t="s">
        <v>96</v>
      </c>
      <c r="C41" s="36">
        <v>804495375</v>
      </c>
      <c r="D41" s="36">
        <v>24089</v>
      </c>
      <c r="E41" s="37">
        <f t="shared" si="5"/>
        <v>33396.794179916142</v>
      </c>
      <c r="F41" s="38">
        <f t="shared" si="6"/>
        <v>1.0543446401371841</v>
      </c>
      <c r="G41" s="39">
        <f t="shared" si="7"/>
        <v>-1032.833113017201</v>
      </c>
      <c r="H41" s="39">
        <f t="shared" si="8"/>
        <v>0</v>
      </c>
      <c r="I41" s="37">
        <f t="shared" si="9"/>
        <v>-1032.833113017201</v>
      </c>
      <c r="J41" s="40">
        <f t="shared" si="10"/>
        <v>-380.36337881004494</v>
      </c>
      <c r="K41" s="37">
        <f t="shared" si="11"/>
        <v>-1413.1964918272458</v>
      </c>
      <c r="L41" s="37">
        <f t="shared" si="12"/>
        <v>-24879916.859471355</v>
      </c>
      <c r="M41" s="37">
        <f t="shared" si="13"/>
        <v>-34042490.291626528</v>
      </c>
      <c r="N41" s="41">
        <f>'jan-sep'!M41</f>
        <v>-29207408.805134907</v>
      </c>
      <c r="O41" s="41">
        <f t="shared" si="14"/>
        <v>-4835081.4864916205</v>
      </c>
    </row>
    <row r="42" spans="1:15" s="34" customFormat="1" x14ac:dyDescent="0.3">
      <c r="A42" s="33" t="s">
        <v>501</v>
      </c>
      <c r="B42" s="34" t="s">
        <v>97</v>
      </c>
      <c r="C42" s="36">
        <v>247627927</v>
      </c>
      <c r="D42" s="36">
        <v>6823</v>
      </c>
      <c r="E42" s="37">
        <f t="shared" si="5"/>
        <v>36293.115491719182</v>
      </c>
      <c r="F42" s="38">
        <f t="shared" si="6"/>
        <v>1.1457821845542782</v>
      </c>
      <c r="G42" s="39">
        <f t="shared" si="7"/>
        <v>-2770.6259000990249</v>
      </c>
      <c r="H42" s="39">
        <f t="shared" si="8"/>
        <v>0</v>
      </c>
      <c r="I42" s="37">
        <f t="shared" si="9"/>
        <v>-2770.6259000990249</v>
      </c>
      <c r="J42" s="40">
        <f t="shared" si="10"/>
        <v>-380.36337881004494</v>
      </c>
      <c r="K42" s="37">
        <f t="shared" si="11"/>
        <v>-3150.98927890907</v>
      </c>
      <c r="L42" s="37">
        <f t="shared" si="12"/>
        <v>-18903980.516375646</v>
      </c>
      <c r="M42" s="37">
        <f t="shared" si="13"/>
        <v>-21499199.849996585</v>
      </c>
      <c r="N42" s="41">
        <f>'jan-sep'!M42</f>
        <v>-17303737.054814868</v>
      </c>
      <c r="O42" s="41">
        <f t="shared" si="14"/>
        <v>-4195462.7951817177</v>
      </c>
    </row>
    <row r="43" spans="1:15" s="34" customFormat="1" x14ac:dyDescent="0.3">
      <c r="A43" s="33" t="s">
        <v>502</v>
      </c>
      <c r="B43" s="34" t="s">
        <v>98</v>
      </c>
      <c r="C43" s="36">
        <v>1133522479</v>
      </c>
      <c r="D43" s="36">
        <v>38234</v>
      </c>
      <c r="E43" s="37">
        <f t="shared" si="5"/>
        <v>29646.975963801851</v>
      </c>
      <c r="F43" s="38">
        <f t="shared" si="6"/>
        <v>0.93596199788865175</v>
      </c>
      <c r="G43" s="39">
        <f t="shared" si="7"/>
        <v>1217.0578166513733</v>
      </c>
      <c r="H43" s="39">
        <f t="shared" si="8"/>
        <v>0</v>
      </c>
      <c r="I43" s="37">
        <f t="shared" si="9"/>
        <v>1217.0578166513733</v>
      </c>
      <c r="J43" s="40">
        <f t="shared" si="10"/>
        <v>-380.36337881004494</v>
      </c>
      <c r="K43" s="37">
        <f t="shared" si="11"/>
        <v>836.69443784132841</v>
      </c>
      <c r="L43" s="37">
        <f t="shared" si="12"/>
        <v>46532988.561848603</v>
      </c>
      <c r="M43" s="37">
        <f t="shared" si="13"/>
        <v>31990175.13642535</v>
      </c>
      <c r="N43" s="41">
        <f>'jan-sep'!M43</f>
        <v>24061069.24912918</v>
      </c>
      <c r="O43" s="41">
        <f t="shared" si="14"/>
        <v>7929105.88729617</v>
      </c>
    </row>
    <row r="44" spans="1:15" s="34" customFormat="1" x14ac:dyDescent="0.3">
      <c r="A44" s="33" t="s">
        <v>503</v>
      </c>
      <c r="B44" s="34" t="s">
        <v>99</v>
      </c>
      <c r="C44" s="36">
        <v>586181594</v>
      </c>
      <c r="D44" s="36">
        <v>21885</v>
      </c>
      <c r="E44" s="37">
        <f t="shared" si="5"/>
        <v>26784.62846698652</v>
      </c>
      <c r="F44" s="38">
        <f t="shared" si="6"/>
        <v>0.84559701479419036</v>
      </c>
      <c r="G44" s="39">
        <f t="shared" si="7"/>
        <v>2934.4663147405722</v>
      </c>
      <c r="H44" s="39">
        <f t="shared" si="8"/>
        <v>603.13281889427208</v>
      </c>
      <c r="I44" s="37">
        <f t="shared" si="9"/>
        <v>3537.5991336348443</v>
      </c>
      <c r="J44" s="40">
        <f t="shared" si="10"/>
        <v>-380.36337881004494</v>
      </c>
      <c r="K44" s="37">
        <f t="shared" si="11"/>
        <v>3157.2357548247992</v>
      </c>
      <c r="L44" s="37">
        <f t="shared" si="12"/>
        <v>77420357.039598569</v>
      </c>
      <c r="M44" s="37">
        <f t="shared" si="13"/>
        <v>69096104.494340733</v>
      </c>
      <c r="N44" s="41">
        <f>'jan-sep'!M44</f>
        <v>58732021.955490269</v>
      </c>
      <c r="O44" s="41">
        <f t="shared" si="14"/>
        <v>10364082.538850464</v>
      </c>
    </row>
    <row r="45" spans="1:15" s="34" customFormat="1" x14ac:dyDescent="0.3">
      <c r="A45" s="33" t="s">
        <v>504</v>
      </c>
      <c r="B45" s="34" t="s">
        <v>100</v>
      </c>
      <c r="C45" s="36">
        <v>642037581</v>
      </c>
      <c r="D45" s="36">
        <v>24919</v>
      </c>
      <c r="E45" s="37">
        <f t="shared" si="5"/>
        <v>25764.981780970345</v>
      </c>
      <c r="F45" s="38">
        <f t="shared" si="6"/>
        <v>0.8134065293109668</v>
      </c>
      <c r="G45" s="39">
        <f t="shared" si="7"/>
        <v>3546.2543263502766</v>
      </c>
      <c r="H45" s="39">
        <f t="shared" si="8"/>
        <v>960.00915899993322</v>
      </c>
      <c r="I45" s="37">
        <f t="shared" si="9"/>
        <v>4506.2634853502095</v>
      </c>
      <c r="J45" s="40">
        <f t="shared" si="10"/>
        <v>-380.36337881004494</v>
      </c>
      <c r="K45" s="37">
        <f t="shared" si="11"/>
        <v>4125.9001065401644</v>
      </c>
      <c r="L45" s="37">
        <f t="shared" si="12"/>
        <v>112291579.79144187</v>
      </c>
      <c r="M45" s="37">
        <f t="shared" si="13"/>
        <v>102813304.75487436</v>
      </c>
      <c r="N45" s="41">
        <f>'jan-sep'!M45</f>
        <v>82403233.623601168</v>
      </c>
      <c r="O45" s="41">
        <f t="shared" si="14"/>
        <v>20410071.131273195</v>
      </c>
    </row>
    <row r="46" spans="1:15" s="34" customFormat="1" x14ac:dyDescent="0.3">
      <c r="A46" s="33" t="s">
        <v>505</v>
      </c>
      <c r="B46" s="34" t="s">
        <v>101</v>
      </c>
      <c r="C46" s="36">
        <v>373577644</v>
      </c>
      <c r="D46" s="36">
        <v>13682</v>
      </c>
      <c r="E46" s="37">
        <f t="shared" si="5"/>
        <v>27304.315450957463</v>
      </c>
      <c r="F46" s="38">
        <f t="shared" si="6"/>
        <v>0.86200365499884601</v>
      </c>
      <c r="G46" s="39">
        <f t="shared" si="7"/>
        <v>2622.6541243580059</v>
      </c>
      <c r="H46" s="39">
        <f t="shared" si="8"/>
        <v>421.24237450444195</v>
      </c>
      <c r="I46" s="37">
        <f t="shared" si="9"/>
        <v>3043.896498862448</v>
      </c>
      <c r="J46" s="40">
        <f t="shared" si="10"/>
        <v>-380.36337881004494</v>
      </c>
      <c r="K46" s="37">
        <f t="shared" si="11"/>
        <v>2663.5331200524029</v>
      </c>
      <c r="L46" s="37">
        <f t="shared" si="12"/>
        <v>41646591.897436015</v>
      </c>
      <c r="M46" s="37">
        <f t="shared" si="13"/>
        <v>36442460.148556978</v>
      </c>
      <c r="N46" s="41">
        <f>'jan-sep'!M46</f>
        <v>30342585.284177169</v>
      </c>
      <c r="O46" s="41">
        <f t="shared" si="14"/>
        <v>6099874.8643798083</v>
      </c>
    </row>
    <row r="47" spans="1:15" s="34" customFormat="1" x14ac:dyDescent="0.3">
      <c r="A47" s="33" t="s">
        <v>506</v>
      </c>
      <c r="B47" s="34" t="s">
        <v>102</v>
      </c>
      <c r="C47" s="36">
        <v>69179271</v>
      </c>
      <c r="D47" s="36">
        <v>2864</v>
      </c>
      <c r="E47" s="37">
        <f t="shared" si="5"/>
        <v>24154.77339385475</v>
      </c>
      <c r="F47" s="38">
        <f t="shared" si="6"/>
        <v>0.76257187214856692</v>
      </c>
      <c r="G47" s="39">
        <f t="shared" si="7"/>
        <v>4512.3793586196343</v>
      </c>
      <c r="H47" s="39">
        <f t="shared" si="8"/>
        <v>1523.5820944903917</v>
      </c>
      <c r="I47" s="37">
        <f t="shared" si="9"/>
        <v>6035.961453110026</v>
      </c>
      <c r="J47" s="40">
        <f t="shared" si="10"/>
        <v>-380.36337881004494</v>
      </c>
      <c r="K47" s="37">
        <f t="shared" si="11"/>
        <v>5655.5980742999809</v>
      </c>
      <c r="L47" s="37">
        <f t="shared" si="12"/>
        <v>17286993.601707116</v>
      </c>
      <c r="M47" s="37">
        <f t="shared" si="13"/>
        <v>16197632.884795146</v>
      </c>
      <c r="N47" s="41">
        <f>'jan-sep'!M47</f>
        <v>12984633.638618875</v>
      </c>
      <c r="O47" s="41">
        <f t="shared" si="14"/>
        <v>3212999.2461762708</v>
      </c>
    </row>
    <row r="48" spans="1:15" s="34" customFormat="1" x14ac:dyDescent="0.3">
      <c r="A48" s="33" t="s">
        <v>507</v>
      </c>
      <c r="B48" s="34" t="s">
        <v>103</v>
      </c>
      <c r="C48" s="36">
        <v>29014021033</v>
      </c>
      <c r="D48" s="36">
        <v>681071</v>
      </c>
      <c r="E48" s="37">
        <f t="shared" si="5"/>
        <v>42600.582072940997</v>
      </c>
      <c r="F48" s="38">
        <f t="shared" si="6"/>
        <v>1.344910386708331</v>
      </c>
      <c r="G48" s="39">
        <f t="shared" si="7"/>
        <v>-6555.1058488321141</v>
      </c>
      <c r="H48" s="39">
        <f t="shared" si="8"/>
        <v>0</v>
      </c>
      <c r="I48" s="37">
        <f t="shared" si="9"/>
        <v>-6555.1058488321141</v>
      </c>
      <c r="J48" s="40">
        <f t="shared" si="10"/>
        <v>-380.36337881004494</v>
      </c>
      <c r="K48" s="37">
        <f t="shared" si="11"/>
        <v>-6935.4692276421592</v>
      </c>
      <c r="L48" s="37">
        <f t="shared" si="12"/>
        <v>-4464492495.5699368</v>
      </c>
      <c r="M48" s="37">
        <f t="shared" si="13"/>
        <v>-4723546962.3394728</v>
      </c>
      <c r="N48" s="41">
        <f>'jan-sep'!M48</f>
        <v>-3728876349.9067879</v>
      </c>
      <c r="O48" s="41">
        <f t="shared" si="14"/>
        <v>-994670612.4326849</v>
      </c>
    </row>
    <row r="49" spans="1:15" s="34" customFormat="1" x14ac:dyDescent="0.3">
      <c r="A49" s="33" t="s">
        <v>508</v>
      </c>
      <c r="B49" s="34" t="s">
        <v>104</v>
      </c>
      <c r="C49" s="36">
        <v>470680995</v>
      </c>
      <c r="D49" s="36">
        <v>17823</v>
      </c>
      <c r="E49" s="37">
        <f t="shared" si="5"/>
        <v>26408.629018683725</v>
      </c>
      <c r="F49" s="38">
        <f t="shared" si="6"/>
        <v>0.83372662385555962</v>
      </c>
      <c r="G49" s="39">
        <f t="shared" si="7"/>
        <v>3160.0659837222488</v>
      </c>
      <c r="H49" s="39">
        <f t="shared" si="8"/>
        <v>734.73262580025039</v>
      </c>
      <c r="I49" s="37">
        <f t="shared" si="9"/>
        <v>3894.7986095224992</v>
      </c>
      <c r="J49" s="40">
        <f t="shared" si="10"/>
        <v>-380.36337881004494</v>
      </c>
      <c r="K49" s="37">
        <f t="shared" si="11"/>
        <v>3514.4352307124541</v>
      </c>
      <c r="L49" s="37">
        <f t="shared" si="12"/>
        <v>69416995.617519498</v>
      </c>
      <c r="M49" s="37">
        <f t="shared" si="13"/>
        <v>62637779.11698807</v>
      </c>
      <c r="N49" s="41">
        <f>'jan-sep'!M49</f>
        <v>49378456.787274517</v>
      </c>
      <c r="O49" s="41">
        <f t="shared" si="14"/>
        <v>13259322.329713553</v>
      </c>
    </row>
    <row r="50" spans="1:15" s="34" customFormat="1" x14ac:dyDescent="0.3">
      <c r="A50" s="33" t="s">
        <v>509</v>
      </c>
      <c r="B50" s="34" t="s">
        <v>105</v>
      </c>
      <c r="C50" s="36">
        <v>901704219</v>
      </c>
      <c r="D50" s="36">
        <v>31144</v>
      </c>
      <c r="E50" s="37">
        <f t="shared" si="5"/>
        <v>28952.742711276649</v>
      </c>
      <c r="F50" s="38">
        <f t="shared" si="6"/>
        <v>0.91404489096929564</v>
      </c>
      <c r="G50" s="39">
        <f t="shared" si="7"/>
        <v>1633.5977681664947</v>
      </c>
      <c r="H50" s="39">
        <f t="shared" si="8"/>
        <v>0</v>
      </c>
      <c r="I50" s="37">
        <f t="shared" si="9"/>
        <v>1633.5977681664947</v>
      </c>
      <c r="J50" s="40">
        <f t="shared" si="10"/>
        <v>-380.36337881004494</v>
      </c>
      <c r="K50" s="37">
        <f t="shared" si="11"/>
        <v>1253.2343893564498</v>
      </c>
      <c r="L50" s="37">
        <f t="shared" si="12"/>
        <v>50876768.891777314</v>
      </c>
      <c r="M50" s="37">
        <f t="shared" si="13"/>
        <v>39030731.822117276</v>
      </c>
      <c r="N50" s="41">
        <f>'jan-sep'!M50</f>
        <v>30986231.269155152</v>
      </c>
      <c r="O50" s="41">
        <f t="shared" si="14"/>
        <v>8044500.5529621243</v>
      </c>
    </row>
    <row r="51" spans="1:15" s="34" customFormat="1" x14ac:dyDescent="0.3">
      <c r="A51" s="33" t="s">
        <v>510</v>
      </c>
      <c r="B51" s="34" t="s">
        <v>106</v>
      </c>
      <c r="C51" s="36">
        <v>881196159</v>
      </c>
      <c r="D51" s="36">
        <v>34488</v>
      </c>
      <c r="E51" s="37">
        <f t="shared" si="5"/>
        <v>25550.804888656923</v>
      </c>
      <c r="F51" s="38">
        <f t="shared" si="6"/>
        <v>0.80664491449143139</v>
      </c>
      <c r="G51" s="39">
        <f t="shared" si="7"/>
        <v>3674.7604617383299</v>
      </c>
      <c r="H51" s="39">
        <f t="shared" si="8"/>
        <v>1034.971071309631</v>
      </c>
      <c r="I51" s="37">
        <f t="shared" si="9"/>
        <v>4709.7315330479614</v>
      </c>
      <c r="J51" s="40">
        <f t="shared" si="10"/>
        <v>-380.36337881004494</v>
      </c>
      <c r="K51" s="37">
        <f t="shared" si="11"/>
        <v>4329.3681542379163</v>
      </c>
      <c r="L51" s="37">
        <f t="shared" si="12"/>
        <v>162429221.11175808</v>
      </c>
      <c r="M51" s="37">
        <f t="shared" si="13"/>
        <v>149311248.90335727</v>
      </c>
      <c r="N51" s="41">
        <f>'jan-sep'!M51</f>
        <v>134057468.61071508</v>
      </c>
      <c r="O51" s="41">
        <f t="shared" si="14"/>
        <v>15253780.292642191</v>
      </c>
    </row>
    <row r="52" spans="1:15" s="34" customFormat="1" x14ac:dyDescent="0.3">
      <c r="A52" s="33" t="s">
        <v>511</v>
      </c>
      <c r="B52" s="34" t="s">
        <v>107</v>
      </c>
      <c r="C52" s="36">
        <v>172076376</v>
      </c>
      <c r="D52" s="36">
        <v>7663</v>
      </c>
      <c r="E52" s="37">
        <f t="shared" si="5"/>
        <v>22455.484275088085</v>
      </c>
      <c r="F52" s="38">
        <f t="shared" si="6"/>
        <v>0.70892491535495616</v>
      </c>
      <c r="G52" s="39">
        <f t="shared" si="7"/>
        <v>5531.9528298796331</v>
      </c>
      <c r="H52" s="39">
        <f t="shared" si="8"/>
        <v>2118.3332860587243</v>
      </c>
      <c r="I52" s="37">
        <f t="shared" si="9"/>
        <v>7650.2861159383574</v>
      </c>
      <c r="J52" s="40">
        <f t="shared" si="10"/>
        <v>-380.36337881004494</v>
      </c>
      <c r="K52" s="37">
        <f t="shared" si="11"/>
        <v>7269.9227371283123</v>
      </c>
      <c r="L52" s="37">
        <f t="shared" si="12"/>
        <v>58624142.506435633</v>
      </c>
      <c r="M52" s="37">
        <f t="shared" si="13"/>
        <v>55709417.934614256</v>
      </c>
      <c r="N52" s="41">
        <f>'jan-sep'!M52</f>
        <v>44555999.683514826</v>
      </c>
      <c r="O52" s="41">
        <f t="shared" si="14"/>
        <v>11153418.25109943</v>
      </c>
    </row>
    <row r="53" spans="1:15" s="34" customFormat="1" x14ac:dyDescent="0.3">
      <c r="A53" s="33" t="s">
        <v>512</v>
      </c>
      <c r="B53" s="34" t="s">
        <v>108</v>
      </c>
      <c r="C53" s="36">
        <v>516916860</v>
      </c>
      <c r="D53" s="36">
        <v>20916</v>
      </c>
      <c r="E53" s="37">
        <f t="shared" si="5"/>
        <v>24713.944348823868</v>
      </c>
      <c r="F53" s="38">
        <f t="shared" si="6"/>
        <v>0.7802250305959314</v>
      </c>
      <c r="G53" s="39">
        <f t="shared" si="7"/>
        <v>4176.8767856381628</v>
      </c>
      <c r="H53" s="39">
        <f t="shared" si="8"/>
        <v>1327.8722602512</v>
      </c>
      <c r="I53" s="37">
        <f t="shared" si="9"/>
        <v>5504.7490458893626</v>
      </c>
      <c r="J53" s="40">
        <f t="shared" si="10"/>
        <v>-380.36337881004494</v>
      </c>
      <c r="K53" s="37">
        <f t="shared" si="11"/>
        <v>5124.3856670793175</v>
      </c>
      <c r="L53" s="37">
        <f t="shared" si="12"/>
        <v>115137331.0438219</v>
      </c>
      <c r="M53" s="37">
        <f t="shared" si="13"/>
        <v>107181650.61263101</v>
      </c>
      <c r="N53" s="41">
        <f>'jan-sep'!M53</f>
        <v>81704526.207385644</v>
      </c>
      <c r="O53" s="41">
        <f t="shared" si="14"/>
        <v>25477124.405245364</v>
      </c>
    </row>
    <row r="54" spans="1:15" s="34" customFormat="1" x14ac:dyDescent="0.3">
      <c r="A54" s="33" t="s">
        <v>513</v>
      </c>
      <c r="B54" s="34" t="s">
        <v>109</v>
      </c>
      <c r="C54" s="36">
        <v>111807591</v>
      </c>
      <c r="D54" s="36">
        <v>5024</v>
      </c>
      <c r="E54" s="37">
        <f t="shared" si="5"/>
        <v>22254.695660828027</v>
      </c>
      <c r="F54" s="38">
        <f t="shared" si="6"/>
        <v>0.70258597161966274</v>
      </c>
      <c r="G54" s="39">
        <f t="shared" si="7"/>
        <v>5652.4259984356677</v>
      </c>
      <c r="H54" s="39">
        <f t="shared" si="8"/>
        <v>2188.6093010497443</v>
      </c>
      <c r="I54" s="37">
        <f t="shared" si="9"/>
        <v>7841.035299485412</v>
      </c>
      <c r="J54" s="40">
        <f t="shared" si="10"/>
        <v>-380.36337881004494</v>
      </c>
      <c r="K54" s="37">
        <f t="shared" si="11"/>
        <v>7460.6719206753669</v>
      </c>
      <c r="L54" s="37">
        <f t="shared" si="12"/>
        <v>39393361.344614707</v>
      </c>
      <c r="M54" s="37">
        <f t="shared" si="13"/>
        <v>37482415.729473047</v>
      </c>
      <c r="N54" s="41">
        <f>'jan-sep'!M54</f>
        <v>30074866.689811893</v>
      </c>
      <c r="O54" s="41">
        <f t="shared" si="14"/>
        <v>7407549.0396611542</v>
      </c>
    </row>
    <row r="55" spans="1:15" s="34" customFormat="1" x14ac:dyDescent="0.3">
      <c r="A55" s="33" t="s">
        <v>514</v>
      </c>
      <c r="B55" s="34" t="s">
        <v>110</v>
      </c>
      <c r="C55" s="36">
        <v>199465344</v>
      </c>
      <c r="D55" s="36">
        <v>7879</v>
      </c>
      <c r="E55" s="37">
        <f t="shared" si="5"/>
        <v>25316.073613402717</v>
      </c>
      <c r="F55" s="38">
        <f t="shared" si="6"/>
        <v>0.79923439297240273</v>
      </c>
      <c r="G55" s="39">
        <f t="shared" si="7"/>
        <v>3815.5992268908535</v>
      </c>
      <c r="H55" s="39">
        <f t="shared" si="8"/>
        <v>1117.127017648603</v>
      </c>
      <c r="I55" s="37">
        <f t="shared" si="9"/>
        <v>4932.7262445394563</v>
      </c>
      <c r="J55" s="40">
        <f t="shared" si="10"/>
        <v>-380.36337881004494</v>
      </c>
      <c r="K55" s="37">
        <f t="shared" si="11"/>
        <v>4552.3628657294112</v>
      </c>
      <c r="L55" s="37">
        <f t="shared" si="12"/>
        <v>38864950.080726378</v>
      </c>
      <c r="M55" s="37">
        <f t="shared" si="13"/>
        <v>35868067.019082032</v>
      </c>
      <c r="N55" s="41">
        <f>'jan-sep'!M55</f>
        <v>28033818.658634137</v>
      </c>
      <c r="O55" s="41">
        <f t="shared" si="14"/>
        <v>7834248.3604478948</v>
      </c>
    </row>
    <row r="56" spans="1:15" s="34" customFormat="1" x14ac:dyDescent="0.3">
      <c r="A56" s="33" t="s">
        <v>515</v>
      </c>
      <c r="B56" s="34" t="s">
        <v>111</v>
      </c>
      <c r="C56" s="36">
        <v>134007676</v>
      </c>
      <c r="D56" s="36">
        <v>6114</v>
      </c>
      <c r="E56" s="37">
        <f t="shared" si="5"/>
        <v>21918.16748446189</v>
      </c>
      <c r="F56" s="38">
        <f t="shared" si="6"/>
        <v>0.69196169801138463</v>
      </c>
      <c r="G56" s="39">
        <f t="shared" si="7"/>
        <v>5854.3429042553498</v>
      </c>
      <c r="H56" s="39">
        <f t="shared" si="8"/>
        <v>2306.3941627778922</v>
      </c>
      <c r="I56" s="37">
        <f t="shared" si="9"/>
        <v>8160.7370670332421</v>
      </c>
      <c r="J56" s="40">
        <f t="shared" si="10"/>
        <v>-380.36337881004494</v>
      </c>
      <c r="K56" s="37">
        <f t="shared" si="11"/>
        <v>7780.373688223197</v>
      </c>
      <c r="L56" s="37">
        <f t="shared" si="12"/>
        <v>49894746.427841239</v>
      </c>
      <c r="M56" s="37">
        <f t="shared" si="13"/>
        <v>47569204.729796626</v>
      </c>
      <c r="N56" s="41">
        <f>'jan-sep'!M56</f>
        <v>39933733.381849103</v>
      </c>
      <c r="O56" s="41">
        <f t="shared" si="14"/>
        <v>7635471.347947523</v>
      </c>
    </row>
    <row r="57" spans="1:15" s="34" customFormat="1" x14ac:dyDescent="0.3">
      <c r="A57" s="33" t="s">
        <v>516</v>
      </c>
      <c r="B57" s="34" t="s">
        <v>112</v>
      </c>
      <c r="C57" s="36">
        <v>107475087</v>
      </c>
      <c r="D57" s="36">
        <v>4646</v>
      </c>
      <c r="E57" s="37">
        <f t="shared" si="5"/>
        <v>23132.821136461473</v>
      </c>
      <c r="F57" s="38">
        <f t="shared" si="6"/>
        <v>0.73030859923518443</v>
      </c>
      <c r="G57" s="39">
        <f t="shared" si="7"/>
        <v>5125.5507130556007</v>
      </c>
      <c r="H57" s="39">
        <f t="shared" si="8"/>
        <v>1881.2653845780385</v>
      </c>
      <c r="I57" s="37">
        <f t="shared" si="9"/>
        <v>7006.8160976336394</v>
      </c>
      <c r="J57" s="40">
        <f t="shared" si="10"/>
        <v>-380.36337881004494</v>
      </c>
      <c r="K57" s="37">
        <f t="shared" si="11"/>
        <v>6626.4527188235943</v>
      </c>
      <c r="L57" s="37">
        <f t="shared" si="12"/>
        <v>32553667.58960589</v>
      </c>
      <c r="M57" s="37">
        <f t="shared" si="13"/>
        <v>30786499.331654418</v>
      </c>
      <c r="N57" s="41">
        <f>'jan-sep'!M57</f>
        <v>24646678.908353105</v>
      </c>
      <c r="O57" s="41">
        <f t="shared" si="14"/>
        <v>6139820.4233013131</v>
      </c>
    </row>
    <row r="58" spans="1:15" s="34" customFormat="1" x14ac:dyDescent="0.3">
      <c r="A58" s="33" t="s">
        <v>517</v>
      </c>
      <c r="B58" s="34" t="s">
        <v>113</v>
      </c>
      <c r="C58" s="36">
        <v>163057064</v>
      </c>
      <c r="D58" s="36">
        <v>7214</v>
      </c>
      <c r="E58" s="37">
        <f t="shared" si="5"/>
        <v>22602.864430274465</v>
      </c>
      <c r="F58" s="38">
        <f t="shared" si="6"/>
        <v>0.71357774148689646</v>
      </c>
      <c r="G58" s="39">
        <f t="shared" si="7"/>
        <v>5443.5247367678048</v>
      </c>
      <c r="H58" s="39">
        <f t="shared" si="8"/>
        <v>2066.7502317434914</v>
      </c>
      <c r="I58" s="37">
        <f t="shared" si="9"/>
        <v>7510.2749685112958</v>
      </c>
      <c r="J58" s="40">
        <f t="shared" si="10"/>
        <v>-380.36337881004494</v>
      </c>
      <c r="K58" s="37">
        <f t="shared" si="11"/>
        <v>7129.9115897012507</v>
      </c>
      <c r="L58" s="37">
        <f t="shared" si="12"/>
        <v>54179123.622840486</v>
      </c>
      <c r="M58" s="37">
        <f t="shared" si="13"/>
        <v>51435182.208104819</v>
      </c>
      <c r="N58" s="41">
        <f>'jan-sep'!M58</f>
        <v>42444532.390327021</v>
      </c>
      <c r="O58" s="41">
        <f t="shared" si="14"/>
        <v>8990649.8177777976</v>
      </c>
    </row>
    <row r="59" spans="1:15" s="34" customFormat="1" x14ac:dyDescent="0.3">
      <c r="A59" s="33" t="s">
        <v>518</v>
      </c>
      <c r="B59" s="34" t="s">
        <v>79</v>
      </c>
      <c r="C59" s="36">
        <v>83827607</v>
      </c>
      <c r="D59" s="36">
        <v>3705</v>
      </c>
      <c r="E59" s="37">
        <f t="shared" si="5"/>
        <v>22625.534952766531</v>
      </c>
      <c r="F59" s="38">
        <f t="shared" si="6"/>
        <v>0.71429345520929299</v>
      </c>
      <c r="G59" s="39">
        <f t="shared" si="7"/>
        <v>5429.9224232725655</v>
      </c>
      <c r="H59" s="39">
        <f t="shared" si="8"/>
        <v>2058.8155488712682</v>
      </c>
      <c r="I59" s="37">
        <f t="shared" si="9"/>
        <v>7488.7379721438338</v>
      </c>
      <c r="J59" s="40">
        <f t="shared" si="10"/>
        <v>-380.36337881004494</v>
      </c>
      <c r="K59" s="37">
        <f t="shared" si="11"/>
        <v>7108.3745933337887</v>
      </c>
      <c r="L59" s="37">
        <f t="shared" si="12"/>
        <v>27745774.186792903</v>
      </c>
      <c r="M59" s="37">
        <f t="shared" si="13"/>
        <v>26336527.868301686</v>
      </c>
      <c r="N59" s="41">
        <f>'jan-sep'!M59</f>
        <v>21389923.466282453</v>
      </c>
      <c r="O59" s="41">
        <f t="shared" si="14"/>
        <v>4946604.4020192325</v>
      </c>
    </row>
    <row r="60" spans="1:15" s="34" customFormat="1" x14ac:dyDescent="0.3">
      <c r="A60" s="33" t="s">
        <v>519</v>
      </c>
      <c r="B60" s="34" t="s">
        <v>114</v>
      </c>
      <c r="C60" s="36">
        <v>533292148</v>
      </c>
      <c r="D60" s="36">
        <v>21191</v>
      </c>
      <c r="E60" s="37">
        <f t="shared" si="5"/>
        <v>25165.973668066632</v>
      </c>
      <c r="F60" s="38">
        <f t="shared" si="6"/>
        <v>0.79449570242631562</v>
      </c>
      <c r="G60" s="39">
        <f t="shared" si="7"/>
        <v>3905.6591940925045</v>
      </c>
      <c r="H60" s="39">
        <f t="shared" si="8"/>
        <v>1169.6619985162329</v>
      </c>
      <c r="I60" s="37">
        <f t="shared" si="9"/>
        <v>5075.321192608737</v>
      </c>
      <c r="J60" s="40">
        <f t="shared" si="10"/>
        <v>-380.36337881004494</v>
      </c>
      <c r="K60" s="37">
        <f t="shared" si="11"/>
        <v>4694.9578137986919</v>
      </c>
      <c r="L60" s="37">
        <f t="shared" si="12"/>
        <v>107551131.39257175</v>
      </c>
      <c r="M60" s="37">
        <f t="shared" si="13"/>
        <v>99490851.032208085</v>
      </c>
      <c r="N60" s="41">
        <f>'jan-sep'!M60</f>
        <v>78664700.134505123</v>
      </c>
      <c r="O60" s="41">
        <f t="shared" si="14"/>
        <v>20826150.897702962</v>
      </c>
    </row>
    <row r="61" spans="1:15" s="34" customFormat="1" x14ac:dyDescent="0.3">
      <c r="A61" s="33" t="s">
        <v>520</v>
      </c>
      <c r="B61" s="34" t="s">
        <v>115</v>
      </c>
      <c r="C61" s="36">
        <v>172354631</v>
      </c>
      <c r="D61" s="36">
        <v>6607</v>
      </c>
      <c r="E61" s="37">
        <f t="shared" si="5"/>
        <v>26086.670349629181</v>
      </c>
      <c r="F61" s="38">
        <f t="shared" si="6"/>
        <v>0.82356231301678162</v>
      </c>
      <c r="G61" s="39">
        <f t="shared" si="7"/>
        <v>3353.2411851549755</v>
      </c>
      <c r="H61" s="39">
        <f t="shared" si="8"/>
        <v>847.41815996934065</v>
      </c>
      <c r="I61" s="37">
        <f t="shared" si="9"/>
        <v>4200.6593451243161</v>
      </c>
      <c r="J61" s="40">
        <f t="shared" si="10"/>
        <v>-380.36337881004494</v>
      </c>
      <c r="K61" s="37">
        <f t="shared" si="11"/>
        <v>3820.295966314271</v>
      </c>
      <c r="L61" s="37">
        <f t="shared" si="12"/>
        <v>27753756.293236356</v>
      </c>
      <c r="M61" s="37">
        <f t="shared" si="13"/>
        <v>25240695.449438389</v>
      </c>
      <c r="N61" s="41">
        <f>'jan-sep'!M61</f>
        <v>22103410.777376018</v>
      </c>
      <c r="O61" s="41">
        <f t="shared" si="14"/>
        <v>3137284.6720623709</v>
      </c>
    </row>
    <row r="62" spans="1:15" s="34" customFormat="1" x14ac:dyDescent="0.3">
      <c r="A62" s="33" t="s">
        <v>521</v>
      </c>
      <c r="B62" s="34" t="s">
        <v>116</v>
      </c>
      <c r="C62" s="36">
        <v>107499075</v>
      </c>
      <c r="D62" s="36">
        <v>4407</v>
      </c>
      <c r="E62" s="37">
        <f t="shared" si="5"/>
        <v>24392.80122532335</v>
      </c>
      <c r="F62" s="38">
        <f t="shared" si="6"/>
        <v>0.77008646672193815</v>
      </c>
      <c r="G62" s="39">
        <f t="shared" si="7"/>
        <v>4369.5626597384735</v>
      </c>
      <c r="H62" s="39">
        <f t="shared" si="8"/>
        <v>1440.2723534763816</v>
      </c>
      <c r="I62" s="37">
        <f t="shared" si="9"/>
        <v>5809.8350132148553</v>
      </c>
      <c r="J62" s="40">
        <f t="shared" si="10"/>
        <v>-380.36337881004494</v>
      </c>
      <c r="K62" s="37">
        <f t="shared" si="11"/>
        <v>5429.4716344048102</v>
      </c>
      <c r="L62" s="37">
        <f t="shared" si="12"/>
        <v>25603942.903237868</v>
      </c>
      <c r="M62" s="37">
        <f t="shared" si="13"/>
        <v>23927681.492821999</v>
      </c>
      <c r="N62" s="41">
        <f>'jan-sep'!M62</f>
        <v>17114339.81042017</v>
      </c>
      <c r="O62" s="41">
        <f t="shared" si="14"/>
        <v>6813341.6824018285</v>
      </c>
    </row>
    <row r="63" spans="1:15" s="34" customFormat="1" x14ac:dyDescent="0.3">
      <c r="A63" s="33" t="s">
        <v>522</v>
      </c>
      <c r="B63" s="34" t="s">
        <v>117</v>
      </c>
      <c r="C63" s="36">
        <v>53045686</v>
      </c>
      <c r="D63" s="36">
        <v>2459</v>
      </c>
      <c r="E63" s="37">
        <f t="shared" si="5"/>
        <v>21572.056120374134</v>
      </c>
      <c r="F63" s="38">
        <f t="shared" si="6"/>
        <v>0.68103488091479192</v>
      </c>
      <c r="G63" s="39">
        <f t="shared" si="7"/>
        <v>6062.0097227080032</v>
      </c>
      <c r="H63" s="39">
        <f t="shared" si="8"/>
        <v>2427.5331402086067</v>
      </c>
      <c r="I63" s="37">
        <f t="shared" si="9"/>
        <v>8489.542862916609</v>
      </c>
      <c r="J63" s="40">
        <f t="shared" si="10"/>
        <v>-380.36337881004494</v>
      </c>
      <c r="K63" s="37">
        <f t="shared" si="11"/>
        <v>8109.1794841065639</v>
      </c>
      <c r="L63" s="37">
        <f t="shared" si="12"/>
        <v>20875785.89991194</v>
      </c>
      <c r="M63" s="37">
        <f t="shared" si="13"/>
        <v>19940472.351418041</v>
      </c>
      <c r="N63" s="41">
        <f>'jan-sep'!M63</f>
        <v>14772019.747770188</v>
      </c>
      <c r="O63" s="41">
        <f t="shared" si="14"/>
        <v>5168452.6036478523</v>
      </c>
    </row>
    <row r="64" spans="1:15" s="34" customFormat="1" x14ac:dyDescent="0.3">
      <c r="A64" s="33" t="s">
        <v>523</v>
      </c>
      <c r="B64" s="34" t="s">
        <v>118</v>
      </c>
      <c r="C64" s="36">
        <v>42391892</v>
      </c>
      <c r="D64" s="36">
        <v>1791</v>
      </c>
      <c r="E64" s="37">
        <f t="shared" si="5"/>
        <v>23669.398101619208</v>
      </c>
      <c r="F64" s="38">
        <f t="shared" si="6"/>
        <v>0.7472484601148659</v>
      </c>
      <c r="G64" s="39">
        <f t="shared" si="7"/>
        <v>4803.6045339609591</v>
      </c>
      <c r="H64" s="39">
        <f t="shared" si="8"/>
        <v>1693.463446772831</v>
      </c>
      <c r="I64" s="37">
        <f t="shared" si="9"/>
        <v>6497.0679807337901</v>
      </c>
      <c r="J64" s="40">
        <f t="shared" si="10"/>
        <v>-380.36337881004494</v>
      </c>
      <c r="K64" s="37">
        <f t="shared" si="11"/>
        <v>6116.704601923745</v>
      </c>
      <c r="L64" s="37">
        <f t="shared" si="12"/>
        <v>11636248.753494218</v>
      </c>
      <c r="M64" s="37">
        <f t="shared" si="13"/>
        <v>10955017.942045428</v>
      </c>
      <c r="N64" s="41">
        <f>'jan-sep'!M64</f>
        <v>7511561.7895308705</v>
      </c>
      <c r="O64" s="41">
        <f t="shared" si="14"/>
        <v>3443456.1525145574</v>
      </c>
    </row>
    <row r="65" spans="1:15" s="34" customFormat="1" x14ac:dyDescent="0.3">
      <c r="A65" s="33" t="s">
        <v>524</v>
      </c>
      <c r="B65" s="34" t="s">
        <v>119</v>
      </c>
      <c r="C65" s="36">
        <v>29266735</v>
      </c>
      <c r="D65" s="36">
        <v>1286</v>
      </c>
      <c r="E65" s="37">
        <f t="shared" si="5"/>
        <v>22757.958786936237</v>
      </c>
      <c r="F65" s="38">
        <f t="shared" si="6"/>
        <v>0.71847410677216694</v>
      </c>
      <c r="G65" s="39">
        <f t="shared" si="7"/>
        <v>5350.4681227707415</v>
      </c>
      <c r="H65" s="39">
        <f t="shared" si="8"/>
        <v>2012.4672069118712</v>
      </c>
      <c r="I65" s="37">
        <f t="shared" si="9"/>
        <v>7362.935329682613</v>
      </c>
      <c r="J65" s="40">
        <f t="shared" si="10"/>
        <v>-380.36337881004494</v>
      </c>
      <c r="K65" s="37">
        <f t="shared" si="11"/>
        <v>6982.5719508725679</v>
      </c>
      <c r="L65" s="37">
        <f t="shared" si="12"/>
        <v>9468734.8339718394</v>
      </c>
      <c r="M65" s="37">
        <f t="shared" si="13"/>
        <v>8979587.5288221221</v>
      </c>
      <c r="N65" s="41">
        <f>'jan-sep'!M65</f>
        <v>7858947.2842750959</v>
      </c>
      <c r="O65" s="41">
        <f t="shared" si="14"/>
        <v>1120640.2445470262</v>
      </c>
    </row>
    <row r="66" spans="1:15" s="34" customFormat="1" x14ac:dyDescent="0.3">
      <c r="A66" s="33" t="s">
        <v>525</v>
      </c>
      <c r="B66" s="34" t="s">
        <v>120</v>
      </c>
      <c r="C66" s="36">
        <v>31892200</v>
      </c>
      <c r="D66" s="36">
        <v>1551</v>
      </c>
      <c r="E66" s="37">
        <f t="shared" si="5"/>
        <v>20562.34687298517</v>
      </c>
      <c r="F66" s="38">
        <f t="shared" si="6"/>
        <v>0.64915812270421758</v>
      </c>
      <c r="G66" s="39">
        <f t="shared" si="7"/>
        <v>6667.8352711413818</v>
      </c>
      <c r="H66" s="39">
        <f t="shared" si="8"/>
        <v>2780.9313767947442</v>
      </c>
      <c r="I66" s="37">
        <f t="shared" si="9"/>
        <v>9448.7666479361251</v>
      </c>
      <c r="J66" s="40">
        <f t="shared" si="10"/>
        <v>-380.36337881004494</v>
      </c>
      <c r="K66" s="37">
        <f t="shared" si="11"/>
        <v>9068.40326912608</v>
      </c>
      <c r="L66" s="37">
        <f t="shared" si="12"/>
        <v>14655037.07094893</v>
      </c>
      <c r="M66" s="37">
        <f t="shared" si="13"/>
        <v>14065093.470414549</v>
      </c>
      <c r="N66" s="41">
        <f>'jan-sep'!M66</f>
        <v>11315105.394953867</v>
      </c>
      <c r="O66" s="41">
        <f t="shared" si="14"/>
        <v>2749988.0754606817</v>
      </c>
    </row>
    <row r="67" spans="1:15" s="34" customFormat="1" x14ac:dyDescent="0.3">
      <c r="A67" s="33" t="s">
        <v>526</v>
      </c>
      <c r="B67" s="34" t="s">
        <v>121</v>
      </c>
      <c r="C67" s="36">
        <v>137647447</v>
      </c>
      <c r="D67" s="36">
        <v>5591</v>
      </c>
      <c r="E67" s="37">
        <f t="shared" si="5"/>
        <v>24619.468252548741</v>
      </c>
      <c r="F67" s="38">
        <f t="shared" si="6"/>
        <v>0.77724239803568806</v>
      </c>
      <c r="G67" s="39">
        <f t="shared" si="7"/>
        <v>4233.5624434032397</v>
      </c>
      <c r="H67" s="39">
        <f t="shared" si="8"/>
        <v>1360.9388939474948</v>
      </c>
      <c r="I67" s="37">
        <f t="shared" si="9"/>
        <v>5594.5013373507345</v>
      </c>
      <c r="J67" s="40">
        <f t="shared" si="10"/>
        <v>-380.36337881004494</v>
      </c>
      <c r="K67" s="37">
        <f t="shared" si="11"/>
        <v>5214.1379585406894</v>
      </c>
      <c r="L67" s="37">
        <f t="shared" si="12"/>
        <v>31278856.977127958</v>
      </c>
      <c r="M67" s="37">
        <f t="shared" si="13"/>
        <v>29152245.326200996</v>
      </c>
      <c r="N67" s="41">
        <f>'jan-sep'!M67</f>
        <v>21149314.887000058</v>
      </c>
      <c r="O67" s="41">
        <f t="shared" si="14"/>
        <v>8002930.4392009377</v>
      </c>
    </row>
    <row r="68" spans="1:15" s="34" customFormat="1" x14ac:dyDescent="0.3">
      <c r="A68" s="33" t="s">
        <v>527</v>
      </c>
      <c r="B68" s="34" t="s">
        <v>122</v>
      </c>
      <c r="C68" s="36">
        <v>58848260</v>
      </c>
      <c r="D68" s="36">
        <v>2418</v>
      </c>
      <c r="E68" s="37">
        <f t="shared" si="5"/>
        <v>24337.576509511993</v>
      </c>
      <c r="F68" s="38">
        <f t="shared" si="6"/>
        <v>0.7683430094665763</v>
      </c>
      <c r="G68" s="39">
        <f t="shared" si="7"/>
        <v>4402.6974892252883</v>
      </c>
      <c r="H68" s="39">
        <f t="shared" si="8"/>
        <v>1459.6010040103565</v>
      </c>
      <c r="I68" s="37">
        <f t="shared" si="9"/>
        <v>5862.2984932356449</v>
      </c>
      <c r="J68" s="40">
        <f t="shared" si="10"/>
        <v>-380.36337881004494</v>
      </c>
      <c r="K68" s="37">
        <f t="shared" si="11"/>
        <v>5481.9351144255997</v>
      </c>
      <c r="L68" s="37">
        <f t="shared" si="12"/>
        <v>14175037.756643789</v>
      </c>
      <c r="M68" s="37">
        <f t="shared" si="13"/>
        <v>13255319.106681101</v>
      </c>
      <c r="N68" s="41">
        <f>'jan-sep'!M68</f>
        <v>8356226.5353632849</v>
      </c>
      <c r="O68" s="41">
        <f t="shared" si="14"/>
        <v>4899092.5713178162</v>
      </c>
    </row>
    <row r="69" spans="1:15" s="34" customFormat="1" x14ac:dyDescent="0.3">
      <c r="A69" s="33" t="s">
        <v>528</v>
      </c>
      <c r="B69" s="34" t="s">
        <v>123</v>
      </c>
      <c r="C69" s="36">
        <v>35379908</v>
      </c>
      <c r="D69" s="36">
        <v>1577</v>
      </c>
      <c r="E69" s="37">
        <f t="shared" si="5"/>
        <v>22434.944831959416</v>
      </c>
      <c r="F69" s="38">
        <f t="shared" si="6"/>
        <v>0.70827648030884216</v>
      </c>
      <c r="G69" s="39">
        <f t="shared" si="7"/>
        <v>5544.2764957568343</v>
      </c>
      <c r="H69" s="39">
        <f t="shared" si="8"/>
        <v>2125.5220911537585</v>
      </c>
      <c r="I69" s="37">
        <f t="shared" si="9"/>
        <v>7669.7985869105923</v>
      </c>
      <c r="J69" s="40">
        <f t="shared" si="10"/>
        <v>-380.36337881004494</v>
      </c>
      <c r="K69" s="37">
        <f t="shared" si="11"/>
        <v>7289.4352081005472</v>
      </c>
      <c r="L69" s="37">
        <f t="shared" si="12"/>
        <v>12095272.371558005</v>
      </c>
      <c r="M69" s="37">
        <f t="shared" si="13"/>
        <v>11495439.323174562</v>
      </c>
      <c r="N69" s="41">
        <f>'jan-sep'!M69</f>
        <v>9559070.4576997086</v>
      </c>
      <c r="O69" s="41">
        <f t="shared" si="14"/>
        <v>1936368.8654748537</v>
      </c>
    </row>
    <row r="70" spans="1:15" s="34" customFormat="1" x14ac:dyDescent="0.3">
      <c r="A70" s="33" t="s">
        <v>529</v>
      </c>
      <c r="B70" s="34" t="s">
        <v>124</v>
      </c>
      <c r="C70" s="36">
        <v>46439131</v>
      </c>
      <c r="D70" s="36">
        <v>1912</v>
      </c>
      <c r="E70" s="37">
        <f t="shared" si="5"/>
        <v>24288.248430962343</v>
      </c>
      <c r="F70" s="38">
        <f t="shared" si="6"/>
        <v>0.76678571043521104</v>
      </c>
      <c r="G70" s="39">
        <f t="shared" si="7"/>
        <v>4432.2943363550776</v>
      </c>
      <c r="H70" s="39">
        <f t="shared" si="8"/>
        <v>1476.865831502734</v>
      </c>
      <c r="I70" s="37">
        <f t="shared" si="9"/>
        <v>5909.1601678578118</v>
      </c>
      <c r="J70" s="40">
        <f t="shared" si="10"/>
        <v>-380.36337881004494</v>
      </c>
      <c r="K70" s="37">
        <f t="shared" si="11"/>
        <v>5528.7967890477667</v>
      </c>
      <c r="L70" s="37">
        <f t="shared" si="12"/>
        <v>11298314.240944136</v>
      </c>
      <c r="M70" s="37">
        <f t="shared" si="13"/>
        <v>10571059.460659331</v>
      </c>
      <c r="N70" s="41">
        <f>'jan-sep'!M70</f>
        <v>9008560.2334634401</v>
      </c>
      <c r="O70" s="41">
        <f t="shared" si="14"/>
        <v>1562499.2271958906</v>
      </c>
    </row>
    <row r="71" spans="1:15" s="34" customFormat="1" x14ac:dyDescent="0.3">
      <c r="A71" s="33" t="s">
        <v>530</v>
      </c>
      <c r="B71" s="34" t="s">
        <v>125</v>
      </c>
      <c r="C71" s="36">
        <v>831796783</v>
      </c>
      <c r="D71" s="36">
        <v>28023</v>
      </c>
      <c r="E71" s="37">
        <f t="shared" si="5"/>
        <v>29682.645790957427</v>
      </c>
      <c r="F71" s="38">
        <f t="shared" si="6"/>
        <v>0.93708810271396814</v>
      </c>
      <c r="G71" s="39">
        <f t="shared" si="7"/>
        <v>1195.6559203580275</v>
      </c>
      <c r="H71" s="39">
        <f t="shared" si="8"/>
        <v>0</v>
      </c>
      <c r="I71" s="37">
        <f t="shared" si="9"/>
        <v>1195.6559203580275</v>
      </c>
      <c r="J71" s="40">
        <f t="shared" si="10"/>
        <v>-380.36337881004494</v>
      </c>
      <c r="K71" s="37">
        <f t="shared" si="11"/>
        <v>815.29254154798264</v>
      </c>
      <c r="L71" s="37">
        <f t="shared" si="12"/>
        <v>33505865.856193006</v>
      </c>
      <c r="M71" s="37">
        <f t="shared" si="13"/>
        <v>22846942.891799118</v>
      </c>
      <c r="N71" s="41">
        <f>'jan-sep'!M71</f>
        <v>17871130.473739259</v>
      </c>
      <c r="O71" s="41">
        <f t="shared" si="14"/>
        <v>4975812.4180598594</v>
      </c>
    </row>
    <row r="72" spans="1:15" s="34" customFormat="1" x14ac:dyDescent="0.3">
      <c r="A72" s="33" t="s">
        <v>531</v>
      </c>
      <c r="B72" s="34" t="s">
        <v>126</v>
      </c>
      <c r="C72" s="36">
        <v>831888308</v>
      </c>
      <c r="D72" s="36">
        <v>30676</v>
      </c>
      <c r="E72" s="37">
        <f t="shared" si="5"/>
        <v>27118.539183726691</v>
      </c>
      <c r="F72" s="38">
        <f t="shared" si="6"/>
        <v>0.85613865458700256</v>
      </c>
      <c r="G72" s="39">
        <f t="shared" si="7"/>
        <v>2734.1198846964694</v>
      </c>
      <c r="H72" s="39">
        <f t="shared" si="8"/>
        <v>486.26406803521235</v>
      </c>
      <c r="I72" s="37">
        <f t="shared" si="9"/>
        <v>3220.3839527316818</v>
      </c>
      <c r="J72" s="40">
        <f t="shared" si="10"/>
        <v>-380.36337881004494</v>
      </c>
      <c r="K72" s="37">
        <f t="shared" si="11"/>
        <v>2840.0205739216367</v>
      </c>
      <c r="L72" s="37">
        <f t="shared" si="12"/>
        <v>98788498.133997068</v>
      </c>
      <c r="M72" s="37">
        <f t="shared" si="13"/>
        <v>87120471.125620127</v>
      </c>
      <c r="N72" s="41">
        <f>'jan-sep'!M72</f>
        <v>79610590.503516987</v>
      </c>
      <c r="O72" s="41">
        <f t="shared" si="14"/>
        <v>7509880.6221031398</v>
      </c>
    </row>
    <row r="73" spans="1:15" s="34" customFormat="1" x14ac:dyDescent="0.3">
      <c r="A73" s="33" t="s">
        <v>532</v>
      </c>
      <c r="B73" s="34" t="s">
        <v>127</v>
      </c>
      <c r="C73" s="36">
        <v>62115008</v>
      </c>
      <c r="D73" s="36">
        <v>2615</v>
      </c>
      <c r="E73" s="37">
        <f t="shared" ref="E73:E136" si="15">(C73)/D73</f>
        <v>23753.34913957935</v>
      </c>
      <c r="F73" s="38">
        <f t="shared" ref="F73:F136" si="16">IF(ISNUMBER(C73),E73/E$435,"")</f>
        <v>0.74989881411083292</v>
      </c>
      <c r="G73" s="39">
        <f t="shared" ref="G73:G136" si="17">(E$435-E73)*0.6</f>
        <v>4753.2339111848742</v>
      </c>
      <c r="H73" s="39">
        <f t="shared" ref="H73:H136" si="18">IF(E73&gt;=E$435*0.9,0,IF(E73&lt;0.9*E$435,(E$435*0.9-E73)*0.35))</f>
        <v>1664.0805834867815</v>
      </c>
      <c r="I73" s="37">
        <f t="shared" ref="I73:I136" si="19">G73+H73</f>
        <v>6417.3144946716557</v>
      </c>
      <c r="J73" s="40">
        <f t="shared" ref="J73:J136" si="20">I$437</f>
        <v>-380.36337881004494</v>
      </c>
      <c r="K73" s="37">
        <f t="shared" ref="K73:K136" si="21">I73+J73</f>
        <v>6036.9511158616106</v>
      </c>
      <c r="L73" s="37">
        <f t="shared" ref="L73:L136" si="22">(I73*D73)</f>
        <v>16781277.403566379</v>
      </c>
      <c r="M73" s="37">
        <f t="shared" ref="M73:M136" si="23">(K73*D73)</f>
        <v>15786627.167978112</v>
      </c>
      <c r="N73" s="41">
        <f>'jan-sep'!M73</f>
        <v>12066047.374245238</v>
      </c>
      <c r="O73" s="41">
        <f t="shared" ref="O73:O136" si="24">M73-N73</f>
        <v>3720579.7937328741</v>
      </c>
    </row>
    <row r="74" spans="1:15" s="34" customFormat="1" x14ac:dyDescent="0.3">
      <c r="A74" s="33" t="s">
        <v>533</v>
      </c>
      <c r="B74" s="34" t="s">
        <v>128</v>
      </c>
      <c r="C74" s="36">
        <v>49310560</v>
      </c>
      <c r="D74" s="36">
        <v>2009</v>
      </c>
      <c r="E74" s="37">
        <f t="shared" si="15"/>
        <v>24544.828272772524</v>
      </c>
      <c r="F74" s="38">
        <f t="shared" si="16"/>
        <v>0.77488599633458322</v>
      </c>
      <c r="G74" s="39">
        <f t="shared" si="17"/>
        <v>4278.3464312689694</v>
      </c>
      <c r="H74" s="39">
        <f t="shared" si="18"/>
        <v>1387.0628868691708</v>
      </c>
      <c r="I74" s="37">
        <f t="shared" si="19"/>
        <v>5665.4093181381404</v>
      </c>
      <c r="J74" s="40">
        <f t="shared" si="20"/>
        <v>-380.36337881004494</v>
      </c>
      <c r="K74" s="37">
        <f t="shared" si="21"/>
        <v>5285.0459393280953</v>
      </c>
      <c r="L74" s="37">
        <f t="shared" si="22"/>
        <v>11381807.320139524</v>
      </c>
      <c r="M74" s="37">
        <f t="shared" si="23"/>
        <v>10617657.292110143</v>
      </c>
      <c r="N74" s="41">
        <f>'jan-sep'!M74</f>
        <v>8128249.8079383131</v>
      </c>
      <c r="O74" s="41">
        <f t="shared" si="24"/>
        <v>2489407.4841718301</v>
      </c>
    </row>
    <row r="75" spans="1:15" s="34" customFormat="1" x14ac:dyDescent="0.3">
      <c r="A75" s="33" t="s">
        <v>534</v>
      </c>
      <c r="B75" s="34" t="s">
        <v>129</v>
      </c>
      <c r="C75" s="36">
        <v>60828415</v>
      </c>
      <c r="D75" s="36">
        <v>2204</v>
      </c>
      <c r="E75" s="37">
        <f t="shared" si="15"/>
        <v>27599.099364791287</v>
      </c>
      <c r="F75" s="38">
        <f t="shared" si="16"/>
        <v>0.87131005242953896</v>
      </c>
      <c r="G75" s="39">
        <f t="shared" si="17"/>
        <v>2445.7837760577117</v>
      </c>
      <c r="H75" s="39">
        <f t="shared" si="18"/>
        <v>318.06800466260353</v>
      </c>
      <c r="I75" s="37">
        <f t="shared" si="19"/>
        <v>2763.8517807203152</v>
      </c>
      <c r="J75" s="40">
        <f t="shared" si="20"/>
        <v>-380.36337881004494</v>
      </c>
      <c r="K75" s="37">
        <f t="shared" si="21"/>
        <v>2383.4884019102701</v>
      </c>
      <c r="L75" s="37">
        <f t="shared" si="22"/>
        <v>6091529.3247075751</v>
      </c>
      <c r="M75" s="37">
        <f t="shared" si="23"/>
        <v>5253208.4378102357</v>
      </c>
      <c r="N75" s="41">
        <f>'jan-sep'!M75</f>
        <v>1962777.62649685</v>
      </c>
      <c r="O75" s="41">
        <f t="shared" si="24"/>
        <v>3290430.8113133856</v>
      </c>
    </row>
    <row r="76" spans="1:15" s="34" customFormat="1" x14ac:dyDescent="0.3">
      <c r="A76" s="33" t="s">
        <v>535</v>
      </c>
      <c r="B76" s="34" t="s">
        <v>130</v>
      </c>
      <c r="C76" s="36">
        <v>55028859</v>
      </c>
      <c r="D76" s="36">
        <v>2293</v>
      </c>
      <c r="E76" s="37">
        <f t="shared" si="15"/>
        <v>23998.630178805059</v>
      </c>
      <c r="F76" s="38">
        <f t="shared" si="16"/>
        <v>0.75764239415751966</v>
      </c>
      <c r="G76" s="39">
        <f t="shared" si="17"/>
        <v>4606.0652876494487</v>
      </c>
      <c r="H76" s="39">
        <f t="shared" si="18"/>
        <v>1578.2322197577835</v>
      </c>
      <c r="I76" s="37">
        <f t="shared" si="19"/>
        <v>6184.2975074072319</v>
      </c>
      <c r="J76" s="40">
        <f t="shared" si="20"/>
        <v>-380.36337881004494</v>
      </c>
      <c r="K76" s="37">
        <f t="shared" si="21"/>
        <v>5803.9341285971868</v>
      </c>
      <c r="L76" s="37">
        <f t="shared" si="22"/>
        <v>14180594.184484784</v>
      </c>
      <c r="M76" s="37">
        <f t="shared" si="23"/>
        <v>13308420.95687335</v>
      </c>
      <c r="N76" s="41">
        <f>'jan-sep'!M76</f>
        <v>9745907.0548544265</v>
      </c>
      <c r="O76" s="41">
        <f t="shared" si="24"/>
        <v>3562513.9020189233</v>
      </c>
    </row>
    <row r="77" spans="1:15" s="34" customFormat="1" x14ac:dyDescent="0.3">
      <c r="A77" s="33" t="s">
        <v>536</v>
      </c>
      <c r="B77" s="34" t="s">
        <v>131</v>
      </c>
      <c r="C77" s="36">
        <v>89681106</v>
      </c>
      <c r="D77" s="36">
        <v>3589</v>
      </c>
      <c r="E77" s="37">
        <f t="shared" si="15"/>
        <v>24987.769852326554</v>
      </c>
      <c r="F77" s="38">
        <f t="shared" si="16"/>
        <v>0.78886976608747572</v>
      </c>
      <c r="G77" s="39">
        <f t="shared" si="17"/>
        <v>4012.5814835365518</v>
      </c>
      <c r="H77" s="39">
        <f t="shared" si="18"/>
        <v>1232.0333340252603</v>
      </c>
      <c r="I77" s="37">
        <f t="shared" si="19"/>
        <v>5244.6148175618118</v>
      </c>
      <c r="J77" s="40">
        <f t="shared" si="20"/>
        <v>-380.36337881004494</v>
      </c>
      <c r="K77" s="37">
        <f t="shared" si="21"/>
        <v>4864.2514387517667</v>
      </c>
      <c r="L77" s="37">
        <f t="shared" si="22"/>
        <v>18822922.580229342</v>
      </c>
      <c r="M77" s="37">
        <f t="shared" si="23"/>
        <v>17457798.413680092</v>
      </c>
      <c r="N77" s="41">
        <f>'jan-sep'!M77</f>
        <v>14991446.055570234</v>
      </c>
      <c r="O77" s="41">
        <f t="shared" si="24"/>
        <v>2466352.3581098579</v>
      </c>
    </row>
    <row r="78" spans="1:15" s="34" customFormat="1" x14ac:dyDescent="0.3">
      <c r="A78" s="33" t="s">
        <v>537</v>
      </c>
      <c r="B78" s="34" t="s">
        <v>132</v>
      </c>
      <c r="C78" s="36">
        <v>162316966</v>
      </c>
      <c r="D78" s="36">
        <v>5742</v>
      </c>
      <c r="E78" s="37">
        <f t="shared" si="15"/>
        <v>28268.36746778126</v>
      </c>
      <c r="F78" s="38">
        <f t="shared" si="16"/>
        <v>0.89243900371153384</v>
      </c>
      <c r="G78" s="39">
        <f t="shared" si="17"/>
        <v>2044.2229142637282</v>
      </c>
      <c r="H78" s="39">
        <f t="shared" si="18"/>
        <v>83.824168616113269</v>
      </c>
      <c r="I78" s="37">
        <f t="shared" si="19"/>
        <v>2128.0470828798416</v>
      </c>
      <c r="J78" s="40">
        <f t="shared" si="20"/>
        <v>-380.36337881004494</v>
      </c>
      <c r="K78" s="37">
        <f t="shared" si="21"/>
        <v>1747.6837040697967</v>
      </c>
      <c r="L78" s="37">
        <f t="shared" si="22"/>
        <v>12219246.349896051</v>
      </c>
      <c r="M78" s="37">
        <f t="shared" si="23"/>
        <v>10035199.828768773</v>
      </c>
      <c r="N78" s="41">
        <f>'jan-sep'!M78</f>
        <v>5140749.7953470564</v>
      </c>
      <c r="O78" s="41">
        <f t="shared" si="24"/>
        <v>4894450.0334217167</v>
      </c>
    </row>
    <row r="79" spans="1:15" s="34" customFormat="1" x14ac:dyDescent="0.3">
      <c r="A79" s="33" t="s">
        <v>538</v>
      </c>
      <c r="B79" s="34" t="s">
        <v>133</v>
      </c>
      <c r="C79" s="36">
        <v>121466882</v>
      </c>
      <c r="D79" s="36">
        <v>5789</v>
      </c>
      <c r="E79" s="37">
        <f t="shared" si="15"/>
        <v>20982.359993090344</v>
      </c>
      <c r="F79" s="38">
        <f t="shared" si="16"/>
        <v>0.6624180356043754</v>
      </c>
      <c r="G79" s="39">
        <f t="shared" si="17"/>
        <v>6415.8273990782773</v>
      </c>
      <c r="H79" s="39">
        <f t="shared" si="18"/>
        <v>2633.9267847579335</v>
      </c>
      <c r="I79" s="37">
        <f t="shared" si="19"/>
        <v>9049.7541838362104</v>
      </c>
      <c r="J79" s="40">
        <f t="shared" si="20"/>
        <v>-380.36337881004494</v>
      </c>
      <c r="K79" s="37">
        <f t="shared" si="21"/>
        <v>8669.3908050261653</v>
      </c>
      <c r="L79" s="37">
        <f t="shared" si="22"/>
        <v>52389026.970227823</v>
      </c>
      <c r="M79" s="37">
        <f t="shared" si="23"/>
        <v>50187103.370296471</v>
      </c>
      <c r="N79" s="41">
        <f>'jan-sep'!M79</f>
        <v>38758436.472526059</v>
      </c>
      <c r="O79" s="41">
        <f t="shared" si="24"/>
        <v>11428666.897770412</v>
      </c>
    </row>
    <row r="80" spans="1:15" s="34" customFormat="1" x14ac:dyDescent="0.3">
      <c r="A80" s="33" t="s">
        <v>539</v>
      </c>
      <c r="B80" s="34" t="s">
        <v>134</v>
      </c>
      <c r="C80" s="36">
        <v>85630748</v>
      </c>
      <c r="D80" s="36">
        <v>3127</v>
      </c>
      <c r="E80" s="37">
        <f t="shared" si="15"/>
        <v>27384.313399424369</v>
      </c>
      <c r="F80" s="38">
        <f t="shared" si="16"/>
        <v>0.86452920903057928</v>
      </c>
      <c r="G80" s="39">
        <f t="shared" si="17"/>
        <v>2574.6553552778628</v>
      </c>
      <c r="H80" s="39">
        <f t="shared" si="18"/>
        <v>393.24309254102496</v>
      </c>
      <c r="I80" s="37">
        <f t="shared" si="19"/>
        <v>2967.8984478188877</v>
      </c>
      <c r="J80" s="40">
        <f t="shared" si="20"/>
        <v>-380.36337881004494</v>
      </c>
      <c r="K80" s="37">
        <f t="shared" si="21"/>
        <v>2587.5350690088426</v>
      </c>
      <c r="L80" s="37">
        <f t="shared" si="22"/>
        <v>9280618.4463296626</v>
      </c>
      <c r="M80" s="37">
        <f t="shared" si="23"/>
        <v>8091222.1607906511</v>
      </c>
      <c r="N80" s="41">
        <f>'jan-sep'!M80</f>
        <v>5007714.8560095094</v>
      </c>
      <c r="O80" s="41">
        <f t="shared" si="24"/>
        <v>3083507.3047811417</v>
      </c>
    </row>
    <row r="81" spans="1:15" s="34" customFormat="1" x14ac:dyDescent="0.3">
      <c r="A81" s="33" t="s">
        <v>540</v>
      </c>
      <c r="B81" s="34" t="s">
        <v>135</v>
      </c>
      <c r="C81" s="36">
        <v>117653043</v>
      </c>
      <c r="D81" s="36">
        <v>4425</v>
      </c>
      <c r="E81" s="37">
        <f t="shared" si="15"/>
        <v>26588.258305084746</v>
      </c>
      <c r="F81" s="38">
        <f t="shared" si="16"/>
        <v>0.83939756263813536</v>
      </c>
      <c r="G81" s="39">
        <f t="shared" si="17"/>
        <v>3052.2884118816364</v>
      </c>
      <c r="H81" s="39">
        <f t="shared" si="18"/>
        <v>671.86237555989294</v>
      </c>
      <c r="I81" s="37">
        <f t="shared" si="19"/>
        <v>3724.1507874415292</v>
      </c>
      <c r="J81" s="40">
        <f t="shared" si="20"/>
        <v>-380.36337881004494</v>
      </c>
      <c r="K81" s="37">
        <f t="shared" si="21"/>
        <v>3343.7874086314841</v>
      </c>
      <c r="L81" s="37">
        <f t="shared" si="22"/>
        <v>16479367.234428767</v>
      </c>
      <c r="M81" s="37">
        <f t="shared" si="23"/>
        <v>14796259.283194317</v>
      </c>
      <c r="N81" s="41">
        <f>'jan-sep'!M81</f>
        <v>14249795.350013455</v>
      </c>
      <c r="O81" s="41">
        <f t="shared" si="24"/>
        <v>546463.93318086118</v>
      </c>
    </row>
    <row r="82" spans="1:15" s="34" customFormat="1" x14ac:dyDescent="0.3">
      <c r="A82" s="33" t="s">
        <v>541</v>
      </c>
      <c r="B82" s="34" t="s">
        <v>136</v>
      </c>
      <c r="C82" s="36">
        <v>155126063</v>
      </c>
      <c r="D82" s="36">
        <v>5119</v>
      </c>
      <c r="E82" s="37">
        <f t="shared" si="15"/>
        <v>30303.97792537605</v>
      </c>
      <c r="F82" s="38">
        <f t="shared" si="16"/>
        <v>0.95670370420374307</v>
      </c>
      <c r="G82" s="39">
        <f t="shared" si="17"/>
        <v>822.85663970685414</v>
      </c>
      <c r="H82" s="39">
        <f t="shared" si="18"/>
        <v>0</v>
      </c>
      <c r="I82" s="37">
        <f t="shared" si="19"/>
        <v>822.85663970685414</v>
      </c>
      <c r="J82" s="40">
        <f t="shared" si="20"/>
        <v>-380.36337881004494</v>
      </c>
      <c r="K82" s="37">
        <f t="shared" si="21"/>
        <v>442.4932608968092</v>
      </c>
      <c r="L82" s="37">
        <f t="shared" si="22"/>
        <v>4212203.138659386</v>
      </c>
      <c r="M82" s="37">
        <f t="shared" si="23"/>
        <v>2265123.0025307662</v>
      </c>
      <c r="N82" s="41">
        <f>'jan-sep'!M82</f>
        <v>3482865.9141730387</v>
      </c>
      <c r="O82" s="41">
        <f t="shared" si="24"/>
        <v>-1217742.9116422725</v>
      </c>
    </row>
    <row r="83" spans="1:15" s="34" customFormat="1" x14ac:dyDescent="0.3">
      <c r="A83" s="33" t="s">
        <v>542</v>
      </c>
      <c r="B83" s="34" t="s">
        <v>137</v>
      </c>
      <c r="C83" s="36">
        <v>157665286</v>
      </c>
      <c r="D83" s="36">
        <v>6112</v>
      </c>
      <c r="E83" s="37">
        <f t="shared" si="15"/>
        <v>25796.021924083769</v>
      </c>
      <c r="F83" s="38">
        <f t="shared" si="16"/>
        <v>0.81438647392314789</v>
      </c>
      <c r="G83" s="39">
        <f t="shared" si="17"/>
        <v>3527.6302404822227</v>
      </c>
      <c r="H83" s="39">
        <f t="shared" si="18"/>
        <v>949.14510891023508</v>
      </c>
      <c r="I83" s="37">
        <f t="shared" si="19"/>
        <v>4476.7753493924574</v>
      </c>
      <c r="J83" s="40">
        <f t="shared" si="20"/>
        <v>-380.36337881004494</v>
      </c>
      <c r="K83" s="37">
        <f t="shared" si="21"/>
        <v>4096.4119705824123</v>
      </c>
      <c r="L83" s="37">
        <f t="shared" si="22"/>
        <v>27362050.9354867</v>
      </c>
      <c r="M83" s="37">
        <f t="shared" si="23"/>
        <v>25037269.964199703</v>
      </c>
      <c r="N83" s="41">
        <f>'jan-sep'!M83</f>
        <v>20687884.038560949</v>
      </c>
      <c r="O83" s="41">
        <f t="shared" si="24"/>
        <v>4349385.9256387539</v>
      </c>
    </row>
    <row r="84" spans="1:15" s="34" customFormat="1" x14ac:dyDescent="0.3">
      <c r="A84" s="33" t="s">
        <v>543</v>
      </c>
      <c r="B84" s="34" t="s">
        <v>138</v>
      </c>
      <c r="C84" s="36">
        <v>383213654</v>
      </c>
      <c r="D84" s="36">
        <v>14948</v>
      </c>
      <c r="E84" s="37">
        <f t="shared" si="15"/>
        <v>25636.449959860853</v>
      </c>
      <c r="F84" s="38">
        <f t="shared" si="16"/>
        <v>0.80934874951498381</v>
      </c>
      <c r="G84" s="39">
        <f t="shared" si="17"/>
        <v>3623.3734190159726</v>
      </c>
      <c r="H84" s="39">
        <f t="shared" si="18"/>
        <v>1004.9952963882556</v>
      </c>
      <c r="I84" s="37">
        <f t="shared" si="19"/>
        <v>4628.3687154042282</v>
      </c>
      <c r="J84" s="40">
        <f t="shared" si="20"/>
        <v>-380.36337881004494</v>
      </c>
      <c r="K84" s="37">
        <f t="shared" si="21"/>
        <v>4248.0053365941831</v>
      </c>
      <c r="L84" s="37">
        <f t="shared" si="22"/>
        <v>69184855.557862401</v>
      </c>
      <c r="M84" s="37">
        <f t="shared" si="23"/>
        <v>63499183.771409847</v>
      </c>
      <c r="N84" s="41">
        <f>'jan-sep'!M84</f>
        <v>55037156.285570897</v>
      </c>
      <c r="O84" s="41">
        <f t="shared" si="24"/>
        <v>8462027.4858389497</v>
      </c>
    </row>
    <row r="85" spans="1:15" s="34" customFormat="1" x14ac:dyDescent="0.3">
      <c r="A85" s="33" t="s">
        <v>544</v>
      </c>
      <c r="B85" s="34" t="s">
        <v>139</v>
      </c>
      <c r="C85" s="36">
        <v>329395093</v>
      </c>
      <c r="D85" s="36">
        <v>13384</v>
      </c>
      <c r="E85" s="37">
        <f t="shared" si="15"/>
        <v>24611.109757919905</v>
      </c>
      <c r="F85" s="38">
        <f t="shared" si="16"/>
        <v>0.77697851839610188</v>
      </c>
      <c r="G85" s="39">
        <f t="shared" si="17"/>
        <v>4238.5775401805413</v>
      </c>
      <c r="H85" s="39">
        <f t="shared" si="18"/>
        <v>1363.8643670675874</v>
      </c>
      <c r="I85" s="37">
        <f t="shared" si="19"/>
        <v>5602.4419072481287</v>
      </c>
      <c r="J85" s="40">
        <f t="shared" si="20"/>
        <v>-380.36337881004494</v>
      </c>
      <c r="K85" s="37">
        <f t="shared" si="21"/>
        <v>5222.0785284380836</v>
      </c>
      <c r="L85" s="37">
        <f t="shared" si="22"/>
        <v>74983082.486608952</v>
      </c>
      <c r="M85" s="37">
        <f t="shared" si="23"/>
        <v>69892299.024615318</v>
      </c>
      <c r="N85" s="41">
        <f>'jan-sep'!M85</f>
        <v>55948237.784244075</v>
      </c>
      <c r="O85" s="41">
        <f t="shared" si="24"/>
        <v>13944061.240371242</v>
      </c>
    </row>
    <row r="86" spans="1:15" s="34" customFormat="1" x14ac:dyDescent="0.3">
      <c r="A86" s="33" t="s">
        <v>545</v>
      </c>
      <c r="B86" s="34" t="s">
        <v>140</v>
      </c>
      <c r="C86" s="36">
        <v>171734239</v>
      </c>
      <c r="D86" s="36">
        <v>6846</v>
      </c>
      <c r="E86" s="37">
        <f t="shared" si="15"/>
        <v>25085.340198656151</v>
      </c>
      <c r="F86" s="38">
        <f t="shared" si="16"/>
        <v>0.79195008484905327</v>
      </c>
      <c r="G86" s="39">
        <f t="shared" si="17"/>
        <v>3954.0392757387931</v>
      </c>
      <c r="H86" s="39">
        <f t="shared" si="18"/>
        <v>1197.8837128099012</v>
      </c>
      <c r="I86" s="37">
        <f t="shared" si="19"/>
        <v>5151.9229885486948</v>
      </c>
      <c r="J86" s="40">
        <f t="shared" si="20"/>
        <v>-380.36337881004494</v>
      </c>
      <c r="K86" s="37">
        <f t="shared" si="21"/>
        <v>4771.5596097386497</v>
      </c>
      <c r="L86" s="37">
        <f t="shared" si="22"/>
        <v>35270064.779604368</v>
      </c>
      <c r="M86" s="37">
        <f t="shared" si="23"/>
        <v>32666097.088270795</v>
      </c>
      <c r="N86" s="41">
        <f>'jan-sep'!M86</f>
        <v>24771643.475308951</v>
      </c>
      <c r="O86" s="41">
        <f t="shared" si="24"/>
        <v>7894453.6129618436</v>
      </c>
    </row>
    <row r="87" spans="1:15" s="34" customFormat="1" x14ac:dyDescent="0.3">
      <c r="A87" s="33" t="s">
        <v>546</v>
      </c>
      <c r="B87" s="34" t="s">
        <v>141</v>
      </c>
      <c r="C87" s="36">
        <v>252224536</v>
      </c>
      <c r="D87" s="36">
        <v>9051</v>
      </c>
      <c r="E87" s="37">
        <f t="shared" si="15"/>
        <v>27867.035244724339</v>
      </c>
      <c r="F87" s="38">
        <f t="shared" si="16"/>
        <v>0.87976885112099357</v>
      </c>
      <c r="G87" s="39">
        <f t="shared" si="17"/>
        <v>2285.0222480978809</v>
      </c>
      <c r="H87" s="39">
        <f t="shared" si="18"/>
        <v>224.29044668603564</v>
      </c>
      <c r="I87" s="37">
        <f t="shared" si="19"/>
        <v>2509.3126947839164</v>
      </c>
      <c r="J87" s="40">
        <f t="shared" si="20"/>
        <v>-380.36337881004494</v>
      </c>
      <c r="K87" s="37">
        <f t="shared" si="21"/>
        <v>2128.9493159738713</v>
      </c>
      <c r="L87" s="37">
        <f t="shared" si="22"/>
        <v>22711789.200489227</v>
      </c>
      <c r="M87" s="37">
        <f t="shared" si="23"/>
        <v>19269120.258879509</v>
      </c>
      <c r="N87" s="41">
        <f>'jan-sep'!M87</f>
        <v>11395198.975485163</v>
      </c>
      <c r="O87" s="41">
        <f t="shared" si="24"/>
        <v>7873921.283394346</v>
      </c>
    </row>
    <row r="88" spans="1:15" s="34" customFormat="1" x14ac:dyDescent="0.3">
      <c r="A88" s="33" t="s">
        <v>547</v>
      </c>
      <c r="B88" s="34" t="s">
        <v>142</v>
      </c>
      <c r="C88" s="36">
        <v>359214687</v>
      </c>
      <c r="D88" s="36">
        <v>13642</v>
      </c>
      <c r="E88" s="37">
        <f t="shared" si="15"/>
        <v>26331.526682304648</v>
      </c>
      <c r="F88" s="38">
        <f t="shared" si="16"/>
        <v>0.831292484977876</v>
      </c>
      <c r="G88" s="39">
        <f t="shared" si="17"/>
        <v>3206.3273855496955</v>
      </c>
      <c r="H88" s="39">
        <f t="shared" si="18"/>
        <v>761.71844353292738</v>
      </c>
      <c r="I88" s="37">
        <f t="shared" si="19"/>
        <v>3968.0458290826227</v>
      </c>
      <c r="J88" s="40">
        <f t="shared" si="20"/>
        <v>-380.36337881004494</v>
      </c>
      <c r="K88" s="37">
        <f t="shared" si="21"/>
        <v>3587.6824502725776</v>
      </c>
      <c r="L88" s="37">
        <f t="shared" si="22"/>
        <v>54132081.200345136</v>
      </c>
      <c r="M88" s="37">
        <f t="shared" si="23"/>
        <v>48943163.986618504</v>
      </c>
      <c r="N88" s="41">
        <f>'jan-sep'!M88</f>
        <v>34261235.868414372</v>
      </c>
      <c r="O88" s="41">
        <f t="shared" si="24"/>
        <v>14681928.118204132</v>
      </c>
    </row>
    <row r="89" spans="1:15" s="34" customFormat="1" x14ac:dyDescent="0.3">
      <c r="A89" s="33" t="s">
        <v>548</v>
      </c>
      <c r="B89" s="34" t="s">
        <v>143</v>
      </c>
      <c r="C89" s="36">
        <v>123290143</v>
      </c>
      <c r="D89" s="36">
        <v>5623</v>
      </c>
      <c r="E89" s="37">
        <f t="shared" si="15"/>
        <v>21926.043571047485</v>
      </c>
      <c r="F89" s="38">
        <f t="shared" si="16"/>
        <v>0.69221034791568514</v>
      </c>
      <c r="G89" s="39">
        <f t="shared" si="17"/>
        <v>5849.6172523039932</v>
      </c>
      <c r="H89" s="39">
        <f t="shared" si="18"/>
        <v>2303.6375324729343</v>
      </c>
      <c r="I89" s="37">
        <f t="shared" si="19"/>
        <v>8153.2547847769274</v>
      </c>
      <c r="J89" s="40">
        <f t="shared" si="20"/>
        <v>-380.36337881004494</v>
      </c>
      <c r="K89" s="37">
        <f t="shared" si="21"/>
        <v>7772.8914059668823</v>
      </c>
      <c r="L89" s="37">
        <f t="shared" si="22"/>
        <v>45845751.654800661</v>
      </c>
      <c r="M89" s="37">
        <f t="shared" si="23"/>
        <v>43706968.375751778</v>
      </c>
      <c r="N89" s="41">
        <f>'jan-sep'!M89</f>
        <v>34625809.229610316</v>
      </c>
      <c r="O89" s="41">
        <f t="shared" si="24"/>
        <v>9081159.146141462</v>
      </c>
    </row>
    <row r="90" spans="1:15" s="34" customFormat="1" x14ac:dyDescent="0.3">
      <c r="A90" s="33" t="s">
        <v>549</v>
      </c>
      <c r="B90" s="34" t="s">
        <v>144</v>
      </c>
      <c r="C90" s="36">
        <v>153866256</v>
      </c>
      <c r="D90" s="36">
        <v>6671</v>
      </c>
      <c r="E90" s="37">
        <f t="shared" si="15"/>
        <v>23064.946184979763</v>
      </c>
      <c r="F90" s="38">
        <f t="shared" si="16"/>
        <v>0.72816577106704405</v>
      </c>
      <c r="G90" s="39">
        <f t="shared" si="17"/>
        <v>5166.2756839446265</v>
      </c>
      <c r="H90" s="39">
        <f t="shared" si="18"/>
        <v>1905.021617596637</v>
      </c>
      <c r="I90" s="37">
        <f t="shared" si="19"/>
        <v>7071.2973015412636</v>
      </c>
      <c r="J90" s="40">
        <f t="shared" si="20"/>
        <v>-380.36337881004494</v>
      </c>
      <c r="K90" s="37">
        <f t="shared" si="21"/>
        <v>6690.9339227312184</v>
      </c>
      <c r="L90" s="37">
        <f t="shared" si="22"/>
        <v>47172624.298581772</v>
      </c>
      <c r="M90" s="37">
        <f t="shared" si="23"/>
        <v>44635220.198539957</v>
      </c>
      <c r="N90" s="41">
        <f>'jan-sep'!M90</f>
        <v>34729154.01259657</v>
      </c>
      <c r="O90" s="41">
        <f t="shared" si="24"/>
        <v>9906066.1859433874</v>
      </c>
    </row>
    <row r="91" spans="1:15" s="34" customFormat="1" x14ac:dyDescent="0.3">
      <c r="A91" s="33" t="s">
        <v>550</v>
      </c>
      <c r="B91" s="34" t="s">
        <v>145</v>
      </c>
      <c r="C91" s="36">
        <v>73830900</v>
      </c>
      <c r="D91" s="36">
        <v>2981</v>
      </c>
      <c r="E91" s="37">
        <f t="shared" si="15"/>
        <v>24767.158671586716</v>
      </c>
      <c r="F91" s="38">
        <f t="shared" si="16"/>
        <v>0.78190501927033174</v>
      </c>
      <c r="G91" s="39">
        <f t="shared" si="17"/>
        <v>4144.9481919804539</v>
      </c>
      <c r="H91" s="39">
        <f t="shared" si="18"/>
        <v>1309.2472472842035</v>
      </c>
      <c r="I91" s="37">
        <f t="shared" si="19"/>
        <v>5454.1954392646576</v>
      </c>
      <c r="J91" s="40">
        <f t="shared" si="20"/>
        <v>-380.36337881004494</v>
      </c>
      <c r="K91" s="37">
        <f t="shared" si="21"/>
        <v>5073.8320604546125</v>
      </c>
      <c r="L91" s="37">
        <f t="shared" si="22"/>
        <v>16258956.604447944</v>
      </c>
      <c r="M91" s="37">
        <f t="shared" si="23"/>
        <v>15125093.3722152</v>
      </c>
      <c r="N91" s="41">
        <f>'jan-sep'!M91</f>
        <v>11700906.495975167</v>
      </c>
      <c r="O91" s="41">
        <f t="shared" si="24"/>
        <v>3424186.8762400337</v>
      </c>
    </row>
    <row r="92" spans="1:15" s="34" customFormat="1" x14ac:dyDescent="0.3">
      <c r="A92" s="33" t="s">
        <v>551</v>
      </c>
      <c r="B92" s="34" t="s">
        <v>146</v>
      </c>
      <c r="C92" s="36">
        <v>30052005</v>
      </c>
      <c r="D92" s="36">
        <v>1305</v>
      </c>
      <c r="E92" s="37">
        <f t="shared" si="15"/>
        <v>23028.356321839081</v>
      </c>
      <c r="F92" s="38">
        <f t="shared" si="16"/>
        <v>0.72701062048947962</v>
      </c>
      <c r="G92" s="39">
        <f t="shared" si="17"/>
        <v>5188.2296018290353</v>
      </c>
      <c r="H92" s="39">
        <f t="shared" si="18"/>
        <v>1917.8280696958757</v>
      </c>
      <c r="I92" s="37">
        <f t="shared" si="19"/>
        <v>7106.0576715249108</v>
      </c>
      <c r="J92" s="40">
        <f t="shared" si="20"/>
        <v>-380.36337881004494</v>
      </c>
      <c r="K92" s="37">
        <f t="shared" si="21"/>
        <v>6725.6942927148657</v>
      </c>
      <c r="L92" s="37">
        <f t="shared" si="22"/>
        <v>9273405.261340009</v>
      </c>
      <c r="M92" s="37">
        <f t="shared" si="23"/>
        <v>8777031.0519928988</v>
      </c>
      <c r="N92" s="41">
        <f>'jan-sep'!M92</f>
        <v>7191900.9205124415</v>
      </c>
      <c r="O92" s="41">
        <f t="shared" si="24"/>
        <v>1585130.1314804573</v>
      </c>
    </row>
    <row r="93" spans="1:15" s="34" customFormat="1" x14ac:dyDescent="0.3">
      <c r="A93" s="33" t="s">
        <v>552</v>
      </c>
      <c r="B93" s="34" t="s">
        <v>147</v>
      </c>
      <c r="C93" s="36">
        <v>175907651</v>
      </c>
      <c r="D93" s="36">
        <v>6418</v>
      </c>
      <c r="E93" s="37">
        <f t="shared" si="15"/>
        <v>27408.484107198503</v>
      </c>
      <c r="F93" s="38">
        <f t="shared" si="16"/>
        <v>0.86529228395485769</v>
      </c>
      <c r="G93" s="39">
        <f t="shared" si="17"/>
        <v>2560.1529306133821</v>
      </c>
      <c r="H93" s="39">
        <f t="shared" si="18"/>
        <v>384.78334482007813</v>
      </c>
      <c r="I93" s="37">
        <f t="shared" si="19"/>
        <v>2944.9362754334602</v>
      </c>
      <c r="J93" s="40">
        <f t="shared" si="20"/>
        <v>-380.36337881004494</v>
      </c>
      <c r="K93" s="37">
        <f t="shared" si="21"/>
        <v>2564.5728966234151</v>
      </c>
      <c r="L93" s="37">
        <f t="shared" si="22"/>
        <v>18900601.015731949</v>
      </c>
      <c r="M93" s="37">
        <f t="shared" si="23"/>
        <v>16459428.850529078</v>
      </c>
      <c r="N93" s="41">
        <f>'jan-sep'!M93</f>
        <v>10916025.11164663</v>
      </c>
      <c r="O93" s="41">
        <f t="shared" si="24"/>
        <v>5543403.7388824485</v>
      </c>
    </row>
    <row r="94" spans="1:15" s="34" customFormat="1" x14ac:dyDescent="0.3">
      <c r="A94" s="33" t="s">
        <v>553</v>
      </c>
      <c r="B94" s="34" t="s">
        <v>148</v>
      </c>
      <c r="C94" s="36">
        <v>67075006</v>
      </c>
      <c r="D94" s="36">
        <v>2135</v>
      </c>
      <c r="E94" s="37">
        <f t="shared" si="15"/>
        <v>31416.864637002342</v>
      </c>
      <c r="F94" s="38">
        <f t="shared" si="16"/>
        <v>0.9918377992058528</v>
      </c>
      <c r="G94" s="39">
        <f t="shared" si="17"/>
        <v>155.12461273107911</v>
      </c>
      <c r="H94" s="39">
        <f t="shared" si="18"/>
        <v>0</v>
      </c>
      <c r="I94" s="37">
        <f t="shared" si="19"/>
        <v>155.12461273107911</v>
      </c>
      <c r="J94" s="40">
        <f t="shared" si="20"/>
        <v>-380.36337881004494</v>
      </c>
      <c r="K94" s="37">
        <f t="shared" si="21"/>
        <v>-225.23876607896582</v>
      </c>
      <c r="L94" s="37">
        <f t="shared" si="22"/>
        <v>331191.04818085389</v>
      </c>
      <c r="M94" s="37">
        <f t="shared" si="23"/>
        <v>-480884.76557859202</v>
      </c>
      <c r="N94" s="41">
        <f>'jan-sep'!M94</f>
        <v>1889546.6467199535</v>
      </c>
      <c r="O94" s="41">
        <f t="shared" si="24"/>
        <v>-2370431.4122985457</v>
      </c>
    </row>
    <row r="95" spans="1:15" s="34" customFormat="1" x14ac:dyDescent="0.3">
      <c r="A95" s="33" t="s">
        <v>554</v>
      </c>
      <c r="B95" s="34" t="s">
        <v>149</v>
      </c>
      <c r="C95" s="36">
        <v>100884946</v>
      </c>
      <c r="D95" s="36">
        <v>3208</v>
      </c>
      <c r="E95" s="37">
        <f t="shared" si="15"/>
        <v>31447.925810473815</v>
      </c>
      <c r="F95" s="38">
        <f t="shared" si="16"/>
        <v>0.99281840775137942</v>
      </c>
      <c r="G95" s="39">
        <f t="shared" si="17"/>
        <v>136.48790864819529</v>
      </c>
      <c r="H95" s="39">
        <f t="shared" si="18"/>
        <v>0</v>
      </c>
      <c r="I95" s="37">
        <f t="shared" si="19"/>
        <v>136.48790864819529</v>
      </c>
      <c r="J95" s="40">
        <f t="shared" si="20"/>
        <v>-380.36337881004494</v>
      </c>
      <c r="K95" s="37">
        <f t="shared" si="21"/>
        <v>-243.87547016184965</v>
      </c>
      <c r="L95" s="37">
        <f t="shared" si="22"/>
        <v>437853.21094341046</v>
      </c>
      <c r="M95" s="37">
        <f t="shared" si="23"/>
        <v>-782352.50827921368</v>
      </c>
      <c r="N95" s="41">
        <f>'jan-sep'!M95</f>
        <v>671961.54383026168</v>
      </c>
      <c r="O95" s="41">
        <f t="shared" si="24"/>
        <v>-1454314.0521094752</v>
      </c>
    </row>
    <row r="96" spans="1:15" s="34" customFormat="1" x14ac:dyDescent="0.3">
      <c r="A96" s="33" t="s">
        <v>555</v>
      </c>
      <c r="B96" s="34" t="s">
        <v>150</v>
      </c>
      <c r="C96" s="36">
        <v>49434503</v>
      </c>
      <c r="D96" s="36">
        <v>1610</v>
      </c>
      <c r="E96" s="37">
        <f t="shared" si="15"/>
        <v>30704.660248447206</v>
      </c>
      <c r="F96" s="38">
        <f t="shared" si="16"/>
        <v>0.96935333929901346</v>
      </c>
      <c r="G96" s="39">
        <f t="shared" si="17"/>
        <v>582.44724586416044</v>
      </c>
      <c r="H96" s="39">
        <f t="shared" si="18"/>
        <v>0</v>
      </c>
      <c r="I96" s="37">
        <f t="shared" si="19"/>
        <v>582.44724586416044</v>
      </c>
      <c r="J96" s="40">
        <f t="shared" si="20"/>
        <v>-380.36337881004494</v>
      </c>
      <c r="K96" s="37">
        <f t="shared" si="21"/>
        <v>202.0838670541155</v>
      </c>
      <c r="L96" s="37">
        <f t="shared" si="22"/>
        <v>937740.06584129832</v>
      </c>
      <c r="M96" s="37">
        <f t="shared" si="23"/>
        <v>325355.02595712594</v>
      </c>
      <c r="N96" s="41">
        <f>'jan-sep'!M96</f>
        <v>483972.46146094991</v>
      </c>
      <c r="O96" s="41">
        <f t="shared" si="24"/>
        <v>-158617.43550382397</v>
      </c>
    </row>
    <row r="97" spans="1:15" s="34" customFormat="1" x14ac:dyDescent="0.3">
      <c r="A97" s="33" t="s">
        <v>556</v>
      </c>
      <c r="B97" s="34" t="s">
        <v>151</v>
      </c>
      <c r="C97" s="36">
        <v>2108905533</v>
      </c>
      <c r="D97" s="36">
        <v>68933</v>
      </c>
      <c r="E97" s="37">
        <f t="shared" si="15"/>
        <v>30593.555089724807</v>
      </c>
      <c r="F97" s="38">
        <f t="shared" si="16"/>
        <v>0.96584572332966401</v>
      </c>
      <c r="G97" s="39">
        <f t="shared" si="17"/>
        <v>649.11034109759999</v>
      </c>
      <c r="H97" s="39">
        <f t="shared" si="18"/>
        <v>0</v>
      </c>
      <c r="I97" s="37">
        <f t="shared" si="19"/>
        <v>649.11034109759999</v>
      </c>
      <c r="J97" s="40">
        <f t="shared" si="20"/>
        <v>-380.36337881004494</v>
      </c>
      <c r="K97" s="37">
        <f t="shared" si="21"/>
        <v>268.74696228755505</v>
      </c>
      <c r="L97" s="37">
        <f t="shared" si="22"/>
        <v>44745123.142880857</v>
      </c>
      <c r="M97" s="37">
        <f t="shared" si="23"/>
        <v>18525534.351368032</v>
      </c>
      <c r="N97" s="41">
        <f>'jan-sep'!M97</f>
        <v>13077267.860302925</v>
      </c>
      <c r="O97" s="41">
        <f t="shared" si="24"/>
        <v>5448266.4910651073</v>
      </c>
    </row>
    <row r="98" spans="1:15" s="34" customFormat="1" x14ac:dyDescent="0.3">
      <c r="A98" s="33" t="s">
        <v>557</v>
      </c>
      <c r="B98" s="34" t="s">
        <v>152</v>
      </c>
      <c r="C98" s="36">
        <v>891394883</v>
      </c>
      <c r="D98" s="36">
        <v>27481</v>
      </c>
      <c r="E98" s="37">
        <f t="shared" si="15"/>
        <v>32436.770241257596</v>
      </c>
      <c r="F98" s="38">
        <f t="shared" si="16"/>
        <v>1.024036458798727</v>
      </c>
      <c r="G98" s="39">
        <f t="shared" si="17"/>
        <v>-456.8187498220737</v>
      </c>
      <c r="H98" s="39">
        <f t="shared" si="18"/>
        <v>0</v>
      </c>
      <c r="I98" s="37">
        <f t="shared" si="19"/>
        <v>-456.8187498220737</v>
      </c>
      <c r="J98" s="40">
        <f t="shared" si="20"/>
        <v>-380.36337881004494</v>
      </c>
      <c r="K98" s="37">
        <f t="shared" si="21"/>
        <v>-837.18212863211863</v>
      </c>
      <c r="L98" s="37">
        <f t="shared" si="22"/>
        <v>-12553836.063860407</v>
      </c>
      <c r="M98" s="37">
        <f t="shared" si="23"/>
        <v>-23006602.076939251</v>
      </c>
      <c r="N98" s="41">
        <f>'jan-sep'!M98</f>
        <v>-13453102.848566271</v>
      </c>
      <c r="O98" s="41">
        <f t="shared" si="24"/>
        <v>-9553499.2283729799</v>
      </c>
    </row>
    <row r="99" spans="1:15" s="34" customFormat="1" x14ac:dyDescent="0.3">
      <c r="A99" s="33" t="s">
        <v>558</v>
      </c>
      <c r="B99" s="34" t="s">
        <v>153</v>
      </c>
      <c r="C99" s="36">
        <v>832414759</v>
      </c>
      <c r="D99" s="36">
        <v>30442</v>
      </c>
      <c r="E99" s="37">
        <f t="shared" si="15"/>
        <v>27344.286150712833</v>
      </c>
      <c r="F99" s="38">
        <f t="shared" si="16"/>
        <v>0.86326553938279538</v>
      </c>
      <c r="G99" s="39">
        <f t="shared" si="17"/>
        <v>2598.6717045047844</v>
      </c>
      <c r="H99" s="39">
        <f t="shared" si="18"/>
        <v>407.25262959006267</v>
      </c>
      <c r="I99" s="37">
        <f t="shared" si="19"/>
        <v>3005.9243340948469</v>
      </c>
      <c r="J99" s="40">
        <f t="shared" si="20"/>
        <v>-380.36337881004494</v>
      </c>
      <c r="K99" s="37">
        <f t="shared" si="21"/>
        <v>2625.5609552848018</v>
      </c>
      <c r="L99" s="37">
        <f t="shared" si="22"/>
        <v>91506348.578515336</v>
      </c>
      <c r="M99" s="37">
        <f t="shared" si="23"/>
        <v>79927326.600779936</v>
      </c>
      <c r="N99" s="41">
        <f>'jan-sep'!M99</f>
        <v>66320307.538804419</v>
      </c>
      <c r="O99" s="41">
        <f t="shared" si="24"/>
        <v>13607019.061975516</v>
      </c>
    </row>
    <row r="100" spans="1:15" s="34" customFormat="1" x14ac:dyDescent="0.3">
      <c r="A100" s="33" t="s">
        <v>559</v>
      </c>
      <c r="B100" s="34" t="s">
        <v>154</v>
      </c>
      <c r="C100" s="36">
        <v>254671051</v>
      </c>
      <c r="D100" s="36">
        <v>6845</v>
      </c>
      <c r="E100" s="37">
        <f t="shared" si="15"/>
        <v>37205.412856099341</v>
      </c>
      <c r="F100" s="38">
        <f t="shared" si="16"/>
        <v>1.1745836267275496</v>
      </c>
      <c r="G100" s="39">
        <f t="shared" si="17"/>
        <v>-3318.0043187271208</v>
      </c>
      <c r="H100" s="39">
        <f t="shared" si="18"/>
        <v>0</v>
      </c>
      <c r="I100" s="37">
        <f t="shared" si="19"/>
        <v>-3318.0043187271208</v>
      </c>
      <c r="J100" s="40">
        <f t="shared" si="20"/>
        <v>-380.36337881004494</v>
      </c>
      <c r="K100" s="37">
        <f t="shared" si="21"/>
        <v>-3698.3676975371659</v>
      </c>
      <c r="L100" s="37">
        <f t="shared" si="22"/>
        <v>-22711739.561687142</v>
      </c>
      <c r="M100" s="37">
        <f t="shared" si="23"/>
        <v>-25315326.8896419</v>
      </c>
      <c r="N100" s="41">
        <f>'jan-sep'!M100</f>
        <v>-15458876.759813547</v>
      </c>
      <c r="O100" s="41">
        <f t="shared" si="24"/>
        <v>-9856450.1298283525</v>
      </c>
    </row>
    <row r="101" spans="1:15" s="34" customFormat="1" x14ac:dyDescent="0.3">
      <c r="A101" s="33" t="s">
        <v>560</v>
      </c>
      <c r="B101" s="34" t="s">
        <v>155</v>
      </c>
      <c r="C101" s="36">
        <v>32832726</v>
      </c>
      <c r="D101" s="36">
        <v>1052</v>
      </c>
      <c r="E101" s="37">
        <f t="shared" si="15"/>
        <v>31209.815589353613</v>
      </c>
      <c r="F101" s="38">
        <f t="shared" si="16"/>
        <v>0.98530121211734634</v>
      </c>
      <c r="G101" s="39">
        <f t="shared" si="17"/>
        <v>279.35404132031618</v>
      </c>
      <c r="H101" s="39">
        <f t="shared" si="18"/>
        <v>0</v>
      </c>
      <c r="I101" s="37">
        <f t="shared" si="19"/>
        <v>279.35404132031618</v>
      </c>
      <c r="J101" s="40">
        <f t="shared" si="20"/>
        <v>-380.36337881004494</v>
      </c>
      <c r="K101" s="37">
        <f t="shared" si="21"/>
        <v>-101.00933748972875</v>
      </c>
      <c r="L101" s="37">
        <f t="shared" si="22"/>
        <v>293880.45146897261</v>
      </c>
      <c r="M101" s="37">
        <f t="shared" si="23"/>
        <v>-106261.82303919464</v>
      </c>
      <c r="N101" s="41">
        <f>'jan-sep'!M101</f>
        <v>741558.23369995016</v>
      </c>
      <c r="O101" s="41">
        <f t="shared" si="24"/>
        <v>-847820.05673914484</v>
      </c>
    </row>
    <row r="102" spans="1:15" s="34" customFormat="1" x14ac:dyDescent="0.3">
      <c r="A102" s="33" t="s">
        <v>561</v>
      </c>
      <c r="B102" s="34" t="s">
        <v>99</v>
      </c>
      <c r="C102" s="36">
        <v>101101090</v>
      </c>
      <c r="D102" s="36">
        <v>3315</v>
      </c>
      <c r="E102" s="37">
        <f t="shared" si="15"/>
        <v>30498.06636500754</v>
      </c>
      <c r="F102" s="38">
        <f t="shared" si="16"/>
        <v>0.96283112185154573</v>
      </c>
      <c r="G102" s="39">
        <f t="shared" si="17"/>
        <v>706.40357592795988</v>
      </c>
      <c r="H102" s="39">
        <f t="shared" si="18"/>
        <v>0</v>
      </c>
      <c r="I102" s="37">
        <f t="shared" si="19"/>
        <v>706.40357592795988</v>
      </c>
      <c r="J102" s="40">
        <f t="shared" si="20"/>
        <v>-380.36337881004494</v>
      </c>
      <c r="K102" s="37">
        <f t="shared" si="21"/>
        <v>326.04019711791494</v>
      </c>
      <c r="L102" s="37">
        <f t="shared" si="22"/>
        <v>2341727.8542011869</v>
      </c>
      <c r="M102" s="37">
        <f t="shared" si="23"/>
        <v>1080823.2534458879</v>
      </c>
      <c r="N102" s="41">
        <f>'jan-sep'!M102</f>
        <v>1305739.5240640014</v>
      </c>
      <c r="O102" s="41">
        <f t="shared" si="24"/>
        <v>-224916.27061811346</v>
      </c>
    </row>
    <row r="103" spans="1:15" s="34" customFormat="1" x14ac:dyDescent="0.3">
      <c r="A103" s="33" t="s">
        <v>562</v>
      </c>
      <c r="B103" s="34" t="s">
        <v>156</v>
      </c>
      <c r="C103" s="36">
        <v>142142814</v>
      </c>
      <c r="D103" s="36">
        <v>4576</v>
      </c>
      <c r="E103" s="37">
        <f t="shared" si="15"/>
        <v>31062.677884615383</v>
      </c>
      <c r="F103" s="38">
        <f t="shared" si="16"/>
        <v>0.98065604020302732</v>
      </c>
      <c r="G103" s="39">
        <f t="shared" si="17"/>
        <v>367.6366641632543</v>
      </c>
      <c r="H103" s="39">
        <f t="shared" si="18"/>
        <v>0</v>
      </c>
      <c r="I103" s="37">
        <f t="shared" si="19"/>
        <v>367.6366641632543</v>
      </c>
      <c r="J103" s="40">
        <f t="shared" si="20"/>
        <v>-380.36337881004494</v>
      </c>
      <c r="K103" s="37">
        <f t="shared" si="21"/>
        <v>-12.72671464679064</v>
      </c>
      <c r="L103" s="37">
        <f t="shared" si="22"/>
        <v>1682305.3752110517</v>
      </c>
      <c r="M103" s="37">
        <f t="shared" si="23"/>
        <v>-58237.446223713967</v>
      </c>
      <c r="N103" s="41">
        <f>'jan-sep'!M103</f>
        <v>-163331.43972341256</v>
      </c>
      <c r="O103" s="41">
        <f t="shared" si="24"/>
        <v>105093.9934996986</v>
      </c>
    </row>
    <row r="104" spans="1:15" s="34" customFormat="1" x14ac:dyDescent="0.3">
      <c r="A104" s="33" t="s">
        <v>563</v>
      </c>
      <c r="B104" s="34" t="s">
        <v>157</v>
      </c>
      <c r="C104" s="36">
        <v>88361641</v>
      </c>
      <c r="D104" s="36">
        <v>2481</v>
      </c>
      <c r="E104" s="37">
        <f t="shared" si="15"/>
        <v>35615.332930270051</v>
      </c>
      <c r="F104" s="38">
        <f t="shared" si="16"/>
        <v>1.1243844298179242</v>
      </c>
      <c r="G104" s="39">
        <f t="shared" si="17"/>
        <v>-2363.9563632295467</v>
      </c>
      <c r="H104" s="39">
        <f t="shared" si="18"/>
        <v>0</v>
      </c>
      <c r="I104" s="37">
        <f t="shared" si="19"/>
        <v>-2363.9563632295467</v>
      </c>
      <c r="J104" s="40">
        <f t="shared" si="20"/>
        <v>-380.36337881004494</v>
      </c>
      <c r="K104" s="37">
        <f t="shared" si="21"/>
        <v>-2744.3197420395918</v>
      </c>
      <c r="L104" s="37">
        <f t="shared" si="22"/>
        <v>-5864975.7371725049</v>
      </c>
      <c r="M104" s="37">
        <f t="shared" si="23"/>
        <v>-6808657.2800002275</v>
      </c>
      <c r="N104" s="41">
        <f>'jan-sep'!M104</f>
        <v>-4288058.0228045844</v>
      </c>
      <c r="O104" s="41">
        <f t="shared" si="24"/>
        <v>-2520599.2571956431</v>
      </c>
    </row>
    <row r="105" spans="1:15" s="34" customFormat="1" x14ac:dyDescent="0.3">
      <c r="A105" s="33" t="s">
        <v>564</v>
      </c>
      <c r="B105" s="34" t="s">
        <v>158</v>
      </c>
      <c r="C105" s="36">
        <v>145384829</v>
      </c>
      <c r="D105" s="36">
        <v>4671</v>
      </c>
      <c r="E105" s="37">
        <f t="shared" si="15"/>
        <v>31124.990152001712</v>
      </c>
      <c r="F105" s="38">
        <f t="shared" si="16"/>
        <v>0.9826232531271073</v>
      </c>
      <c r="G105" s="39">
        <f t="shared" si="17"/>
        <v>330.24930373145691</v>
      </c>
      <c r="H105" s="39">
        <f t="shared" si="18"/>
        <v>0</v>
      </c>
      <c r="I105" s="37">
        <f t="shared" si="19"/>
        <v>330.24930373145691</v>
      </c>
      <c r="J105" s="40">
        <f t="shared" si="20"/>
        <v>-380.36337881004494</v>
      </c>
      <c r="K105" s="37">
        <f t="shared" si="21"/>
        <v>-50.11407507858803</v>
      </c>
      <c r="L105" s="37">
        <f t="shared" si="22"/>
        <v>1542594.4977296351</v>
      </c>
      <c r="M105" s="37">
        <f t="shared" si="23"/>
        <v>-234082.84469208468</v>
      </c>
      <c r="N105" s="41">
        <f>'jan-sep'!M105</f>
        <v>-1354198.8385813055</v>
      </c>
      <c r="O105" s="41">
        <f t="shared" si="24"/>
        <v>1120115.9938892208</v>
      </c>
    </row>
    <row r="106" spans="1:15" s="34" customFormat="1" x14ac:dyDescent="0.3">
      <c r="A106" s="33" t="s">
        <v>565</v>
      </c>
      <c r="B106" s="34" t="s">
        <v>159</v>
      </c>
      <c r="C106" s="36">
        <v>195115810</v>
      </c>
      <c r="D106" s="36">
        <v>4473</v>
      </c>
      <c r="E106" s="37">
        <f t="shared" si="15"/>
        <v>43620.793650793654</v>
      </c>
      <c r="F106" s="38">
        <f t="shared" si="16"/>
        <v>1.3771187059595755</v>
      </c>
      <c r="G106" s="39">
        <f t="shared" si="17"/>
        <v>-7167.2327955437077</v>
      </c>
      <c r="H106" s="39">
        <f t="shared" si="18"/>
        <v>0</v>
      </c>
      <c r="I106" s="37">
        <f t="shared" si="19"/>
        <v>-7167.2327955437077</v>
      </c>
      <c r="J106" s="40">
        <f t="shared" si="20"/>
        <v>-380.36337881004494</v>
      </c>
      <c r="K106" s="37">
        <f t="shared" si="21"/>
        <v>-7547.5961743537528</v>
      </c>
      <c r="L106" s="37">
        <f t="shared" si="22"/>
        <v>-32059032.294467006</v>
      </c>
      <c r="M106" s="37">
        <f t="shared" si="23"/>
        <v>-33760397.687884338</v>
      </c>
      <c r="N106" s="41">
        <f>'jan-sep'!M106</f>
        <v>-25862116.493593272</v>
      </c>
      <c r="O106" s="41">
        <f t="shared" si="24"/>
        <v>-7898281.1942910664</v>
      </c>
    </row>
    <row r="107" spans="1:15" s="34" customFormat="1" x14ac:dyDescent="0.3">
      <c r="A107" s="33" t="s">
        <v>566</v>
      </c>
      <c r="B107" s="34" t="s">
        <v>160</v>
      </c>
      <c r="C107" s="36">
        <v>105329820</v>
      </c>
      <c r="D107" s="36">
        <v>3490</v>
      </c>
      <c r="E107" s="37">
        <f t="shared" si="15"/>
        <v>30180.464183381089</v>
      </c>
      <c r="F107" s="38">
        <f t="shared" si="16"/>
        <v>0.95280434634459898</v>
      </c>
      <c r="G107" s="39">
        <f t="shared" si="17"/>
        <v>896.96488490383047</v>
      </c>
      <c r="H107" s="39">
        <f t="shared" si="18"/>
        <v>0</v>
      </c>
      <c r="I107" s="37">
        <f t="shared" si="19"/>
        <v>896.96488490383047</v>
      </c>
      <c r="J107" s="40">
        <f t="shared" si="20"/>
        <v>-380.36337881004494</v>
      </c>
      <c r="K107" s="37">
        <f t="shared" si="21"/>
        <v>516.60150609378547</v>
      </c>
      <c r="L107" s="37">
        <f t="shared" si="22"/>
        <v>3130407.4483143683</v>
      </c>
      <c r="M107" s="37">
        <f t="shared" si="23"/>
        <v>1802939.2562673113</v>
      </c>
      <c r="N107" s="41">
        <f>'jan-sep'!M107</f>
        <v>2508259.0524836718</v>
      </c>
      <c r="O107" s="41">
        <f t="shared" si="24"/>
        <v>-705319.79621636053</v>
      </c>
    </row>
    <row r="108" spans="1:15" s="34" customFormat="1" x14ac:dyDescent="0.3">
      <c r="A108" s="33" t="s">
        <v>567</v>
      </c>
      <c r="B108" s="34" t="s">
        <v>161</v>
      </c>
      <c r="C108" s="36">
        <v>75382637</v>
      </c>
      <c r="D108" s="36">
        <v>2239</v>
      </c>
      <c r="E108" s="37">
        <f t="shared" si="15"/>
        <v>33667.993300580616</v>
      </c>
      <c r="F108" s="38">
        <f t="shared" si="16"/>
        <v>1.0629064601053553</v>
      </c>
      <c r="G108" s="39">
        <f t="shared" si="17"/>
        <v>-1195.5525854158855</v>
      </c>
      <c r="H108" s="39">
        <f t="shared" si="18"/>
        <v>0</v>
      </c>
      <c r="I108" s="37">
        <f t="shared" si="19"/>
        <v>-1195.5525854158855</v>
      </c>
      <c r="J108" s="40">
        <f t="shared" si="20"/>
        <v>-380.36337881004494</v>
      </c>
      <c r="K108" s="37">
        <f t="shared" si="21"/>
        <v>-1575.9159642259303</v>
      </c>
      <c r="L108" s="37">
        <f t="shared" si="22"/>
        <v>-2676842.2387461676</v>
      </c>
      <c r="M108" s="37">
        <f t="shared" si="23"/>
        <v>-3528475.8439018582</v>
      </c>
      <c r="N108" s="41">
        <f>'jan-sep'!M108</f>
        <v>-2113453.8678192166</v>
      </c>
      <c r="O108" s="41">
        <f t="shared" si="24"/>
        <v>-1415021.9760826416</v>
      </c>
    </row>
    <row r="109" spans="1:15" s="34" customFormat="1" x14ac:dyDescent="0.3">
      <c r="A109" s="33" t="s">
        <v>568</v>
      </c>
      <c r="B109" s="34" t="s">
        <v>162</v>
      </c>
      <c r="C109" s="36">
        <v>386493403</v>
      </c>
      <c r="D109" s="36">
        <v>13980</v>
      </c>
      <c r="E109" s="37">
        <f t="shared" si="15"/>
        <v>27646.166165951359</v>
      </c>
      <c r="F109" s="38">
        <f t="shared" si="16"/>
        <v>0.87279596240234014</v>
      </c>
      <c r="G109" s="39">
        <f t="shared" si="17"/>
        <v>2417.5436953616686</v>
      </c>
      <c r="H109" s="39">
        <f t="shared" si="18"/>
        <v>301.59462425657836</v>
      </c>
      <c r="I109" s="37">
        <f t="shared" si="19"/>
        <v>2719.1383196182469</v>
      </c>
      <c r="J109" s="40">
        <f t="shared" si="20"/>
        <v>-380.36337881004494</v>
      </c>
      <c r="K109" s="37">
        <f t="shared" si="21"/>
        <v>2338.7749408082018</v>
      </c>
      <c r="L109" s="37">
        <f t="shared" si="22"/>
        <v>38013553.708263092</v>
      </c>
      <c r="M109" s="37">
        <f t="shared" si="23"/>
        <v>32696073.672498662</v>
      </c>
      <c r="N109" s="41">
        <f>'jan-sep'!M109</f>
        <v>26460012.784110293</v>
      </c>
      <c r="O109" s="41">
        <f t="shared" si="24"/>
        <v>6236060.8883883692</v>
      </c>
    </row>
    <row r="110" spans="1:15" s="34" customFormat="1" x14ac:dyDescent="0.3">
      <c r="A110" s="33" t="s">
        <v>569</v>
      </c>
      <c r="B110" s="34" t="s">
        <v>163</v>
      </c>
      <c r="C110" s="36">
        <v>549850597</v>
      </c>
      <c r="D110" s="36">
        <v>19117</v>
      </c>
      <c r="E110" s="37">
        <f t="shared" si="15"/>
        <v>28762.389339331487</v>
      </c>
      <c r="F110" s="38">
        <f t="shared" si="16"/>
        <v>0.90803539028604996</v>
      </c>
      <c r="G110" s="39">
        <f t="shared" si="17"/>
        <v>1747.8097913335921</v>
      </c>
      <c r="H110" s="39">
        <f t="shared" si="18"/>
        <v>0</v>
      </c>
      <c r="I110" s="37">
        <f t="shared" si="19"/>
        <v>1747.8097913335921</v>
      </c>
      <c r="J110" s="40">
        <f t="shared" si="20"/>
        <v>-380.36337881004494</v>
      </c>
      <c r="K110" s="37">
        <f t="shared" si="21"/>
        <v>1367.4464125235472</v>
      </c>
      <c r="L110" s="37">
        <f t="shared" si="22"/>
        <v>33412879.780924279</v>
      </c>
      <c r="M110" s="37">
        <f t="shared" si="23"/>
        <v>26141473.068212651</v>
      </c>
      <c r="N110" s="41">
        <f>'jan-sep'!M110</f>
        <v>20168705.124564584</v>
      </c>
      <c r="O110" s="41">
        <f t="shared" si="24"/>
        <v>5972767.9436480664</v>
      </c>
    </row>
    <row r="111" spans="1:15" s="34" customFormat="1" x14ac:dyDescent="0.3">
      <c r="A111" s="33" t="s">
        <v>570</v>
      </c>
      <c r="B111" s="34" t="s">
        <v>164</v>
      </c>
      <c r="C111" s="36">
        <v>661495287</v>
      </c>
      <c r="D111" s="36">
        <v>24963</v>
      </c>
      <c r="E111" s="37">
        <f t="shared" si="15"/>
        <v>26499.03004446581</v>
      </c>
      <c r="F111" s="38">
        <f t="shared" si="16"/>
        <v>0.83658060548274127</v>
      </c>
      <c r="G111" s="39">
        <f t="shared" si="17"/>
        <v>3105.825368252998</v>
      </c>
      <c r="H111" s="39">
        <f t="shared" si="18"/>
        <v>703.09226677652077</v>
      </c>
      <c r="I111" s="37">
        <f t="shared" si="19"/>
        <v>3808.9176350295188</v>
      </c>
      <c r="J111" s="40">
        <f t="shared" si="20"/>
        <v>-380.36337881004494</v>
      </c>
      <c r="K111" s="37">
        <f t="shared" si="21"/>
        <v>3428.5542562194737</v>
      </c>
      <c r="L111" s="37">
        <f t="shared" si="22"/>
        <v>95082010.923241884</v>
      </c>
      <c r="M111" s="37">
        <f t="shared" si="23"/>
        <v>85586999.898006722</v>
      </c>
      <c r="N111" s="41">
        <f>'jan-sep'!M111</f>
        <v>70188430.225940332</v>
      </c>
      <c r="O111" s="41">
        <f t="shared" si="24"/>
        <v>15398569.672066391</v>
      </c>
    </row>
    <row r="112" spans="1:15" s="34" customFormat="1" x14ac:dyDescent="0.3">
      <c r="A112" s="33" t="s">
        <v>571</v>
      </c>
      <c r="B112" s="34" t="s">
        <v>165</v>
      </c>
      <c r="C112" s="36">
        <v>916800230</v>
      </c>
      <c r="D112" s="36">
        <v>26373</v>
      </c>
      <c r="E112" s="37">
        <f t="shared" si="15"/>
        <v>34762.834338148867</v>
      </c>
      <c r="F112" s="38">
        <f t="shared" si="16"/>
        <v>1.0974708489369187</v>
      </c>
      <c r="G112" s="39">
        <f t="shared" si="17"/>
        <v>-1852.4572079568359</v>
      </c>
      <c r="H112" s="39">
        <f t="shared" si="18"/>
        <v>0</v>
      </c>
      <c r="I112" s="37">
        <f t="shared" si="19"/>
        <v>-1852.4572079568359</v>
      </c>
      <c r="J112" s="40">
        <f t="shared" si="20"/>
        <v>-380.36337881004494</v>
      </c>
      <c r="K112" s="37">
        <f t="shared" si="21"/>
        <v>-2232.8205867668808</v>
      </c>
      <c r="L112" s="37">
        <f t="shared" si="22"/>
        <v>-48854853.945445634</v>
      </c>
      <c r="M112" s="37">
        <f t="shared" si="23"/>
        <v>-58886177.334802948</v>
      </c>
      <c r="N112" s="41">
        <f>'jan-sep'!M112</f>
        <v>-47903640.251360498</v>
      </c>
      <c r="O112" s="41">
        <f t="shared" si="24"/>
        <v>-10982537.08344245</v>
      </c>
    </row>
    <row r="113" spans="1:15" s="34" customFormat="1" x14ac:dyDescent="0.3">
      <c r="A113" s="33" t="s">
        <v>572</v>
      </c>
      <c r="B113" s="34" t="s">
        <v>166</v>
      </c>
      <c r="C113" s="36">
        <v>706719892</v>
      </c>
      <c r="D113" s="36">
        <v>22635</v>
      </c>
      <c r="E113" s="37">
        <f t="shared" si="15"/>
        <v>31222.438347691626</v>
      </c>
      <c r="F113" s="38">
        <f t="shared" si="16"/>
        <v>0.98569971556428604</v>
      </c>
      <c r="G113" s="39">
        <f t="shared" si="17"/>
        <v>271.7803863175082</v>
      </c>
      <c r="H113" s="39">
        <f t="shared" si="18"/>
        <v>0</v>
      </c>
      <c r="I113" s="37">
        <f t="shared" si="19"/>
        <v>271.7803863175082</v>
      </c>
      <c r="J113" s="40">
        <f t="shared" si="20"/>
        <v>-380.36337881004494</v>
      </c>
      <c r="K113" s="37">
        <f t="shared" si="21"/>
        <v>-108.58299249253673</v>
      </c>
      <c r="L113" s="37">
        <f t="shared" si="22"/>
        <v>6151749.0442967983</v>
      </c>
      <c r="M113" s="37">
        <f t="shared" si="23"/>
        <v>-2457776.0350685688</v>
      </c>
      <c r="N113" s="41">
        <f>'jan-sep'!M113</f>
        <v>-2554403.5384046324</v>
      </c>
      <c r="O113" s="41">
        <f t="shared" si="24"/>
        <v>96627.503336063586</v>
      </c>
    </row>
    <row r="114" spans="1:15" s="34" customFormat="1" x14ac:dyDescent="0.3">
      <c r="A114" s="33" t="s">
        <v>573</v>
      </c>
      <c r="B114" s="34" t="s">
        <v>167</v>
      </c>
      <c r="C114" s="36">
        <v>268128646</v>
      </c>
      <c r="D114" s="36">
        <v>9521</v>
      </c>
      <c r="E114" s="37">
        <f t="shared" si="15"/>
        <v>28161.815565591849</v>
      </c>
      <c r="F114" s="38">
        <f t="shared" si="16"/>
        <v>0.88907513512089575</v>
      </c>
      <c r="G114" s="39">
        <f t="shared" si="17"/>
        <v>2108.1540555773745</v>
      </c>
      <c r="H114" s="39">
        <f t="shared" si="18"/>
        <v>121.11733438240698</v>
      </c>
      <c r="I114" s="37">
        <f t="shared" si="19"/>
        <v>2229.2713899597816</v>
      </c>
      <c r="J114" s="40">
        <f t="shared" si="20"/>
        <v>-380.36337881004494</v>
      </c>
      <c r="K114" s="37">
        <f t="shared" si="21"/>
        <v>1848.9080111497367</v>
      </c>
      <c r="L114" s="37">
        <f t="shared" si="22"/>
        <v>21224892.903807081</v>
      </c>
      <c r="M114" s="37">
        <f t="shared" si="23"/>
        <v>17603453.174156643</v>
      </c>
      <c r="N114" s="41">
        <f>'jan-sep'!M114</f>
        <v>14396029.398198454</v>
      </c>
      <c r="O114" s="41">
        <f t="shared" si="24"/>
        <v>3207423.7759581897</v>
      </c>
    </row>
    <row r="115" spans="1:15" s="34" customFormat="1" x14ac:dyDescent="0.3">
      <c r="A115" s="33" t="s">
        <v>574</v>
      </c>
      <c r="B115" s="34" t="s">
        <v>168</v>
      </c>
      <c r="C115" s="36">
        <v>82924726</v>
      </c>
      <c r="D115" s="36">
        <v>2694</v>
      </c>
      <c r="E115" s="37">
        <f t="shared" si="15"/>
        <v>30781.264291017076</v>
      </c>
      <c r="F115" s="38">
        <f t="shared" si="16"/>
        <v>0.971771746924047</v>
      </c>
      <c r="G115" s="39">
        <f t="shared" si="17"/>
        <v>536.48482032223831</v>
      </c>
      <c r="H115" s="39">
        <f t="shared" si="18"/>
        <v>0</v>
      </c>
      <c r="I115" s="37">
        <f t="shared" si="19"/>
        <v>536.48482032223831</v>
      </c>
      <c r="J115" s="40">
        <f t="shared" si="20"/>
        <v>-380.36337881004494</v>
      </c>
      <c r="K115" s="37">
        <f t="shared" si="21"/>
        <v>156.12144151219337</v>
      </c>
      <c r="L115" s="37">
        <f t="shared" si="22"/>
        <v>1445290.1059481101</v>
      </c>
      <c r="M115" s="37">
        <f t="shared" si="23"/>
        <v>420591.16343384894</v>
      </c>
      <c r="N115" s="41">
        <f>'jan-sep'!M115</f>
        <v>1747315.1060719232</v>
      </c>
      <c r="O115" s="41">
        <f t="shared" si="24"/>
        <v>-1326723.9426380743</v>
      </c>
    </row>
    <row r="116" spans="1:15" s="34" customFormat="1" x14ac:dyDescent="0.3">
      <c r="A116" s="33" t="s">
        <v>575</v>
      </c>
      <c r="B116" s="34" t="s">
        <v>169</v>
      </c>
      <c r="C116" s="36">
        <v>41070482</v>
      </c>
      <c r="D116" s="36">
        <v>1419</v>
      </c>
      <c r="E116" s="37">
        <f t="shared" si="15"/>
        <v>28943.257223396758</v>
      </c>
      <c r="F116" s="38">
        <f t="shared" si="16"/>
        <v>0.91374543188794277</v>
      </c>
      <c r="G116" s="39">
        <f t="shared" si="17"/>
        <v>1639.289060894429</v>
      </c>
      <c r="H116" s="39">
        <f t="shared" si="18"/>
        <v>0</v>
      </c>
      <c r="I116" s="37">
        <f t="shared" si="19"/>
        <v>1639.289060894429</v>
      </c>
      <c r="J116" s="40">
        <f t="shared" si="20"/>
        <v>-380.36337881004494</v>
      </c>
      <c r="K116" s="37">
        <f t="shared" si="21"/>
        <v>1258.9256820843841</v>
      </c>
      <c r="L116" s="37">
        <f t="shared" si="22"/>
        <v>2326151.1774091949</v>
      </c>
      <c r="M116" s="37">
        <f t="shared" si="23"/>
        <v>1786415.5428777412</v>
      </c>
      <c r="N116" s="41">
        <f>'jan-sep'!M116</f>
        <v>1104920.8275857673</v>
      </c>
      <c r="O116" s="41">
        <f t="shared" si="24"/>
        <v>681494.7152919739</v>
      </c>
    </row>
    <row r="117" spans="1:15" s="34" customFormat="1" x14ac:dyDescent="0.3">
      <c r="A117" s="33" t="s">
        <v>576</v>
      </c>
      <c r="B117" s="34" t="s">
        <v>170</v>
      </c>
      <c r="C117" s="36">
        <v>93106434</v>
      </c>
      <c r="D117" s="36">
        <v>2448</v>
      </c>
      <c r="E117" s="37">
        <f t="shared" si="15"/>
        <v>38033.674019607846</v>
      </c>
      <c r="F117" s="38">
        <f t="shared" si="16"/>
        <v>1.2007320262917252</v>
      </c>
      <c r="G117" s="39">
        <f t="shared" si="17"/>
        <v>-3814.9610168322233</v>
      </c>
      <c r="H117" s="39">
        <f t="shared" si="18"/>
        <v>0</v>
      </c>
      <c r="I117" s="37">
        <f t="shared" si="19"/>
        <v>-3814.9610168322233</v>
      </c>
      <c r="J117" s="40">
        <f t="shared" si="20"/>
        <v>-380.36337881004494</v>
      </c>
      <c r="K117" s="37">
        <f t="shared" si="21"/>
        <v>-4195.3243956422684</v>
      </c>
      <c r="L117" s="37">
        <f t="shared" si="22"/>
        <v>-9339024.5692052823</v>
      </c>
      <c r="M117" s="37">
        <f t="shared" si="23"/>
        <v>-10270154.120532272</v>
      </c>
      <c r="N117" s="41">
        <f>'jan-sep'!M117</f>
        <v>-10548299.465306582</v>
      </c>
      <c r="O117" s="41">
        <f t="shared" si="24"/>
        <v>278145.34477430955</v>
      </c>
    </row>
    <row r="118" spans="1:15" s="34" customFormat="1" x14ac:dyDescent="0.3">
      <c r="A118" s="33" t="s">
        <v>577</v>
      </c>
      <c r="B118" s="34" t="s">
        <v>171</v>
      </c>
      <c r="C118" s="36">
        <v>690580660</v>
      </c>
      <c r="D118" s="36">
        <v>27334</v>
      </c>
      <c r="E118" s="37">
        <f t="shared" si="15"/>
        <v>25264.529889514892</v>
      </c>
      <c r="F118" s="38">
        <f t="shared" si="16"/>
        <v>0.79760714549705913</v>
      </c>
      <c r="G118" s="39">
        <f t="shared" si="17"/>
        <v>3846.525461223549</v>
      </c>
      <c r="H118" s="39">
        <f t="shared" si="18"/>
        <v>1135.167321009342</v>
      </c>
      <c r="I118" s="37">
        <f t="shared" si="19"/>
        <v>4981.6927822328907</v>
      </c>
      <c r="J118" s="40">
        <f t="shared" si="20"/>
        <v>-380.36337881004494</v>
      </c>
      <c r="K118" s="37">
        <f t="shared" si="21"/>
        <v>4601.3294034228456</v>
      </c>
      <c r="L118" s="37">
        <f t="shared" si="22"/>
        <v>136169590.50955385</v>
      </c>
      <c r="M118" s="37">
        <f t="shared" si="23"/>
        <v>125772737.91316006</v>
      </c>
      <c r="N118" s="41">
        <f>'jan-sep'!M118</f>
        <v>100639877.51903228</v>
      </c>
      <c r="O118" s="41">
        <f t="shared" si="24"/>
        <v>25132860.394127771</v>
      </c>
    </row>
    <row r="119" spans="1:15" s="34" customFormat="1" x14ac:dyDescent="0.3">
      <c r="A119" s="33" t="s">
        <v>578</v>
      </c>
      <c r="B119" s="34" t="s">
        <v>172</v>
      </c>
      <c r="C119" s="36">
        <v>1420402976</v>
      </c>
      <c r="D119" s="36">
        <v>45976</v>
      </c>
      <c r="E119" s="37">
        <f t="shared" si="15"/>
        <v>30894.444405776929</v>
      </c>
      <c r="F119" s="38">
        <f t="shared" si="16"/>
        <v>0.97534486974309065</v>
      </c>
      <c r="G119" s="39">
        <f t="shared" si="17"/>
        <v>468.57675146632681</v>
      </c>
      <c r="H119" s="39">
        <f t="shared" si="18"/>
        <v>0</v>
      </c>
      <c r="I119" s="37">
        <f t="shared" si="19"/>
        <v>468.57675146632681</v>
      </c>
      <c r="J119" s="40">
        <f t="shared" si="20"/>
        <v>-380.36337881004494</v>
      </c>
      <c r="K119" s="37">
        <f t="shared" si="21"/>
        <v>88.213372656281877</v>
      </c>
      <c r="L119" s="37">
        <f t="shared" si="22"/>
        <v>21543284.725415841</v>
      </c>
      <c r="M119" s="37">
        <f t="shared" si="23"/>
        <v>4055698.0212452156</v>
      </c>
      <c r="N119" s="41">
        <f>'jan-sep'!M119</f>
        <v>10651249.026415233</v>
      </c>
      <c r="O119" s="41">
        <f t="shared" si="24"/>
        <v>-6595551.0051700175</v>
      </c>
    </row>
    <row r="120" spans="1:15" s="34" customFormat="1" x14ac:dyDescent="0.3">
      <c r="A120" s="33" t="s">
        <v>579</v>
      </c>
      <c r="B120" s="34" t="s">
        <v>173</v>
      </c>
      <c r="C120" s="36">
        <v>1754018387</v>
      </c>
      <c r="D120" s="36">
        <v>63271</v>
      </c>
      <c r="E120" s="37">
        <f t="shared" si="15"/>
        <v>27722.311754200186</v>
      </c>
      <c r="F120" s="38">
        <f t="shared" si="16"/>
        <v>0.87519989651672658</v>
      </c>
      <c r="G120" s="39">
        <f t="shared" si="17"/>
        <v>2371.8563424123727</v>
      </c>
      <c r="H120" s="39">
        <f t="shared" si="18"/>
        <v>274.94366836948916</v>
      </c>
      <c r="I120" s="37">
        <f t="shared" si="19"/>
        <v>2646.8000107818616</v>
      </c>
      <c r="J120" s="40">
        <f t="shared" si="20"/>
        <v>-380.36337881004494</v>
      </c>
      <c r="K120" s="37">
        <f t="shared" si="21"/>
        <v>2266.4366319718165</v>
      </c>
      <c r="L120" s="37">
        <f t="shared" si="22"/>
        <v>167465683.48217916</v>
      </c>
      <c r="M120" s="37">
        <f t="shared" si="23"/>
        <v>143399712.14148879</v>
      </c>
      <c r="N120" s="41">
        <f>'jan-sep'!M120</f>
        <v>130607810.11700591</v>
      </c>
      <c r="O120" s="41">
        <f t="shared" si="24"/>
        <v>12791902.024482876</v>
      </c>
    </row>
    <row r="121" spans="1:15" s="34" customFormat="1" x14ac:dyDescent="0.3">
      <c r="A121" s="33" t="s">
        <v>580</v>
      </c>
      <c r="B121" s="34" t="s">
        <v>174</v>
      </c>
      <c r="C121" s="36">
        <v>176307214</v>
      </c>
      <c r="D121" s="36">
        <v>6685</v>
      </c>
      <c r="E121" s="37">
        <f t="shared" si="15"/>
        <v>26373.554824233357</v>
      </c>
      <c r="F121" s="38">
        <f t="shared" si="16"/>
        <v>0.83261932329471378</v>
      </c>
      <c r="G121" s="39">
        <f t="shared" si="17"/>
        <v>3181.1105003924699</v>
      </c>
      <c r="H121" s="39">
        <f t="shared" si="18"/>
        <v>747.00859385787908</v>
      </c>
      <c r="I121" s="37">
        <f t="shared" si="19"/>
        <v>3928.119094250349</v>
      </c>
      <c r="J121" s="40">
        <f t="shared" si="20"/>
        <v>-380.36337881004494</v>
      </c>
      <c r="K121" s="37">
        <f t="shared" si="21"/>
        <v>3547.7557154403039</v>
      </c>
      <c r="L121" s="37">
        <f t="shared" si="22"/>
        <v>26259476.145063583</v>
      </c>
      <c r="M121" s="37">
        <f t="shared" si="23"/>
        <v>23716746.957718432</v>
      </c>
      <c r="N121" s="41">
        <f>'jan-sep'!M121</f>
        <v>18780400.565613557</v>
      </c>
      <c r="O121" s="41">
        <f t="shared" si="24"/>
        <v>4936346.3921048753</v>
      </c>
    </row>
    <row r="122" spans="1:15" s="34" customFormat="1" x14ac:dyDescent="0.3">
      <c r="A122" s="33" t="s">
        <v>581</v>
      </c>
      <c r="B122" s="34" t="s">
        <v>175</v>
      </c>
      <c r="C122" s="36">
        <v>1276471734</v>
      </c>
      <c r="D122" s="36">
        <v>47107</v>
      </c>
      <c r="E122" s="37">
        <f t="shared" si="15"/>
        <v>27097.283503513278</v>
      </c>
      <c r="F122" s="38">
        <f t="shared" si="16"/>
        <v>0.85546760776781539</v>
      </c>
      <c r="G122" s="39">
        <f t="shared" si="17"/>
        <v>2746.8732928245176</v>
      </c>
      <c r="H122" s="39">
        <f t="shared" si="18"/>
        <v>493.70355610990697</v>
      </c>
      <c r="I122" s="37">
        <f t="shared" si="19"/>
        <v>3240.5768489344246</v>
      </c>
      <c r="J122" s="40">
        <f t="shared" si="20"/>
        <v>-380.36337881004494</v>
      </c>
      <c r="K122" s="37">
        <f t="shared" si="21"/>
        <v>2860.2134701243795</v>
      </c>
      <c r="L122" s="37">
        <f t="shared" si="22"/>
        <v>152653853.62275395</v>
      </c>
      <c r="M122" s="37">
        <f t="shared" si="23"/>
        <v>134736075.93714914</v>
      </c>
      <c r="N122" s="41">
        <f>'jan-sep'!M122</f>
        <v>88471355.812244967</v>
      </c>
      <c r="O122" s="41">
        <f t="shared" si="24"/>
        <v>46264720.124904171</v>
      </c>
    </row>
    <row r="123" spans="1:15" s="34" customFormat="1" x14ac:dyDescent="0.3">
      <c r="A123" s="33" t="s">
        <v>582</v>
      </c>
      <c r="B123" s="34" t="s">
        <v>176</v>
      </c>
      <c r="C123" s="36">
        <v>284863506</v>
      </c>
      <c r="D123" s="36">
        <v>9904</v>
      </c>
      <c r="E123" s="37">
        <f t="shared" si="15"/>
        <v>28762.470315024231</v>
      </c>
      <c r="F123" s="38">
        <f t="shared" si="16"/>
        <v>0.90803794670769833</v>
      </c>
      <c r="G123" s="39">
        <f t="shared" si="17"/>
        <v>1747.7612059179453</v>
      </c>
      <c r="H123" s="39">
        <f t="shared" si="18"/>
        <v>0</v>
      </c>
      <c r="I123" s="37">
        <f t="shared" si="19"/>
        <v>1747.7612059179453</v>
      </c>
      <c r="J123" s="40">
        <f t="shared" si="20"/>
        <v>-380.36337881004494</v>
      </c>
      <c r="K123" s="37">
        <f t="shared" si="21"/>
        <v>1367.3978271079004</v>
      </c>
      <c r="L123" s="37">
        <f t="shared" si="22"/>
        <v>17309826.983411331</v>
      </c>
      <c r="M123" s="37">
        <f t="shared" si="23"/>
        <v>13542708.079676645</v>
      </c>
      <c r="N123" s="41">
        <f>'jan-sep'!M123</f>
        <v>12721805.76287758</v>
      </c>
      <c r="O123" s="41">
        <f t="shared" si="24"/>
        <v>820902.3167990651</v>
      </c>
    </row>
    <row r="124" spans="1:15" s="34" customFormat="1" x14ac:dyDescent="0.3">
      <c r="A124" s="33" t="s">
        <v>583</v>
      </c>
      <c r="B124" s="34" t="s">
        <v>177</v>
      </c>
      <c r="C124" s="36">
        <v>382634328</v>
      </c>
      <c r="D124" s="36">
        <v>14371</v>
      </c>
      <c r="E124" s="37">
        <f t="shared" si="15"/>
        <v>26625.449029295109</v>
      </c>
      <c r="F124" s="38">
        <f t="shared" si="16"/>
        <v>0.84057168254086534</v>
      </c>
      <c r="G124" s="39">
        <f t="shared" si="17"/>
        <v>3029.9739773554188</v>
      </c>
      <c r="H124" s="39">
        <f t="shared" si="18"/>
        <v>658.84562208626608</v>
      </c>
      <c r="I124" s="37">
        <f t="shared" si="19"/>
        <v>3688.8195994416847</v>
      </c>
      <c r="J124" s="40">
        <f t="shared" si="20"/>
        <v>-380.36337881004494</v>
      </c>
      <c r="K124" s="37">
        <f t="shared" si="21"/>
        <v>3308.4562206316396</v>
      </c>
      <c r="L124" s="37">
        <f t="shared" si="22"/>
        <v>53012026.463576451</v>
      </c>
      <c r="M124" s="37">
        <f t="shared" si="23"/>
        <v>47545824.346697293</v>
      </c>
      <c r="N124" s="41">
        <f>'jan-sep'!M124</f>
        <v>36883460.721941985</v>
      </c>
      <c r="O124" s="41">
        <f t="shared" si="24"/>
        <v>10662363.624755308</v>
      </c>
    </row>
    <row r="125" spans="1:15" s="34" customFormat="1" x14ac:dyDescent="0.3">
      <c r="A125" s="33" t="s">
        <v>584</v>
      </c>
      <c r="B125" s="34" t="s">
        <v>178</v>
      </c>
      <c r="C125" s="36">
        <v>252358651</v>
      </c>
      <c r="D125" s="36">
        <v>9730</v>
      </c>
      <c r="E125" s="37">
        <f t="shared" si="15"/>
        <v>25936.140904419321</v>
      </c>
      <c r="F125" s="38">
        <f t="shared" si="16"/>
        <v>0.8188100630587517</v>
      </c>
      <c r="G125" s="39">
        <f t="shared" si="17"/>
        <v>3443.5588522808916</v>
      </c>
      <c r="H125" s="39">
        <f t="shared" si="18"/>
        <v>900.10346579279189</v>
      </c>
      <c r="I125" s="37">
        <f t="shared" si="19"/>
        <v>4343.6623180736833</v>
      </c>
      <c r="J125" s="40">
        <f t="shared" si="20"/>
        <v>-380.36337881004494</v>
      </c>
      <c r="K125" s="37">
        <f t="shared" si="21"/>
        <v>3963.2989392636382</v>
      </c>
      <c r="L125" s="37">
        <f t="shared" si="22"/>
        <v>42263834.354856938</v>
      </c>
      <c r="M125" s="37">
        <f t="shared" si="23"/>
        <v>38562898.679035202</v>
      </c>
      <c r="N125" s="41">
        <f>'jan-sep'!M125</f>
        <v>27821718.446809247</v>
      </c>
      <c r="O125" s="41">
        <f t="shared" si="24"/>
        <v>10741180.232225955</v>
      </c>
    </row>
    <row r="126" spans="1:15" s="34" customFormat="1" x14ac:dyDescent="0.3">
      <c r="A126" s="33" t="s">
        <v>585</v>
      </c>
      <c r="B126" s="34" t="s">
        <v>179</v>
      </c>
      <c r="C126" s="36">
        <v>852969340</v>
      </c>
      <c r="D126" s="36">
        <v>26700</v>
      </c>
      <c r="E126" s="37">
        <f t="shared" si="15"/>
        <v>31946.417228464419</v>
      </c>
      <c r="F126" s="38">
        <f t="shared" si="16"/>
        <v>1.0085558989573122</v>
      </c>
      <c r="G126" s="39">
        <f t="shared" si="17"/>
        <v>-162.60694214616743</v>
      </c>
      <c r="H126" s="39">
        <f t="shared" si="18"/>
        <v>0</v>
      </c>
      <c r="I126" s="37">
        <f t="shared" si="19"/>
        <v>-162.60694214616743</v>
      </c>
      <c r="J126" s="40">
        <f t="shared" si="20"/>
        <v>-380.36337881004494</v>
      </c>
      <c r="K126" s="37">
        <f t="shared" si="21"/>
        <v>-542.97032095621239</v>
      </c>
      <c r="L126" s="37">
        <f t="shared" si="22"/>
        <v>-4341605.35530267</v>
      </c>
      <c r="M126" s="37">
        <f t="shared" si="23"/>
        <v>-14497307.569530871</v>
      </c>
      <c r="N126" s="41">
        <f>'jan-sep'!M126</f>
        <v>-17573373.121113442</v>
      </c>
      <c r="O126" s="41">
        <f t="shared" si="24"/>
        <v>3076065.5515825711</v>
      </c>
    </row>
    <row r="127" spans="1:15" s="34" customFormat="1" x14ac:dyDescent="0.3">
      <c r="A127" s="33" t="s">
        <v>586</v>
      </c>
      <c r="B127" s="34" t="s">
        <v>180</v>
      </c>
      <c r="C127" s="36">
        <v>1025782980</v>
      </c>
      <c r="D127" s="36">
        <v>36224</v>
      </c>
      <c r="E127" s="37">
        <f t="shared" si="15"/>
        <v>28317.772195229682</v>
      </c>
      <c r="F127" s="38">
        <f t="shared" si="16"/>
        <v>0.89399872256664503</v>
      </c>
      <c r="G127" s="39">
        <f t="shared" si="17"/>
        <v>2014.5800777946752</v>
      </c>
      <c r="H127" s="39">
        <f t="shared" si="18"/>
        <v>66.53251400916561</v>
      </c>
      <c r="I127" s="37">
        <f t="shared" si="19"/>
        <v>2081.1125918038406</v>
      </c>
      <c r="J127" s="40">
        <f t="shared" si="20"/>
        <v>-380.36337881004494</v>
      </c>
      <c r="K127" s="37">
        <f t="shared" si="21"/>
        <v>1700.7492129937957</v>
      </c>
      <c r="L127" s="37">
        <f t="shared" si="22"/>
        <v>75386222.525502324</v>
      </c>
      <c r="M127" s="37">
        <f t="shared" si="23"/>
        <v>61607939.491487257</v>
      </c>
      <c r="N127" s="41">
        <f>'jan-sep'!M127</f>
        <v>39369076.951280408</v>
      </c>
      <c r="O127" s="41">
        <f t="shared" si="24"/>
        <v>22238862.54020685</v>
      </c>
    </row>
    <row r="128" spans="1:15" s="34" customFormat="1" x14ac:dyDescent="0.3">
      <c r="A128" s="33" t="s">
        <v>587</v>
      </c>
      <c r="B128" s="34" t="s">
        <v>181</v>
      </c>
      <c r="C128" s="36">
        <v>1425424738</v>
      </c>
      <c r="D128" s="36">
        <v>54645</v>
      </c>
      <c r="E128" s="37">
        <f t="shared" si="15"/>
        <v>26085.181407265074</v>
      </c>
      <c r="F128" s="38">
        <f t="shared" si="16"/>
        <v>0.82351530675646178</v>
      </c>
      <c r="G128" s="39">
        <f t="shared" si="17"/>
        <v>3354.1345505734394</v>
      </c>
      <c r="H128" s="39">
        <f t="shared" si="18"/>
        <v>847.93928979677821</v>
      </c>
      <c r="I128" s="37">
        <f t="shared" si="19"/>
        <v>4202.073840370218</v>
      </c>
      <c r="J128" s="40">
        <f t="shared" si="20"/>
        <v>-380.36337881004494</v>
      </c>
      <c r="K128" s="37">
        <f t="shared" si="21"/>
        <v>3821.7104615601729</v>
      </c>
      <c r="L128" s="37">
        <f t="shared" si="22"/>
        <v>229622325.00703058</v>
      </c>
      <c r="M128" s="37">
        <f t="shared" si="23"/>
        <v>208837368.17195565</v>
      </c>
      <c r="N128" s="41">
        <f>'jan-sep'!M128</f>
        <v>152804682.16525081</v>
      </c>
      <c r="O128" s="41">
        <f t="shared" si="24"/>
        <v>56032686.006704837</v>
      </c>
    </row>
    <row r="129" spans="1:15" s="34" customFormat="1" x14ac:dyDescent="0.3">
      <c r="A129" s="33" t="s">
        <v>588</v>
      </c>
      <c r="B129" s="34" t="s">
        <v>182</v>
      </c>
      <c r="C129" s="36">
        <v>329214242</v>
      </c>
      <c r="D129" s="36">
        <v>12682</v>
      </c>
      <c r="E129" s="37">
        <f t="shared" si="15"/>
        <v>25959.173789623088</v>
      </c>
      <c r="F129" s="38">
        <f t="shared" si="16"/>
        <v>0.81953721665710788</v>
      </c>
      <c r="G129" s="39">
        <f t="shared" si="17"/>
        <v>3429.7391211586314</v>
      </c>
      <c r="H129" s="39">
        <f t="shared" si="18"/>
        <v>892.04195597147327</v>
      </c>
      <c r="I129" s="37">
        <f t="shared" si="19"/>
        <v>4321.7810771301047</v>
      </c>
      <c r="J129" s="40">
        <f t="shared" si="20"/>
        <v>-380.36337881004494</v>
      </c>
      <c r="K129" s="37">
        <f t="shared" si="21"/>
        <v>3941.4176983200596</v>
      </c>
      <c r="L129" s="37">
        <f t="shared" si="22"/>
        <v>54808827.620163985</v>
      </c>
      <c r="M129" s="37">
        <f t="shared" si="23"/>
        <v>49985059.250094995</v>
      </c>
      <c r="N129" s="41">
        <f>'jan-sep'!M129</f>
        <v>39018165.590106376</v>
      </c>
      <c r="O129" s="41">
        <f t="shared" si="24"/>
        <v>10966893.659988619</v>
      </c>
    </row>
    <row r="130" spans="1:15" s="34" customFormat="1" x14ac:dyDescent="0.3">
      <c r="A130" s="33" t="s">
        <v>589</v>
      </c>
      <c r="B130" s="34" t="s">
        <v>183</v>
      </c>
      <c r="C130" s="36">
        <v>61188026</v>
      </c>
      <c r="D130" s="36">
        <v>2329</v>
      </c>
      <c r="E130" s="37">
        <f t="shared" si="15"/>
        <v>26272.231000429369</v>
      </c>
      <c r="F130" s="38">
        <f t="shared" si="16"/>
        <v>0.82942050636724407</v>
      </c>
      <c r="G130" s="39">
        <f t="shared" si="17"/>
        <v>3241.9047946748628</v>
      </c>
      <c r="H130" s="39">
        <f t="shared" si="18"/>
        <v>782.47193218927509</v>
      </c>
      <c r="I130" s="37">
        <f t="shared" si="19"/>
        <v>4024.3767268641377</v>
      </c>
      <c r="J130" s="40">
        <f t="shared" si="20"/>
        <v>-380.36337881004494</v>
      </c>
      <c r="K130" s="37">
        <f t="shared" si="21"/>
        <v>3644.0133480540926</v>
      </c>
      <c r="L130" s="37">
        <f t="shared" si="22"/>
        <v>9372773.3968665767</v>
      </c>
      <c r="M130" s="37">
        <f t="shared" si="23"/>
        <v>8486907.0876179822</v>
      </c>
      <c r="N130" s="41">
        <f>'jan-sep'!M130</f>
        <v>7026702.1840409823</v>
      </c>
      <c r="O130" s="41">
        <f t="shared" si="24"/>
        <v>1460204.9035769999</v>
      </c>
    </row>
    <row r="131" spans="1:15" s="34" customFormat="1" x14ac:dyDescent="0.3">
      <c r="A131" s="33" t="s">
        <v>590</v>
      </c>
      <c r="B131" s="34" t="s">
        <v>184</v>
      </c>
      <c r="C131" s="36">
        <v>393884177</v>
      </c>
      <c r="D131" s="36">
        <v>14089</v>
      </c>
      <c r="E131" s="37">
        <f t="shared" si="15"/>
        <v>27956.858329192986</v>
      </c>
      <c r="F131" s="38">
        <f t="shared" si="16"/>
        <v>0.88260458700510014</v>
      </c>
      <c r="G131" s="39">
        <f t="shared" si="17"/>
        <v>2231.1283974166922</v>
      </c>
      <c r="H131" s="39">
        <f t="shared" si="18"/>
        <v>192.85236712200893</v>
      </c>
      <c r="I131" s="37">
        <f t="shared" si="19"/>
        <v>2423.9807645387014</v>
      </c>
      <c r="J131" s="40">
        <f t="shared" si="20"/>
        <v>-380.36337881004494</v>
      </c>
      <c r="K131" s="37">
        <f t="shared" si="21"/>
        <v>2043.6173857286565</v>
      </c>
      <c r="L131" s="37">
        <f t="shared" si="22"/>
        <v>34151464.991585761</v>
      </c>
      <c r="M131" s="37">
        <f t="shared" si="23"/>
        <v>28792525.347531039</v>
      </c>
      <c r="N131" s="41">
        <f>'jan-sep'!M131</f>
        <v>23545097.518314019</v>
      </c>
      <c r="O131" s="41">
        <f t="shared" si="24"/>
        <v>5247427.8292170204</v>
      </c>
    </row>
    <row r="132" spans="1:15" s="34" customFormat="1" x14ac:dyDescent="0.3">
      <c r="A132" s="33" t="s">
        <v>591</v>
      </c>
      <c r="B132" s="34" t="s">
        <v>185</v>
      </c>
      <c r="C132" s="36">
        <v>266764121</v>
      </c>
      <c r="D132" s="36">
        <v>10406</v>
      </c>
      <c r="E132" s="37">
        <f t="shared" si="15"/>
        <v>25635.606477032481</v>
      </c>
      <c r="F132" s="38">
        <f t="shared" si="16"/>
        <v>0.80932212056388297</v>
      </c>
      <c r="G132" s="39">
        <f t="shared" si="17"/>
        <v>3623.8795087129952</v>
      </c>
      <c r="H132" s="39">
        <f t="shared" si="18"/>
        <v>1005.2905153781857</v>
      </c>
      <c r="I132" s="37">
        <f t="shared" si="19"/>
        <v>4629.1700240911805</v>
      </c>
      <c r="J132" s="40">
        <f t="shared" si="20"/>
        <v>-380.36337881004494</v>
      </c>
      <c r="K132" s="37">
        <f t="shared" si="21"/>
        <v>4248.8066452811354</v>
      </c>
      <c r="L132" s="37">
        <f t="shared" si="22"/>
        <v>48171143.270692825</v>
      </c>
      <c r="M132" s="37">
        <f t="shared" si="23"/>
        <v>44213081.950795494</v>
      </c>
      <c r="N132" s="41">
        <f>'jan-sep'!M132</f>
        <v>35954767.678201132</v>
      </c>
      <c r="O132" s="41">
        <f t="shared" si="24"/>
        <v>8258314.2725943625</v>
      </c>
    </row>
    <row r="133" spans="1:15" s="34" customFormat="1" x14ac:dyDescent="0.3">
      <c r="A133" s="33" t="s">
        <v>592</v>
      </c>
      <c r="B133" s="34" t="s">
        <v>186</v>
      </c>
      <c r="C133" s="36">
        <v>91036038</v>
      </c>
      <c r="D133" s="36">
        <v>4080</v>
      </c>
      <c r="E133" s="37">
        <f t="shared" si="15"/>
        <v>22312.754411764705</v>
      </c>
      <c r="F133" s="38">
        <f t="shared" si="16"/>
        <v>0.70441890002989793</v>
      </c>
      <c r="G133" s="39">
        <f t="shared" si="17"/>
        <v>5617.5907478736608</v>
      </c>
      <c r="H133" s="39">
        <f t="shared" si="18"/>
        <v>2168.2887382219074</v>
      </c>
      <c r="I133" s="37">
        <f t="shared" si="19"/>
        <v>7785.8794860955677</v>
      </c>
      <c r="J133" s="40">
        <f t="shared" si="20"/>
        <v>-380.36337881004494</v>
      </c>
      <c r="K133" s="37">
        <f t="shared" si="21"/>
        <v>7405.5161072855226</v>
      </c>
      <c r="L133" s="37">
        <f t="shared" si="22"/>
        <v>31766388.303269915</v>
      </c>
      <c r="M133" s="37">
        <f t="shared" si="23"/>
        <v>30214505.71772493</v>
      </c>
      <c r="N133" s="41">
        <f>'jan-sep'!M133</f>
        <v>24163741.257809009</v>
      </c>
      <c r="O133" s="41">
        <f t="shared" si="24"/>
        <v>6050764.4599159211</v>
      </c>
    </row>
    <row r="134" spans="1:15" s="34" customFormat="1" x14ac:dyDescent="0.3">
      <c r="A134" s="33" t="s">
        <v>593</v>
      </c>
      <c r="B134" s="34" t="s">
        <v>187</v>
      </c>
      <c r="C134" s="36">
        <v>160689400</v>
      </c>
      <c r="D134" s="36">
        <v>6538</v>
      </c>
      <c r="E134" s="37">
        <f t="shared" si="15"/>
        <v>24577.760783114103</v>
      </c>
      <c r="F134" s="38">
        <f t="shared" si="16"/>
        <v>0.77592568342484247</v>
      </c>
      <c r="G134" s="39">
        <f t="shared" si="17"/>
        <v>4258.5869250640217</v>
      </c>
      <c r="H134" s="39">
        <f t="shared" si="18"/>
        <v>1375.536508249618</v>
      </c>
      <c r="I134" s="37">
        <f t="shared" si="19"/>
        <v>5634.1234333136399</v>
      </c>
      <c r="J134" s="40">
        <f t="shared" si="20"/>
        <v>-380.36337881004494</v>
      </c>
      <c r="K134" s="37">
        <f t="shared" si="21"/>
        <v>5253.7600545035948</v>
      </c>
      <c r="L134" s="37">
        <f t="shared" si="22"/>
        <v>36835899.007004581</v>
      </c>
      <c r="M134" s="37">
        <f t="shared" si="23"/>
        <v>34349083.236344501</v>
      </c>
      <c r="N134" s="41">
        <f>'jan-sep'!M134</f>
        <v>28148057.958935142</v>
      </c>
      <c r="O134" s="41">
        <f t="shared" si="24"/>
        <v>6201025.2774093598</v>
      </c>
    </row>
    <row r="135" spans="1:15" s="34" customFormat="1" x14ac:dyDescent="0.3">
      <c r="A135" s="33" t="s">
        <v>594</v>
      </c>
      <c r="B135" s="34" t="s">
        <v>188</v>
      </c>
      <c r="C135" s="36">
        <v>156270824</v>
      </c>
      <c r="D135" s="36">
        <v>6630</v>
      </c>
      <c r="E135" s="37">
        <f t="shared" si="15"/>
        <v>23570.260030165911</v>
      </c>
      <c r="F135" s="38">
        <f t="shared" si="16"/>
        <v>0.74411864790273508</v>
      </c>
      <c r="G135" s="39">
        <f t="shared" si="17"/>
        <v>4863.0873768329375</v>
      </c>
      <c r="H135" s="39">
        <f t="shared" si="18"/>
        <v>1728.1617717814852</v>
      </c>
      <c r="I135" s="37">
        <f t="shared" si="19"/>
        <v>6591.2491486144227</v>
      </c>
      <c r="J135" s="40">
        <f t="shared" si="20"/>
        <v>-380.36337881004494</v>
      </c>
      <c r="K135" s="37">
        <f t="shared" si="21"/>
        <v>6210.8857698043776</v>
      </c>
      <c r="L135" s="37">
        <f t="shared" si="22"/>
        <v>43699981.855313621</v>
      </c>
      <c r="M135" s="37">
        <f t="shared" si="23"/>
        <v>41178172.653803021</v>
      </c>
      <c r="N135" s="41">
        <f>'jan-sep'!M135</f>
        <v>34329441.95018965</v>
      </c>
      <c r="O135" s="41">
        <f t="shared" si="24"/>
        <v>6848730.7036133707</v>
      </c>
    </row>
    <row r="136" spans="1:15" s="34" customFormat="1" x14ac:dyDescent="0.3">
      <c r="A136" s="33" t="s">
        <v>595</v>
      </c>
      <c r="B136" s="34" t="s">
        <v>189</v>
      </c>
      <c r="C136" s="36">
        <v>107647281</v>
      </c>
      <c r="D136" s="36">
        <v>4293</v>
      </c>
      <c r="E136" s="37">
        <f t="shared" si="15"/>
        <v>25075.071278825995</v>
      </c>
      <c r="F136" s="38">
        <f t="shared" si="16"/>
        <v>0.79162589263693273</v>
      </c>
      <c r="G136" s="39">
        <f t="shared" si="17"/>
        <v>3960.2006276368866</v>
      </c>
      <c r="H136" s="39">
        <f t="shared" si="18"/>
        <v>1201.4778347504557</v>
      </c>
      <c r="I136" s="37">
        <f t="shared" si="19"/>
        <v>5161.6784623873427</v>
      </c>
      <c r="J136" s="40">
        <f t="shared" si="20"/>
        <v>-380.36337881004494</v>
      </c>
      <c r="K136" s="37">
        <f t="shared" si="21"/>
        <v>4781.3150835772976</v>
      </c>
      <c r="L136" s="37">
        <f t="shared" si="22"/>
        <v>22159085.639028862</v>
      </c>
      <c r="M136" s="37">
        <f t="shared" si="23"/>
        <v>20526185.65379734</v>
      </c>
      <c r="N136" s="41">
        <f>'jan-sep'!M136</f>
        <v>17248267.39299611</v>
      </c>
      <c r="O136" s="41">
        <f t="shared" si="24"/>
        <v>3277918.2608012296</v>
      </c>
    </row>
    <row r="137" spans="1:15" s="34" customFormat="1" x14ac:dyDescent="0.3">
      <c r="A137" s="33" t="s">
        <v>596</v>
      </c>
      <c r="B137" s="34" t="s">
        <v>190</v>
      </c>
      <c r="C137" s="36">
        <v>204269261</v>
      </c>
      <c r="D137" s="36">
        <v>5780</v>
      </c>
      <c r="E137" s="37">
        <f t="shared" ref="E137:E200" si="25">(C137)/D137</f>
        <v>35340.702595155708</v>
      </c>
      <c r="F137" s="38">
        <f t="shared" ref="F137:F200" si="26">IF(ISNUMBER(C137),E137/E$435,"")</f>
        <v>1.1157142856032733</v>
      </c>
      <c r="G137" s="39">
        <f t="shared" ref="G137:G200" si="27">(E$435-E137)*0.6</f>
        <v>-2199.1781621609407</v>
      </c>
      <c r="H137" s="39">
        <f t="shared" ref="H137:H200" si="28">IF(E137&gt;=E$435*0.9,0,IF(E137&lt;0.9*E$435,(E$435*0.9-E137)*0.35))</f>
        <v>0</v>
      </c>
      <c r="I137" s="37">
        <f t="shared" ref="I137:I200" si="29">G137+H137</f>
        <v>-2199.1781621609407</v>
      </c>
      <c r="J137" s="40">
        <f t="shared" ref="J137:J200" si="30">I$437</f>
        <v>-380.36337881004494</v>
      </c>
      <c r="K137" s="37">
        <f t="shared" ref="K137:K200" si="31">I137+J137</f>
        <v>-2579.5415409709858</v>
      </c>
      <c r="L137" s="37">
        <f t="shared" ref="L137:L200" si="32">(I137*D137)</f>
        <v>-12711249.777290238</v>
      </c>
      <c r="M137" s="37">
        <f t="shared" ref="M137:M200" si="33">(K137*D137)</f>
        <v>-14909750.106812298</v>
      </c>
      <c r="N137" s="41">
        <f>'jan-sep'!M137</f>
        <v>-17486542.604196098</v>
      </c>
      <c r="O137" s="41">
        <f t="shared" ref="O137:O200" si="34">M137-N137</f>
        <v>2576792.4973837994</v>
      </c>
    </row>
    <row r="138" spans="1:15" s="34" customFormat="1" x14ac:dyDescent="0.3">
      <c r="A138" s="33" t="s">
        <v>597</v>
      </c>
      <c r="B138" s="34" t="s">
        <v>191</v>
      </c>
      <c r="C138" s="36">
        <v>47303003</v>
      </c>
      <c r="D138" s="36">
        <v>1572</v>
      </c>
      <c r="E138" s="37">
        <f t="shared" si="25"/>
        <v>30090.96882951654</v>
      </c>
      <c r="F138" s="38">
        <f t="shared" si="26"/>
        <v>0.94997895699267698</v>
      </c>
      <c r="G138" s="39">
        <f t="shared" si="27"/>
        <v>950.66209722256019</v>
      </c>
      <c r="H138" s="39">
        <f t="shared" si="28"/>
        <v>0</v>
      </c>
      <c r="I138" s="37">
        <f t="shared" si="29"/>
        <v>950.66209722256019</v>
      </c>
      <c r="J138" s="40">
        <f t="shared" si="30"/>
        <v>-380.36337881004494</v>
      </c>
      <c r="K138" s="37">
        <f t="shared" si="31"/>
        <v>570.2987184125152</v>
      </c>
      <c r="L138" s="37">
        <f t="shared" si="32"/>
        <v>1494440.8168338647</v>
      </c>
      <c r="M138" s="37">
        <f t="shared" si="33"/>
        <v>896509.58534447395</v>
      </c>
      <c r="N138" s="41">
        <f>'jan-sep'!M138</f>
        <v>633067.66100410768</v>
      </c>
      <c r="O138" s="41">
        <f t="shared" si="34"/>
        <v>263441.92434036627</v>
      </c>
    </row>
    <row r="139" spans="1:15" s="34" customFormat="1" x14ac:dyDescent="0.3">
      <c r="A139" s="33" t="s">
        <v>598</v>
      </c>
      <c r="B139" s="34" t="s">
        <v>192</v>
      </c>
      <c r="C139" s="36">
        <v>79341554</v>
      </c>
      <c r="D139" s="36">
        <v>2934</v>
      </c>
      <c r="E139" s="37">
        <f t="shared" si="25"/>
        <v>27042.111111111109</v>
      </c>
      <c r="F139" s="38">
        <f t="shared" si="26"/>
        <v>0.85372580237477702</v>
      </c>
      <c r="G139" s="39">
        <f t="shared" si="27"/>
        <v>2779.9767282658181</v>
      </c>
      <c r="H139" s="39">
        <f t="shared" si="28"/>
        <v>513.01389345066582</v>
      </c>
      <c r="I139" s="37">
        <f t="shared" si="29"/>
        <v>3292.9906217164839</v>
      </c>
      <c r="J139" s="40">
        <f t="shared" si="30"/>
        <v>-380.36337881004494</v>
      </c>
      <c r="K139" s="37">
        <f t="shared" si="31"/>
        <v>2912.6272429064388</v>
      </c>
      <c r="L139" s="37">
        <f t="shared" si="32"/>
        <v>9661634.4841161631</v>
      </c>
      <c r="M139" s="37">
        <f t="shared" si="33"/>
        <v>8545648.3306874912</v>
      </c>
      <c r="N139" s="41">
        <f>'jan-sep'!M139</f>
        <v>6349683.9037038349</v>
      </c>
      <c r="O139" s="41">
        <f t="shared" si="34"/>
        <v>2195964.4269836564</v>
      </c>
    </row>
    <row r="140" spans="1:15" s="34" customFormat="1" x14ac:dyDescent="0.3">
      <c r="A140" s="33" t="s">
        <v>599</v>
      </c>
      <c r="B140" s="34" t="s">
        <v>193</v>
      </c>
      <c r="C140" s="36">
        <v>65027202</v>
      </c>
      <c r="D140" s="36">
        <v>2403</v>
      </c>
      <c r="E140" s="37">
        <f t="shared" si="25"/>
        <v>27060.841448189763</v>
      </c>
      <c r="F140" s="38">
        <f t="shared" si="26"/>
        <v>0.85431712351777211</v>
      </c>
      <c r="G140" s="39">
        <f t="shared" si="27"/>
        <v>2768.7385260186261</v>
      </c>
      <c r="H140" s="39">
        <f t="shared" si="28"/>
        <v>506.45827547313689</v>
      </c>
      <c r="I140" s="37">
        <f t="shared" si="29"/>
        <v>3275.1968014917629</v>
      </c>
      <c r="J140" s="40">
        <f t="shared" si="30"/>
        <v>-380.36337881004494</v>
      </c>
      <c r="K140" s="37">
        <f t="shared" si="31"/>
        <v>2894.8334226817178</v>
      </c>
      <c r="L140" s="37">
        <f t="shared" si="32"/>
        <v>7870297.9139847066</v>
      </c>
      <c r="M140" s="37">
        <f t="shared" si="33"/>
        <v>6956284.714704168</v>
      </c>
      <c r="N140" s="41">
        <f>'jan-sep'!M140</f>
        <v>5791033.335702219</v>
      </c>
      <c r="O140" s="41">
        <f t="shared" si="34"/>
        <v>1165251.379001949</v>
      </c>
    </row>
    <row r="141" spans="1:15" s="34" customFormat="1" x14ac:dyDescent="0.3">
      <c r="A141" s="33" t="s">
        <v>600</v>
      </c>
      <c r="B141" s="34" t="s">
        <v>194</v>
      </c>
      <c r="C141" s="36">
        <v>43044298</v>
      </c>
      <c r="D141" s="36">
        <v>1476</v>
      </c>
      <c r="E141" s="37">
        <f t="shared" si="25"/>
        <v>29162.803523035229</v>
      </c>
      <c r="F141" s="38">
        <f t="shared" si="26"/>
        <v>0.92067656015848132</v>
      </c>
      <c r="G141" s="39">
        <f t="shared" si="27"/>
        <v>1507.5612811113467</v>
      </c>
      <c r="H141" s="39">
        <f t="shared" si="28"/>
        <v>0</v>
      </c>
      <c r="I141" s="37">
        <f t="shared" si="29"/>
        <v>1507.5612811113467</v>
      </c>
      <c r="J141" s="40">
        <f t="shared" si="30"/>
        <v>-380.36337881004494</v>
      </c>
      <c r="K141" s="37">
        <f t="shared" si="31"/>
        <v>1127.1979023013018</v>
      </c>
      <c r="L141" s="37">
        <f t="shared" si="32"/>
        <v>2225160.4509203476</v>
      </c>
      <c r="M141" s="37">
        <f t="shared" si="33"/>
        <v>1663744.1037967214</v>
      </c>
      <c r="N141" s="41">
        <f>'jan-sep'!M141</f>
        <v>326380.02827103023</v>
      </c>
      <c r="O141" s="41">
        <f t="shared" si="34"/>
        <v>1337364.0755256913</v>
      </c>
    </row>
    <row r="142" spans="1:15" s="34" customFormat="1" x14ac:dyDescent="0.3">
      <c r="A142" s="33" t="s">
        <v>601</v>
      </c>
      <c r="B142" s="34" t="s">
        <v>195</v>
      </c>
      <c r="C142" s="36">
        <v>35303937</v>
      </c>
      <c r="D142" s="36">
        <v>1286</v>
      </c>
      <c r="E142" s="37">
        <f t="shared" si="25"/>
        <v>27452.517107309486</v>
      </c>
      <c r="F142" s="38">
        <f t="shared" si="26"/>
        <v>0.86668241611562935</v>
      </c>
      <c r="G142" s="39">
        <f t="shared" si="27"/>
        <v>2533.7331305467924</v>
      </c>
      <c r="H142" s="39">
        <f t="shared" si="28"/>
        <v>369.37179478123397</v>
      </c>
      <c r="I142" s="37">
        <f t="shared" si="29"/>
        <v>2903.1049253280262</v>
      </c>
      <c r="J142" s="40">
        <f t="shared" si="30"/>
        <v>-380.36337881004494</v>
      </c>
      <c r="K142" s="37">
        <f t="shared" si="31"/>
        <v>2522.7415465179811</v>
      </c>
      <c r="L142" s="37">
        <f t="shared" si="32"/>
        <v>3733392.9339718418</v>
      </c>
      <c r="M142" s="37">
        <f t="shared" si="33"/>
        <v>3244245.6288221236</v>
      </c>
      <c r="N142" s="41">
        <f>'jan-sep'!M142</f>
        <v>2056429.9342750981</v>
      </c>
      <c r="O142" s="41">
        <f t="shared" si="34"/>
        <v>1187815.6945470255</v>
      </c>
    </row>
    <row r="143" spans="1:15" s="34" customFormat="1" x14ac:dyDescent="0.3">
      <c r="A143" s="33" t="s">
        <v>602</v>
      </c>
      <c r="B143" s="34" t="s">
        <v>196</v>
      </c>
      <c r="C143" s="36">
        <v>82728734</v>
      </c>
      <c r="D143" s="36">
        <v>2228</v>
      </c>
      <c r="E143" s="37">
        <f t="shared" si="25"/>
        <v>37131.38868940754</v>
      </c>
      <c r="F143" s="38">
        <f t="shared" si="26"/>
        <v>1.1722466663902291</v>
      </c>
      <c r="G143" s="39">
        <f t="shared" si="27"/>
        <v>-3273.5898187120401</v>
      </c>
      <c r="H143" s="39">
        <f t="shared" si="28"/>
        <v>0</v>
      </c>
      <c r="I143" s="37">
        <f t="shared" si="29"/>
        <v>-3273.5898187120401</v>
      </c>
      <c r="J143" s="40">
        <f t="shared" si="30"/>
        <v>-380.36337881004494</v>
      </c>
      <c r="K143" s="37">
        <f t="shared" si="31"/>
        <v>-3653.9531975220852</v>
      </c>
      <c r="L143" s="37">
        <f t="shared" si="32"/>
        <v>-7293558.1160904253</v>
      </c>
      <c r="M143" s="37">
        <f t="shared" si="33"/>
        <v>-8141007.7240792057</v>
      </c>
      <c r="N143" s="41">
        <f>'jan-sep'!M143</f>
        <v>-8799649.015319882</v>
      </c>
      <c r="O143" s="41">
        <f t="shared" si="34"/>
        <v>658641.29124067631</v>
      </c>
    </row>
    <row r="144" spans="1:15" s="34" customFormat="1" x14ac:dyDescent="0.3">
      <c r="A144" s="33" t="s">
        <v>603</v>
      </c>
      <c r="B144" s="34" t="s">
        <v>197</v>
      </c>
      <c r="C144" s="36">
        <v>153333754</v>
      </c>
      <c r="D144" s="36">
        <v>3723</v>
      </c>
      <c r="E144" s="37">
        <f t="shared" si="25"/>
        <v>41185.53693258125</v>
      </c>
      <c r="F144" s="38">
        <f t="shared" si="26"/>
        <v>1.3002370791072175</v>
      </c>
      <c r="G144" s="39">
        <f t="shared" si="27"/>
        <v>-5706.0787646162653</v>
      </c>
      <c r="H144" s="39">
        <f t="shared" si="28"/>
        <v>0</v>
      </c>
      <c r="I144" s="37">
        <f t="shared" si="29"/>
        <v>-5706.0787646162653</v>
      </c>
      <c r="J144" s="40">
        <f t="shared" si="30"/>
        <v>-380.36337881004494</v>
      </c>
      <c r="K144" s="37">
        <f t="shared" si="31"/>
        <v>-6086.4421434263104</v>
      </c>
      <c r="L144" s="37">
        <f t="shared" si="32"/>
        <v>-21243731.240666356</v>
      </c>
      <c r="M144" s="37">
        <f t="shared" si="33"/>
        <v>-22659824.099976152</v>
      </c>
      <c r="N144" s="41">
        <f>'jan-sep'!M144</f>
        <v>-21214649.386820436</v>
      </c>
      <c r="O144" s="41">
        <f t="shared" si="34"/>
        <v>-1445174.7131557167</v>
      </c>
    </row>
    <row r="145" spans="1:15" s="34" customFormat="1" x14ac:dyDescent="0.3">
      <c r="A145" s="33" t="s">
        <v>604</v>
      </c>
      <c r="B145" s="34" t="s">
        <v>198</v>
      </c>
      <c r="C145" s="36">
        <v>176565921</v>
      </c>
      <c r="D145" s="36">
        <v>6848</v>
      </c>
      <c r="E145" s="37">
        <f t="shared" si="25"/>
        <v>25783.574912383177</v>
      </c>
      <c r="F145" s="38">
        <f t="shared" si="26"/>
        <v>0.81399351883885007</v>
      </c>
      <c r="G145" s="39">
        <f t="shared" si="27"/>
        <v>3535.0984475025775</v>
      </c>
      <c r="H145" s="39">
        <f t="shared" si="28"/>
        <v>953.50156300544199</v>
      </c>
      <c r="I145" s="37">
        <f t="shared" si="29"/>
        <v>4488.6000105080193</v>
      </c>
      <c r="J145" s="40">
        <f t="shared" si="30"/>
        <v>-380.36337881004494</v>
      </c>
      <c r="K145" s="37">
        <f t="shared" si="31"/>
        <v>4108.2366316979742</v>
      </c>
      <c r="L145" s="37">
        <f t="shared" si="32"/>
        <v>30737932.871958915</v>
      </c>
      <c r="M145" s="37">
        <f t="shared" si="33"/>
        <v>28133204.453867726</v>
      </c>
      <c r="N145" s="41">
        <f>'jan-sep'!M145</f>
        <v>24630788.668597084</v>
      </c>
      <c r="O145" s="41">
        <f t="shared" si="34"/>
        <v>3502415.7852706425</v>
      </c>
    </row>
    <row r="146" spans="1:15" s="34" customFormat="1" x14ac:dyDescent="0.3">
      <c r="A146" s="33" t="s">
        <v>605</v>
      </c>
      <c r="B146" s="34" t="s">
        <v>199</v>
      </c>
      <c r="C146" s="36">
        <v>546101544</v>
      </c>
      <c r="D146" s="36">
        <v>23246</v>
      </c>
      <c r="E146" s="37">
        <f t="shared" si="25"/>
        <v>23492.280134216639</v>
      </c>
      <c r="F146" s="38">
        <f t="shared" si="26"/>
        <v>0.74165680426320357</v>
      </c>
      <c r="G146" s="39">
        <f t="shared" si="27"/>
        <v>4909.8753144025004</v>
      </c>
      <c r="H146" s="39">
        <f t="shared" si="28"/>
        <v>1755.4547353637306</v>
      </c>
      <c r="I146" s="37">
        <f t="shared" si="29"/>
        <v>6665.3300497662312</v>
      </c>
      <c r="J146" s="40">
        <f t="shared" si="30"/>
        <v>-380.36337881004494</v>
      </c>
      <c r="K146" s="37">
        <f t="shared" si="31"/>
        <v>6284.9666709561861</v>
      </c>
      <c r="L146" s="37">
        <f t="shared" si="32"/>
        <v>154942262.33686581</v>
      </c>
      <c r="M146" s="37">
        <f t="shared" si="33"/>
        <v>146100335.23304752</v>
      </c>
      <c r="N146" s="41">
        <f>'jan-sep'!M146</f>
        <v>47511760.938070662</v>
      </c>
      <c r="O146" s="41">
        <f t="shared" si="34"/>
        <v>98588574.29497686</v>
      </c>
    </row>
    <row r="147" spans="1:15" s="34" customFormat="1" x14ac:dyDescent="0.3">
      <c r="A147" s="33" t="s">
        <v>606</v>
      </c>
      <c r="B147" s="34" t="s">
        <v>200</v>
      </c>
      <c r="C147" s="36">
        <v>1175977430</v>
      </c>
      <c r="D147" s="36">
        <v>44785</v>
      </c>
      <c r="E147" s="37">
        <f t="shared" si="25"/>
        <v>26258.288042871496</v>
      </c>
      <c r="F147" s="38">
        <f t="shared" si="26"/>
        <v>0.8289803239207012</v>
      </c>
      <c r="G147" s="39">
        <f t="shared" si="27"/>
        <v>3250.2705692095865</v>
      </c>
      <c r="H147" s="39">
        <f t="shared" si="28"/>
        <v>787.3519673345304</v>
      </c>
      <c r="I147" s="37">
        <f t="shared" si="29"/>
        <v>4037.6225365441169</v>
      </c>
      <c r="J147" s="40">
        <f t="shared" si="30"/>
        <v>-380.36337881004494</v>
      </c>
      <c r="K147" s="37">
        <f t="shared" si="31"/>
        <v>3657.2591577340718</v>
      </c>
      <c r="L147" s="37">
        <f t="shared" si="32"/>
        <v>180824925.29912826</v>
      </c>
      <c r="M147" s="37">
        <f t="shared" si="33"/>
        <v>163790351.37912041</v>
      </c>
      <c r="N147" s="41">
        <f>'jan-sep'!M147</f>
        <v>137608608.25471246</v>
      </c>
      <c r="O147" s="41">
        <f t="shared" si="34"/>
        <v>26181743.124407947</v>
      </c>
    </row>
    <row r="148" spans="1:15" s="34" customFormat="1" x14ac:dyDescent="0.3">
      <c r="A148" s="33" t="s">
        <v>607</v>
      </c>
      <c r="B148" s="34" t="s">
        <v>201</v>
      </c>
      <c r="C148" s="36">
        <v>52860389</v>
      </c>
      <c r="D148" s="36">
        <v>2454</v>
      </c>
      <c r="E148" s="37">
        <f t="shared" si="25"/>
        <v>21540.500814995925</v>
      </c>
      <c r="F148" s="38">
        <f t="shared" si="26"/>
        <v>0.68003867250885419</v>
      </c>
      <c r="G148" s="39">
        <f t="shared" si="27"/>
        <v>6080.9429059349286</v>
      </c>
      <c r="H148" s="39">
        <f t="shared" si="28"/>
        <v>2438.5774970909802</v>
      </c>
      <c r="I148" s="37">
        <f t="shared" si="29"/>
        <v>8519.5204030259083</v>
      </c>
      <c r="J148" s="40">
        <f t="shared" si="30"/>
        <v>-380.36337881004494</v>
      </c>
      <c r="K148" s="37">
        <f t="shared" si="31"/>
        <v>8139.1570242158632</v>
      </c>
      <c r="L148" s="37">
        <f t="shared" si="32"/>
        <v>20906903.06902558</v>
      </c>
      <c r="M148" s="37">
        <f t="shared" si="33"/>
        <v>19973491.337425727</v>
      </c>
      <c r="N148" s="41">
        <f>'jan-sep'!M148</f>
        <v>15696502.314549832</v>
      </c>
      <c r="O148" s="41">
        <f t="shared" si="34"/>
        <v>4276989.0228758957</v>
      </c>
    </row>
    <row r="149" spans="1:15" s="34" customFormat="1" x14ac:dyDescent="0.3">
      <c r="A149" s="33" t="s">
        <v>608</v>
      </c>
      <c r="B149" s="34" t="s">
        <v>202</v>
      </c>
      <c r="C149" s="36">
        <v>46719818</v>
      </c>
      <c r="D149" s="36">
        <v>2093</v>
      </c>
      <c r="E149" s="37">
        <f t="shared" si="25"/>
        <v>22321.938843764932</v>
      </c>
      <c r="F149" s="38">
        <f t="shared" si="26"/>
        <v>0.704708854706385</v>
      </c>
      <c r="G149" s="39">
        <f t="shared" si="27"/>
        <v>5612.0800886735242</v>
      </c>
      <c r="H149" s="39">
        <f t="shared" si="28"/>
        <v>2165.0741870218276</v>
      </c>
      <c r="I149" s="37">
        <f t="shared" si="29"/>
        <v>7777.1542756953513</v>
      </c>
      <c r="J149" s="40">
        <f t="shared" si="30"/>
        <v>-380.36337881004494</v>
      </c>
      <c r="K149" s="37">
        <f t="shared" si="31"/>
        <v>7396.7908968853062</v>
      </c>
      <c r="L149" s="37">
        <f t="shared" si="32"/>
        <v>16277583.899030371</v>
      </c>
      <c r="M149" s="37">
        <f t="shared" si="33"/>
        <v>15481483.347180946</v>
      </c>
      <c r="N149" s="41">
        <f>'jan-sep'!M149</f>
        <v>12453932.176040266</v>
      </c>
      <c r="O149" s="41">
        <f t="shared" si="34"/>
        <v>3027551.1711406801</v>
      </c>
    </row>
    <row r="150" spans="1:15" s="34" customFormat="1" x14ac:dyDescent="0.3">
      <c r="A150" s="33" t="s">
        <v>609</v>
      </c>
      <c r="B150" s="34" t="s">
        <v>203</v>
      </c>
      <c r="C150" s="36">
        <v>158432261</v>
      </c>
      <c r="D150" s="36">
        <v>6069</v>
      </c>
      <c r="E150" s="37">
        <f t="shared" si="25"/>
        <v>26105.167408139725</v>
      </c>
      <c r="F150" s="38">
        <f t="shared" si="26"/>
        <v>0.82414626950056369</v>
      </c>
      <c r="G150" s="39">
        <f t="shared" si="27"/>
        <v>3342.1429500486488</v>
      </c>
      <c r="H150" s="39">
        <f t="shared" si="28"/>
        <v>840.94418949065039</v>
      </c>
      <c r="I150" s="37">
        <f t="shared" si="29"/>
        <v>4183.0871395392987</v>
      </c>
      <c r="J150" s="40">
        <f t="shared" si="30"/>
        <v>-380.36337881004494</v>
      </c>
      <c r="K150" s="37">
        <f t="shared" si="31"/>
        <v>3802.7237607292536</v>
      </c>
      <c r="L150" s="37">
        <f t="shared" si="32"/>
        <v>25387155.849864002</v>
      </c>
      <c r="M150" s="37">
        <f t="shared" si="33"/>
        <v>23078730.503865842</v>
      </c>
      <c r="N150" s="41">
        <f>'jan-sep'!M150</f>
        <v>20427897.232865907</v>
      </c>
      <c r="O150" s="41">
        <f t="shared" si="34"/>
        <v>2650833.2709999345</v>
      </c>
    </row>
    <row r="151" spans="1:15" s="34" customFormat="1" x14ac:dyDescent="0.3">
      <c r="A151" s="33" t="s">
        <v>610</v>
      </c>
      <c r="B151" s="34" t="s">
        <v>204</v>
      </c>
      <c r="C151" s="36">
        <v>136159542</v>
      </c>
      <c r="D151" s="36">
        <v>5845</v>
      </c>
      <c r="E151" s="37">
        <f t="shared" si="25"/>
        <v>23295.045680068433</v>
      </c>
      <c r="F151" s="38">
        <f t="shared" si="26"/>
        <v>0.73543006619782958</v>
      </c>
      <c r="G151" s="39">
        <f t="shared" si="27"/>
        <v>5028.2159868914241</v>
      </c>
      <c r="H151" s="39">
        <f t="shared" si="28"/>
        <v>1824.4867943156023</v>
      </c>
      <c r="I151" s="37">
        <f t="shared" si="29"/>
        <v>6852.7027812070264</v>
      </c>
      <c r="J151" s="40">
        <f t="shared" si="30"/>
        <v>-380.36337881004494</v>
      </c>
      <c r="K151" s="37">
        <f t="shared" si="31"/>
        <v>6472.3394023969813</v>
      </c>
      <c r="L151" s="37">
        <f t="shared" si="32"/>
        <v>40054047.756155066</v>
      </c>
      <c r="M151" s="37">
        <f t="shared" si="33"/>
        <v>37830823.807010353</v>
      </c>
      <c r="N151" s="41">
        <f>'jan-sep'!M151</f>
        <v>28246680.684594039</v>
      </c>
      <c r="O151" s="41">
        <f t="shared" si="34"/>
        <v>9584143.1224163137</v>
      </c>
    </row>
    <row r="152" spans="1:15" s="34" customFormat="1" x14ac:dyDescent="0.3">
      <c r="A152" s="33" t="s">
        <v>611</v>
      </c>
      <c r="B152" s="34" t="s">
        <v>205</v>
      </c>
      <c r="C152" s="36">
        <v>309008268</v>
      </c>
      <c r="D152" s="36">
        <v>10990</v>
      </c>
      <c r="E152" s="37">
        <f t="shared" si="25"/>
        <v>28117.221838034577</v>
      </c>
      <c r="F152" s="38">
        <f t="shared" si="26"/>
        <v>0.88766730066287991</v>
      </c>
      <c r="G152" s="39">
        <f t="shared" si="27"/>
        <v>2134.9102921117378</v>
      </c>
      <c r="H152" s="39">
        <f t="shared" si="28"/>
        <v>136.72513902745231</v>
      </c>
      <c r="I152" s="37">
        <f t="shared" si="29"/>
        <v>2271.6354311391901</v>
      </c>
      <c r="J152" s="40">
        <f t="shared" si="30"/>
        <v>-380.36337881004494</v>
      </c>
      <c r="K152" s="37">
        <f t="shared" si="31"/>
        <v>1891.2720523291453</v>
      </c>
      <c r="L152" s="37">
        <f t="shared" si="32"/>
        <v>24965273.388219699</v>
      </c>
      <c r="M152" s="37">
        <f t="shared" si="33"/>
        <v>20785079.855097305</v>
      </c>
      <c r="N152" s="41">
        <f>'jan-sep'!M152</f>
        <v>17970885.268338498</v>
      </c>
      <c r="O152" s="41">
        <f t="shared" si="34"/>
        <v>2814194.5867588073</v>
      </c>
    </row>
    <row r="153" spans="1:15" s="34" customFormat="1" x14ac:dyDescent="0.3">
      <c r="A153" s="33" t="s">
        <v>612</v>
      </c>
      <c r="B153" s="34" t="s">
        <v>206</v>
      </c>
      <c r="C153" s="36">
        <v>121082159</v>
      </c>
      <c r="D153" s="36">
        <v>5212</v>
      </c>
      <c r="E153" s="37">
        <f t="shared" si="25"/>
        <v>23231.419608595548</v>
      </c>
      <c r="F153" s="38">
        <f t="shared" si="26"/>
        <v>0.73342137617000758</v>
      </c>
      <c r="G153" s="39">
        <f t="shared" si="27"/>
        <v>5066.3916297751548</v>
      </c>
      <c r="H153" s="39">
        <f t="shared" si="28"/>
        <v>1846.7559193311122</v>
      </c>
      <c r="I153" s="37">
        <f t="shared" si="29"/>
        <v>6913.1475491062665</v>
      </c>
      <c r="J153" s="40">
        <f t="shared" si="30"/>
        <v>-380.36337881004494</v>
      </c>
      <c r="K153" s="37">
        <f t="shared" si="31"/>
        <v>6532.7841702962214</v>
      </c>
      <c r="L153" s="37">
        <f t="shared" si="32"/>
        <v>36031325.025941864</v>
      </c>
      <c r="M153" s="37">
        <f t="shared" si="33"/>
        <v>34048871.095583908</v>
      </c>
      <c r="N153" s="41">
        <f>'jan-sep'!M153</f>
        <v>29327774.858897213</v>
      </c>
      <c r="O153" s="41">
        <f t="shared" si="34"/>
        <v>4721096.2366866954</v>
      </c>
    </row>
    <row r="154" spans="1:15" s="34" customFormat="1" x14ac:dyDescent="0.3">
      <c r="A154" s="33" t="s">
        <v>613</v>
      </c>
      <c r="B154" s="34" t="s">
        <v>207</v>
      </c>
      <c r="C154" s="36">
        <v>43389378</v>
      </c>
      <c r="D154" s="36">
        <v>1848</v>
      </c>
      <c r="E154" s="37">
        <f t="shared" si="25"/>
        <v>23479.10064935065</v>
      </c>
      <c r="F154" s="38">
        <f t="shared" si="26"/>
        <v>0.74124072482895109</v>
      </c>
      <c r="G154" s="39">
        <f t="shared" si="27"/>
        <v>4917.7830053220941</v>
      </c>
      <c r="H154" s="39">
        <f t="shared" si="28"/>
        <v>1760.0675550668266</v>
      </c>
      <c r="I154" s="37">
        <f t="shared" si="29"/>
        <v>6677.8505603889207</v>
      </c>
      <c r="J154" s="40">
        <f t="shared" si="30"/>
        <v>-380.36337881004494</v>
      </c>
      <c r="K154" s="37">
        <f t="shared" si="31"/>
        <v>6297.4871815788756</v>
      </c>
      <c r="L154" s="37">
        <f t="shared" si="32"/>
        <v>12340667.835598726</v>
      </c>
      <c r="M154" s="37">
        <f t="shared" si="33"/>
        <v>11637756.311557762</v>
      </c>
      <c r="N154" s="41">
        <f>'jan-sep'!M154</f>
        <v>8717190.4482429083</v>
      </c>
      <c r="O154" s="41">
        <f t="shared" si="34"/>
        <v>2920565.863314854</v>
      </c>
    </row>
    <row r="155" spans="1:15" s="34" customFormat="1" x14ac:dyDescent="0.3">
      <c r="A155" s="33" t="s">
        <v>614</v>
      </c>
      <c r="B155" s="34" t="s">
        <v>208</v>
      </c>
      <c r="C155" s="36">
        <v>32226148</v>
      </c>
      <c r="D155" s="36">
        <v>1326</v>
      </c>
      <c r="E155" s="37">
        <f t="shared" si="25"/>
        <v>24303.2790346908</v>
      </c>
      <c r="F155" s="38">
        <f t="shared" si="26"/>
        <v>0.767260230126944</v>
      </c>
      <c r="G155" s="39">
        <f t="shared" si="27"/>
        <v>4423.2759741180034</v>
      </c>
      <c r="H155" s="39">
        <f t="shared" si="28"/>
        <v>1471.6051201977739</v>
      </c>
      <c r="I155" s="37">
        <f t="shared" si="29"/>
        <v>5894.8810943157769</v>
      </c>
      <c r="J155" s="40">
        <f t="shared" si="30"/>
        <v>-380.36337881004494</v>
      </c>
      <c r="K155" s="37">
        <f t="shared" si="31"/>
        <v>5514.5177155057318</v>
      </c>
      <c r="L155" s="37">
        <f t="shared" si="32"/>
        <v>7816612.3310627202</v>
      </c>
      <c r="M155" s="37">
        <f t="shared" si="33"/>
        <v>7312250.4907606002</v>
      </c>
      <c r="N155" s="41">
        <f>'jan-sep'!M155</f>
        <v>5159796.5000379309</v>
      </c>
      <c r="O155" s="41">
        <f t="shared" si="34"/>
        <v>2152453.9907226693</v>
      </c>
    </row>
    <row r="156" spans="1:15" s="34" customFormat="1" x14ac:dyDescent="0.3">
      <c r="A156" s="33" t="s">
        <v>615</v>
      </c>
      <c r="B156" s="34" t="s">
        <v>209</v>
      </c>
      <c r="C156" s="36">
        <v>83449982</v>
      </c>
      <c r="D156" s="36">
        <v>3638</v>
      </c>
      <c r="E156" s="37">
        <f t="shared" si="25"/>
        <v>22938.422759758108</v>
      </c>
      <c r="F156" s="38">
        <f t="shared" si="26"/>
        <v>0.72417139680119091</v>
      </c>
      <c r="G156" s="39">
        <f t="shared" si="27"/>
        <v>5242.1897390776185</v>
      </c>
      <c r="H156" s="39">
        <f t="shared" si="28"/>
        <v>1949.3048164242161</v>
      </c>
      <c r="I156" s="37">
        <f t="shared" si="29"/>
        <v>7191.4945555018348</v>
      </c>
      <c r="J156" s="40">
        <f t="shared" si="30"/>
        <v>-380.36337881004494</v>
      </c>
      <c r="K156" s="37">
        <f t="shared" si="31"/>
        <v>6811.1311766917897</v>
      </c>
      <c r="L156" s="37">
        <f t="shared" si="32"/>
        <v>26162657.192915674</v>
      </c>
      <c r="M156" s="37">
        <f t="shared" si="33"/>
        <v>24778895.220804732</v>
      </c>
      <c r="N156" s="41">
        <f>'jan-sep'!M156</f>
        <v>19469838.841129705</v>
      </c>
      <c r="O156" s="41">
        <f t="shared" si="34"/>
        <v>5309056.379675027</v>
      </c>
    </row>
    <row r="157" spans="1:15" s="34" customFormat="1" x14ac:dyDescent="0.3">
      <c r="A157" s="33" t="s">
        <v>616</v>
      </c>
      <c r="B157" s="34" t="s">
        <v>210</v>
      </c>
      <c r="C157" s="36">
        <v>31107218</v>
      </c>
      <c r="D157" s="36">
        <v>1192</v>
      </c>
      <c r="E157" s="37">
        <f t="shared" si="25"/>
        <v>26096.659395973154</v>
      </c>
      <c r="F157" s="38">
        <f t="shared" si="26"/>
        <v>0.82387766955717634</v>
      </c>
      <c r="G157" s="39">
        <f t="shared" si="27"/>
        <v>3347.2477573485912</v>
      </c>
      <c r="H157" s="39">
        <f t="shared" si="28"/>
        <v>843.92199374895006</v>
      </c>
      <c r="I157" s="37">
        <f t="shared" si="29"/>
        <v>4191.1697510975409</v>
      </c>
      <c r="J157" s="40">
        <f t="shared" si="30"/>
        <v>-380.36337881004494</v>
      </c>
      <c r="K157" s="37">
        <f t="shared" si="31"/>
        <v>3810.8063722874958</v>
      </c>
      <c r="L157" s="37">
        <f t="shared" si="32"/>
        <v>4995874.343308269</v>
      </c>
      <c r="M157" s="37">
        <f t="shared" si="33"/>
        <v>4542481.1957666948</v>
      </c>
      <c r="N157" s="41">
        <f>'jan-sep'!M157</f>
        <v>2848084.1497324393</v>
      </c>
      <c r="O157" s="41">
        <f t="shared" si="34"/>
        <v>1694397.0460342555</v>
      </c>
    </row>
    <row r="158" spans="1:15" s="34" customFormat="1" x14ac:dyDescent="0.3">
      <c r="A158" s="33" t="s">
        <v>617</v>
      </c>
      <c r="B158" s="34" t="s">
        <v>211</v>
      </c>
      <c r="C158" s="36">
        <v>47558713</v>
      </c>
      <c r="D158" s="36">
        <v>1156</v>
      </c>
      <c r="E158" s="37">
        <f t="shared" si="25"/>
        <v>41140.755190311422</v>
      </c>
      <c r="F158" s="38">
        <f t="shared" si="26"/>
        <v>1.2988233089805448</v>
      </c>
      <c r="G158" s="39">
        <f t="shared" si="27"/>
        <v>-5679.2097192543688</v>
      </c>
      <c r="H158" s="39">
        <f t="shared" si="28"/>
        <v>0</v>
      </c>
      <c r="I158" s="37">
        <f t="shared" si="29"/>
        <v>-5679.2097192543688</v>
      </c>
      <c r="J158" s="40">
        <f t="shared" si="30"/>
        <v>-380.36337881004494</v>
      </c>
      <c r="K158" s="37">
        <f t="shared" si="31"/>
        <v>-6059.5730980644139</v>
      </c>
      <c r="L158" s="37">
        <f t="shared" si="32"/>
        <v>-6565166.4354580501</v>
      </c>
      <c r="M158" s="37">
        <f t="shared" si="33"/>
        <v>-7004866.5013624625</v>
      </c>
      <c r="N158" s="41">
        <f>'jan-sep'!M158</f>
        <v>-6684203.4808392171</v>
      </c>
      <c r="O158" s="41">
        <f t="shared" si="34"/>
        <v>-320663.02052324545</v>
      </c>
    </row>
    <row r="159" spans="1:15" s="34" customFormat="1" x14ac:dyDescent="0.3">
      <c r="A159" s="33" t="s">
        <v>618</v>
      </c>
      <c r="B159" s="34" t="s">
        <v>212</v>
      </c>
      <c r="C159" s="36">
        <v>83766205</v>
      </c>
      <c r="D159" s="36">
        <v>953</v>
      </c>
      <c r="E159" s="37">
        <f>(C159)/D159</f>
        <v>87897.381951731368</v>
      </c>
      <c r="F159" s="38">
        <f t="shared" si="26"/>
        <v>2.7749410031286881</v>
      </c>
      <c r="G159" s="39">
        <f>(E$435-E159)*0.6</f>
        <v>-33733.185776106337</v>
      </c>
      <c r="H159" s="39">
        <f t="shared" si="28"/>
        <v>0</v>
      </c>
      <c r="I159" s="37">
        <f t="shared" si="29"/>
        <v>-33733.185776106337</v>
      </c>
      <c r="J159" s="40">
        <f t="shared" si="30"/>
        <v>-380.36337881004494</v>
      </c>
      <c r="K159" s="37">
        <f t="shared" si="31"/>
        <v>-34113.549154916378</v>
      </c>
      <c r="L159" s="37">
        <f t="shared" si="32"/>
        <v>-32147726.044629339</v>
      </c>
      <c r="M159" s="37">
        <f t="shared" si="33"/>
        <v>-32510212.344635308</v>
      </c>
      <c r="N159" s="41">
        <f>'jan-sep'!M159</f>
        <v>-28618952.893806029</v>
      </c>
      <c r="O159" s="41">
        <f t="shared" si="34"/>
        <v>-3891259.4508292787</v>
      </c>
    </row>
    <row r="160" spans="1:15" s="34" customFormat="1" x14ac:dyDescent="0.3">
      <c r="A160" s="33" t="s">
        <v>619</v>
      </c>
      <c r="B160" s="34" t="s">
        <v>213</v>
      </c>
      <c r="C160" s="36">
        <v>2581915692</v>
      </c>
      <c r="D160" s="36">
        <v>92282</v>
      </c>
      <c r="E160" s="37">
        <f t="shared" si="25"/>
        <v>27978.540690492187</v>
      </c>
      <c r="F160" s="38">
        <f t="shared" si="26"/>
        <v>0.88328910424643092</v>
      </c>
      <c r="G160" s="39">
        <f t="shared" si="27"/>
        <v>2218.1189806371717</v>
      </c>
      <c r="H160" s="39">
        <f t="shared" si="28"/>
        <v>185.26354066728854</v>
      </c>
      <c r="I160" s="37">
        <f t="shared" si="29"/>
        <v>2403.3825213044602</v>
      </c>
      <c r="J160" s="40">
        <f t="shared" si="30"/>
        <v>-380.36337881004494</v>
      </c>
      <c r="K160" s="37">
        <f t="shared" si="31"/>
        <v>2023.0191424944153</v>
      </c>
      <c r="L160" s="37">
        <f t="shared" si="32"/>
        <v>221788945.83101818</v>
      </c>
      <c r="M160" s="37">
        <f t="shared" si="33"/>
        <v>186688252.50766963</v>
      </c>
      <c r="N160" s="41">
        <f>'jan-sep'!M160</f>
        <v>146269526.9581449</v>
      </c>
      <c r="O160" s="41">
        <f t="shared" si="34"/>
        <v>40418725.549524724</v>
      </c>
    </row>
    <row r="161" spans="1:15" s="34" customFormat="1" x14ac:dyDescent="0.3">
      <c r="A161" s="33" t="s">
        <v>620</v>
      </c>
      <c r="B161" s="34" t="s">
        <v>214</v>
      </c>
      <c r="C161" s="36">
        <v>410806557</v>
      </c>
      <c r="D161" s="36">
        <v>15659</v>
      </c>
      <c r="E161" s="37">
        <f t="shared" si="25"/>
        <v>26234.533303531516</v>
      </c>
      <c r="F161" s="38">
        <f t="shared" si="26"/>
        <v>0.82823038121763704</v>
      </c>
      <c r="G161" s="39">
        <f t="shared" si="27"/>
        <v>3264.5234128135744</v>
      </c>
      <c r="H161" s="39">
        <f t="shared" si="28"/>
        <v>795.66612610352342</v>
      </c>
      <c r="I161" s="37">
        <f t="shared" si="29"/>
        <v>4060.1895389170977</v>
      </c>
      <c r="J161" s="40">
        <f t="shared" si="30"/>
        <v>-380.36337881004494</v>
      </c>
      <c r="K161" s="37">
        <f t="shared" si="31"/>
        <v>3679.8261601070526</v>
      </c>
      <c r="L161" s="37">
        <f t="shared" si="32"/>
        <v>63578507.989902832</v>
      </c>
      <c r="M161" s="37">
        <f t="shared" si="33"/>
        <v>57622397.841116339</v>
      </c>
      <c r="N161" s="41">
        <f>'jan-sep'!M161</f>
        <v>45533875.599505223</v>
      </c>
      <c r="O161" s="41">
        <f t="shared" si="34"/>
        <v>12088522.241611116</v>
      </c>
    </row>
    <row r="162" spans="1:15" s="34" customFormat="1" x14ac:dyDescent="0.3">
      <c r="A162" s="33" t="s">
        <v>621</v>
      </c>
      <c r="B162" s="34" t="s">
        <v>215</v>
      </c>
      <c r="C162" s="36">
        <v>254538759</v>
      </c>
      <c r="D162" s="36">
        <v>9695</v>
      </c>
      <c r="E162" s="37">
        <f t="shared" si="25"/>
        <v>26254.642496132026</v>
      </c>
      <c r="F162" s="38">
        <f t="shared" si="26"/>
        <v>0.82886523315347294</v>
      </c>
      <c r="G162" s="39">
        <f t="shared" si="27"/>
        <v>3252.4578972532681</v>
      </c>
      <c r="H162" s="39">
        <f t="shared" si="28"/>
        <v>788.62790869334492</v>
      </c>
      <c r="I162" s="37">
        <f t="shared" si="29"/>
        <v>4041.0858059466132</v>
      </c>
      <c r="J162" s="40">
        <f t="shared" si="30"/>
        <v>-380.36337881004494</v>
      </c>
      <c r="K162" s="37">
        <f t="shared" si="31"/>
        <v>3660.7224271365681</v>
      </c>
      <c r="L162" s="37">
        <f t="shared" si="32"/>
        <v>39178326.888652414</v>
      </c>
      <c r="M162" s="37">
        <f t="shared" si="33"/>
        <v>35490703.931089029</v>
      </c>
      <c r="N162" s="41">
        <f>'jan-sep'!M162</f>
        <v>28612084.064266771</v>
      </c>
      <c r="O162" s="41">
        <f t="shared" si="34"/>
        <v>6878619.8668222576</v>
      </c>
    </row>
    <row r="163" spans="1:15" s="34" customFormat="1" x14ac:dyDescent="0.3">
      <c r="A163" s="33" t="s">
        <v>622</v>
      </c>
      <c r="B163" s="34" t="s">
        <v>216</v>
      </c>
      <c r="C163" s="36">
        <v>247098764</v>
      </c>
      <c r="D163" s="36">
        <v>9066</v>
      </c>
      <c r="E163" s="37">
        <f t="shared" si="25"/>
        <v>27255.544231193471</v>
      </c>
      <c r="F163" s="38">
        <f t="shared" si="26"/>
        <v>0.86046393613019956</v>
      </c>
      <c r="G163" s="39">
        <f t="shared" si="27"/>
        <v>2651.9168562164014</v>
      </c>
      <c r="H163" s="39">
        <f t="shared" si="28"/>
        <v>438.31230142183921</v>
      </c>
      <c r="I163" s="37">
        <f t="shared" si="29"/>
        <v>3090.2291576382404</v>
      </c>
      <c r="J163" s="40">
        <f t="shared" si="30"/>
        <v>-380.36337881004494</v>
      </c>
      <c r="K163" s="37">
        <f t="shared" si="31"/>
        <v>2709.8657788281953</v>
      </c>
      <c r="L163" s="37">
        <f t="shared" si="32"/>
        <v>28016017.543148287</v>
      </c>
      <c r="M163" s="37">
        <f t="shared" si="33"/>
        <v>24567643.150856417</v>
      </c>
      <c r="N163" s="41">
        <f>'jan-sep'!M163</f>
        <v>17484511.225146204</v>
      </c>
      <c r="O163" s="41">
        <f t="shared" si="34"/>
        <v>7083131.9257102124</v>
      </c>
    </row>
    <row r="164" spans="1:15" s="34" customFormat="1" x14ac:dyDescent="0.3">
      <c r="A164" s="33" t="s">
        <v>623</v>
      </c>
      <c r="B164" s="34" t="s">
        <v>217</v>
      </c>
      <c r="C164" s="36">
        <v>332879085</v>
      </c>
      <c r="D164" s="36">
        <v>14630</v>
      </c>
      <c r="E164" s="37">
        <f t="shared" si="25"/>
        <v>22753.184210526317</v>
      </c>
      <c r="F164" s="38">
        <f t="shared" si="26"/>
        <v>0.71832337227293308</v>
      </c>
      <c r="G164" s="39">
        <f t="shared" si="27"/>
        <v>5353.3328686166942</v>
      </c>
      <c r="H164" s="39">
        <f t="shared" si="28"/>
        <v>2014.1383086553431</v>
      </c>
      <c r="I164" s="37">
        <f t="shared" si="29"/>
        <v>7367.4711772720375</v>
      </c>
      <c r="J164" s="40">
        <f t="shared" si="30"/>
        <v>-380.36337881004494</v>
      </c>
      <c r="K164" s="37">
        <f t="shared" si="31"/>
        <v>6987.1077984619924</v>
      </c>
      <c r="L164" s="37">
        <f t="shared" si="32"/>
        <v>107786103.3234899</v>
      </c>
      <c r="M164" s="37">
        <f t="shared" si="33"/>
        <v>102221387.09149896</v>
      </c>
      <c r="N164" s="41">
        <f>'jan-sep'!M164</f>
        <v>78372277.602756336</v>
      </c>
      <c r="O164" s="41">
        <f t="shared" si="34"/>
        <v>23849109.48874262</v>
      </c>
    </row>
    <row r="165" spans="1:15" s="34" customFormat="1" x14ac:dyDescent="0.3">
      <c r="A165" s="33" t="s">
        <v>624</v>
      </c>
      <c r="B165" s="34" t="s">
        <v>218</v>
      </c>
      <c r="C165" s="36">
        <v>144919726</v>
      </c>
      <c r="D165" s="36">
        <v>6706</v>
      </c>
      <c r="E165" s="37">
        <f t="shared" si="25"/>
        <v>21610.457202505218</v>
      </c>
      <c r="F165" s="38">
        <f t="shared" si="26"/>
        <v>0.68224721210149986</v>
      </c>
      <c r="G165" s="39">
        <f t="shared" si="27"/>
        <v>6038.9690734293526</v>
      </c>
      <c r="H165" s="39">
        <f t="shared" si="28"/>
        <v>2414.0927614627276</v>
      </c>
      <c r="I165" s="37">
        <f t="shared" si="29"/>
        <v>8453.0618348920798</v>
      </c>
      <c r="J165" s="40">
        <f t="shared" si="30"/>
        <v>-380.36337881004494</v>
      </c>
      <c r="K165" s="37">
        <f t="shared" si="31"/>
        <v>8072.6984560820347</v>
      </c>
      <c r="L165" s="37">
        <f t="shared" si="32"/>
        <v>56686232.664786287</v>
      </c>
      <c r="M165" s="37">
        <f t="shared" si="33"/>
        <v>54135515.846486121</v>
      </c>
      <c r="N165" s="41">
        <f>'jan-sep'!M165</f>
        <v>42912385.795139045</v>
      </c>
      <c r="O165" s="41">
        <f t="shared" si="34"/>
        <v>11223130.051347077</v>
      </c>
    </row>
    <row r="166" spans="1:15" s="34" customFormat="1" x14ac:dyDescent="0.3">
      <c r="A166" s="33" t="s">
        <v>625</v>
      </c>
      <c r="B166" s="34" t="s">
        <v>219</v>
      </c>
      <c r="C166" s="36">
        <v>310418200</v>
      </c>
      <c r="D166" s="36">
        <v>11403</v>
      </c>
      <c r="E166" s="37">
        <f t="shared" si="25"/>
        <v>27222.502850127159</v>
      </c>
      <c r="F166" s="38">
        <f t="shared" si="26"/>
        <v>0.85942081196557707</v>
      </c>
      <c r="G166" s="39">
        <f t="shared" si="27"/>
        <v>2671.7416848561884</v>
      </c>
      <c r="H166" s="39">
        <f t="shared" si="28"/>
        <v>449.87678479504842</v>
      </c>
      <c r="I166" s="37">
        <f t="shared" si="29"/>
        <v>3121.6184696512369</v>
      </c>
      <c r="J166" s="40">
        <f t="shared" si="30"/>
        <v>-380.36337881004494</v>
      </c>
      <c r="K166" s="37">
        <f t="shared" si="31"/>
        <v>2741.2550908411918</v>
      </c>
      <c r="L166" s="37">
        <f t="shared" si="32"/>
        <v>35595815.409433052</v>
      </c>
      <c r="M166" s="37">
        <f t="shared" si="33"/>
        <v>31258531.800862111</v>
      </c>
      <c r="N166" s="41">
        <f>'jan-sep'!M166</f>
        <v>25783434.532339737</v>
      </c>
      <c r="O166" s="41">
        <f t="shared" si="34"/>
        <v>5475097.2685223743</v>
      </c>
    </row>
    <row r="167" spans="1:15" s="34" customFormat="1" x14ac:dyDescent="0.3">
      <c r="A167" s="33" t="s">
        <v>626</v>
      </c>
      <c r="B167" s="34" t="s">
        <v>220</v>
      </c>
      <c r="C167" s="36">
        <v>59800324</v>
      </c>
      <c r="D167" s="36">
        <v>2297</v>
      </c>
      <c r="E167" s="37">
        <f t="shared" si="25"/>
        <v>26034.098389203307</v>
      </c>
      <c r="F167" s="38">
        <f t="shared" si="26"/>
        <v>0.82190260387230762</v>
      </c>
      <c r="G167" s="39">
        <f t="shared" si="27"/>
        <v>3384.7843614104995</v>
      </c>
      <c r="H167" s="39">
        <f t="shared" si="28"/>
        <v>865.81834611839656</v>
      </c>
      <c r="I167" s="37">
        <f t="shared" si="29"/>
        <v>4250.6027075288957</v>
      </c>
      <c r="J167" s="40">
        <f t="shared" si="30"/>
        <v>-380.36337881004494</v>
      </c>
      <c r="K167" s="37">
        <f t="shared" si="31"/>
        <v>3870.2393287188506</v>
      </c>
      <c r="L167" s="37">
        <f t="shared" si="32"/>
        <v>9763634.4191938732</v>
      </c>
      <c r="M167" s="37">
        <f t="shared" si="33"/>
        <v>8889939.7380672004</v>
      </c>
      <c r="N167" s="41">
        <f>'jan-sep'!M167</f>
        <v>8091968.9914307175</v>
      </c>
      <c r="O167" s="41">
        <f t="shared" si="34"/>
        <v>797970.74663648289</v>
      </c>
    </row>
    <row r="168" spans="1:15" s="34" customFormat="1" x14ac:dyDescent="0.3">
      <c r="A168" s="33" t="s">
        <v>627</v>
      </c>
      <c r="B168" s="34" t="s">
        <v>221</v>
      </c>
      <c r="C168" s="36">
        <v>40948751</v>
      </c>
      <c r="D168" s="36">
        <v>939</v>
      </c>
      <c r="E168" s="37">
        <f t="shared" si="25"/>
        <v>43608.89350372737</v>
      </c>
      <c r="F168" s="38">
        <f t="shared" si="26"/>
        <v>1.37674301552029</v>
      </c>
      <c r="G168" s="39">
        <f t="shared" si="27"/>
        <v>-7160.0927073039375</v>
      </c>
      <c r="H168" s="39">
        <f t="shared" si="28"/>
        <v>0</v>
      </c>
      <c r="I168" s="37">
        <f t="shared" si="29"/>
        <v>-7160.0927073039375</v>
      </c>
      <c r="J168" s="40">
        <f t="shared" si="30"/>
        <v>-380.36337881004494</v>
      </c>
      <c r="K168" s="37">
        <f t="shared" si="31"/>
        <v>-7540.4560861139826</v>
      </c>
      <c r="L168" s="37">
        <f t="shared" si="32"/>
        <v>-6723327.0521583976</v>
      </c>
      <c r="M168" s="37">
        <f t="shared" si="33"/>
        <v>-7080488.2648610296</v>
      </c>
      <c r="N168" s="41">
        <f>'jan-sep'!M168</f>
        <v>-7473925.5360796098</v>
      </c>
      <c r="O168" s="41">
        <f t="shared" si="34"/>
        <v>393437.27121858019</v>
      </c>
    </row>
    <row r="169" spans="1:15" s="34" customFormat="1" x14ac:dyDescent="0.3">
      <c r="A169" s="33" t="s">
        <v>628</v>
      </c>
      <c r="B169" s="34" t="s">
        <v>222</v>
      </c>
      <c r="C169" s="36">
        <v>41970546</v>
      </c>
      <c r="D169" s="36">
        <v>1780</v>
      </c>
      <c r="E169" s="37">
        <f t="shared" si="25"/>
        <v>23578.958426966292</v>
      </c>
      <c r="F169" s="38">
        <f t="shared" si="26"/>
        <v>0.74439325833375014</v>
      </c>
      <c r="G169" s="39">
        <f t="shared" si="27"/>
        <v>4857.868338752709</v>
      </c>
      <c r="H169" s="39">
        <f t="shared" si="28"/>
        <v>1725.1173329013518</v>
      </c>
      <c r="I169" s="37">
        <f t="shared" si="29"/>
        <v>6582.9856716540608</v>
      </c>
      <c r="J169" s="40">
        <f t="shared" si="30"/>
        <v>-380.36337881004494</v>
      </c>
      <c r="K169" s="37">
        <f t="shared" si="31"/>
        <v>6202.6222928440156</v>
      </c>
      <c r="L169" s="37">
        <f t="shared" si="32"/>
        <v>11717714.495544229</v>
      </c>
      <c r="M169" s="37">
        <f t="shared" si="33"/>
        <v>11040667.681262348</v>
      </c>
      <c r="N169" s="41">
        <f>'jan-sep'!M169</f>
        <v>8755722.8264460899</v>
      </c>
      <c r="O169" s="41">
        <f t="shared" si="34"/>
        <v>2284944.854816258</v>
      </c>
    </row>
    <row r="170" spans="1:15" s="34" customFormat="1" x14ac:dyDescent="0.3">
      <c r="A170" s="33" t="s">
        <v>629</v>
      </c>
      <c r="B170" s="34" t="s">
        <v>223</v>
      </c>
      <c r="C170" s="36">
        <v>121609843</v>
      </c>
      <c r="D170" s="36">
        <v>4953</v>
      </c>
      <c r="E170" s="37">
        <f t="shared" si="25"/>
        <v>24552.764587118916</v>
      </c>
      <c r="F170" s="38">
        <f t="shared" si="26"/>
        <v>0.77513654764344486</v>
      </c>
      <c r="G170" s="39">
        <f t="shared" si="27"/>
        <v>4273.5846426611342</v>
      </c>
      <c r="H170" s="39">
        <f t="shared" si="28"/>
        <v>1384.2851768479334</v>
      </c>
      <c r="I170" s="37">
        <f t="shared" si="29"/>
        <v>5657.8698195090674</v>
      </c>
      <c r="J170" s="40">
        <f t="shared" si="30"/>
        <v>-380.36337881004494</v>
      </c>
      <c r="K170" s="37">
        <f t="shared" si="31"/>
        <v>5277.5064406990223</v>
      </c>
      <c r="L170" s="37">
        <f t="shared" si="32"/>
        <v>28023429.216028411</v>
      </c>
      <c r="M170" s="37">
        <f t="shared" si="33"/>
        <v>26139489.400782257</v>
      </c>
      <c r="N170" s="41">
        <f>'jan-sep'!M170</f>
        <v>22117066.978082854</v>
      </c>
      <c r="O170" s="41">
        <f t="shared" si="34"/>
        <v>4022422.422699403</v>
      </c>
    </row>
    <row r="171" spans="1:15" s="34" customFormat="1" x14ac:dyDescent="0.3">
      <c r="A171" s="33" t="s">
        <v>630</v>
      </c>
      <c r="B171" s="34" t="s">
        <v>224</v>
      </c>
      <c r="C171" s="36">
        <v>199213493</v>
      </c>
      <c r="D171" s="36">
        <v>8609</v>
      </c>
      <c r="E171" s="37">
        <f t="shared" si="25"/>
        <v>23140.143222209317</v>
      </c>
      <c r="F171" s="38">
        <f t="shared" si="26"/>
        <v>0.73053975920285308</v>
      </c>
      <c r="G171" s="39">
        <f t="shared" si="27"/>
        <v>5121.1574616068938</v>
      </c>
      <c r="H171" s="39">
        <f t="shared" si="28"/>
        <v>1878.7026545662929</v>
      </c>
      <c r="I171" s="37">
        <f t="shared" si="29"/>
        <v>6999.8601161731867</v>
      </c>
      <c r="J171" s="40">
        <f t="shared" si="30"/>
        <v>-380.36337881004494</v>
      </c>
      <c r="K171" s="37">
        <f t="shared" si="31"/>
        <v>6619.4967373631416</v>
      </c>
      <c r="L171" s="37">
        <f t="shared" si="32"/>
        <v>60261795.740134962</v>
      </c>
      <c r="M171" s="37">
        <f t="shared" si="33"/>
        <v>56987247.411959283</v>
      </c>
      <c r="N171" s="41">
        <f>'jan-sep'!M171</f>
        <v>44632734.108805828</v>
      </c>
      <c r="O171" s="41">
        <f t="shared" si="34"/>
        <v>12354513.303153455</v>
      </c>
    </row>
    <row r="172" spans="1:15" s="34" customFormat="1" x14ac:dyDescent="0.3">
      <c r="A172" s="33" t="s">
        <v>631</v>
      </c>
      <c r="B172" s="34" t="s">
        <v>225</v>
      </c>
      <c r="C172" s="36">
        <v>42350053</v>
      </c>
      <c r="D172" s="36">
        <v>1683</v>
      </c>
      <c r="E172" s="37">
        <f t="shared" si="25"/>
        <v>25163.430184194891</v>
      </c>
      <c r="F172" s="38">
        <f t="shared" si="26"/>
        <v>0.7944154040427942</v>
      </c>
      <c r="G172" s="39">
        <f t="shared" si="27"/>
        <v>3907.1852844155492</v>
      </c>
      <c r="H172" s="39">
        <f t="shared" si="28"/>
        <v>1170.5522178713422</v>
      </c>
      <c r="I172" s="37">
        <f t="shared" si="29"/>
        <v>5077.737502286891</v>
      </c>
      <c r="J172" s="40">
        <f t="shared" si="30"/>
        <v>-380.36337881004494</v>
      </c>
      <c r="K172" s="37">
        <f t="shared" si="31"/>
        <v>4697.3741234768459</v>
      </c>
      <c r="L172" s="37">
        <f t="shared" si="32"/>
        <v>8545832.2163488381</v>
      </c>
      <c r="M172" s="37">
        <f t="shared" si="33"/>
        <v>7905680.6498115314</v>
      </c>
      <c r="N172" s="41">
        <f>'jan-sep'!M172</f>
        <v>6738272.0019712197</v>
      </c>
      <c r="O172" s="41">
        <f t="shared" si="34"/>
        <v>1167408.6478403118</v>
      </c>
    </row>
    <row r="173" spans="1:15" s="34" customFormat="1" x14ac:dyDescent="0.3">
      <c r="A173" s="33" t="s">
        <v>632</v>
      </c>
      <c r="B173" s="34" t="s">
        <v>226</v>
      </c>
      <c r="C173" s="36">
        <v>176499858</v>
      </c>
      <c r="D173" s="36">
        <v>6048</v>
      </c>
      <c r="E173" s="37">
        <f t="shared" si="25"/>
        <v>29183.177579365078</v>
      </c>
      <c r="F173" s="38">
        <f t="shared" si="26"/>
        <v>0.9213197739044926</v>
      </c>
      <c r="G173" s="39">
        <f t="shared" si="27"/>
        <v>1495.3368473134374</v>
      </c>
      <c r="H173" s="39">
        <f t="shared" si="28"/>
        <v>0</v>
      </c>
      <c r="I173" s="37">
        <f t="shared" si="29"/>
        <v>1495.3368473134374</v>
      </c>
      <c r="J173" s="40">
        <f t="shared" si="30"/>
        <v>-380.36337881004494</v>
      </c>
      <c r="K173" s="37">
        <f t="shared" si="31"/>
        <v>1114.9734685033925</v>
      </c>
      <c r="L173" s="37">
        <f t="shared" si="32"/>
        <v>9043797.2525516693</v>
      </c>
      <c r="M173" s="37">
        <f t="shared" si="33"/>
        <v>6743359.5375085175</v>
      </c>
      <c r="N173" s="41">
        <f>'jan-sep'!M173</f>
        <v>3282603.2621837412</v>
      </c>
      <c r="O173" s="41">
        <f t="shared" si="34"/>
        <v>3460756.2753247763</v>
      </c>
    </row>
    <row r="174" spans="1:15" s="34" customFormat="1" x14ac:dyDescent="0.3">
      <c r="A174" s="33" t="s">
        <v>633</v>
      </c>
      <c r="B174" s="34" t="s">
        <v>227</v>
      </c>
      <c r="C174" s="36">
        <v>112284711</v>
      </c>
      <c r="D174" s="36">
        <v>1839</v>
      </c>
      <c r="E174" s="37">
        <f t="shared" si="25"/>
        <v>61057.482871125612</v>
      </c>
      <c r="F174" s="38">
        <f t="shared" si="26"/>
        <v>1.9275990820745557</v>
      </c>
      <c r="G174" s="39">
        <f t="shared" si="27"/>
        <v>-17629.246327742883</v>
      </c>
      <c r="H174" s="39">
        <f t="shared" si="28"/>
        <v>0</v>
      </c>
      <c r="I174" s="37">
        <f t="shared" si="29"/>
        <v>-17629.246327742883</v>
      </c>
      <c r="J174" s="40">
        <f t="shared" si="30"/>
        <v>-380.36337881004494</v>
      </c>
      <c r="K174" s="37">
        <f t="shared" si="31"/>
        <v>-18009.609706552928</v>
      </c>
      <c r="L174" s="37">
        <f t="shared" si="32"/>
        <v>-32420183.996719163</v>
      </c>
      <c r="M174" s="37">
        <f t="shared" si="33"/>
        <v>-33119672.250350837</v>
      </c>
      <c r="N174" s="41">
        <f>'jan-sep'!M174</f>
        <v>-27547995.104207024</v>
      </c>
      <c r="O174" s="41">
        <f t="shared" si="34"/>
        <v>-5571677.1461438127</v>
      </c>
    </row>
    <row r="175" spans="1:15" s="34" customFormat="1" x14ac:dyDescent="0.3">
      <c r="A175" s="33" t="s">
        <v>634</v>
      </c>
      <c r="B175" s="34" t="s">
        <v>228</v>
      </c>
      <c r="C175" s="36">
        <v>453751623</v>
      </c>
      <c r="D175" s="36">
        <v>14830</v>
      </c>
      <c r="E175" s="37">
        <f t="shared" si="25"/>
        <v>30596.872757923127</v>
      </c>
      <c r="F175" s="38">
        <f t="shared" si="26"/>
        <v>0.96595046289430031</v>
      </c>
      <c r="G175" s="39">
        <f t="shared" si="27"/>
        <v>647.11974017860769</v>
      </c>
      <c r="H175" s="39">
        <f t="shared" si="28"/>
        <v>0</v>
      </c>
      <c r="I175" s="37">
        <f t="shared" si="29"/>
        <v>647.11974017860769</v>
      </c>
      <c r="J175" s="40">
        <f t="shared" si="30"/>
        <v>-380.36337881004494</v>
      </c>
      <c r="K175" s="37">
        <f t="shared" si="31"/>
        <v>266.75636136856275</v>
      </c>
      <c r="L175" s="37">
        <f t="shared" si="32"/>
        <v>9596785.7468487527</v>
      </c>
      <c r="M175" s="37">
        <f t="shared" si="33"/>
        <v>3955996.8390957857</v>
      </c>
      <c r="N175" s="41">
        <f>'jan-sep'!M175</f>
        <v>962317.09407817747</v>
      </c>
      <c r="O175" s="41">
        <f t="shared" si="34"/>
        <v>2993679.7450176082</v>
      </c>
    </row>
    <row r="176" spans="1:15" s="34" customFormat="1" x14ac:dyDescent="0.3">
      <c r="A176" s="33" t="s">
        <v>635</v>
      </c>
      <c r="B176" s="34" t="s">
        <v>229</v>
      </c>
      <c r="C176" s="36">
        <v>2419846935</v>
      </c>
      <c r="D176" s="36">
        <v>77246</v>
      </c>
      <c r="E176" s="37">
        <f t="shared" si="25"/>
        <v>31326.501501695882</v>
      </c>
      <c r="F176" s="38">
        <f t="shared" si="26"/>
        <v>0.98898501378989057</v>
      </c>
      <c r="G176" s="39">
        <f t="shared" si="27"/>
        <v>209.34249391495467</v>
      </c>
      <c r="H176" s="39">
        <f t="shared" si="28"/>
        <v>0</v>
      </c>
      <c r="I176" s="37">
        <f t="shared" si="29"/>
        <v>209.34249391495467</v>
      </c>
      <c r="J176" s="40">
        <f t="shared" si="30"/>
        <v>-380.36337881004494</v>
      </c>
      <c r="K176" s="37">
        <f t="shared" si="31"/>
        <v>-171.02088489509026</v>
      </c>
      <c r="L176" s="37">
        <f t="shared" si="32"/>
        <v>16170870.284954589</v>
      </c>
      <c r="M176" s="37">
        <f t="shared" si="33"/>
        <v>-13210679.274606142</v>
      </c>
      <c r="N176" s="41">
        <f>'jan-sep'!M176</f>
        <v>-36348645.52396737</v>
      </c>
      <c r="O176" s="41">
        <f t="shared" si="34"/>
        <v>23137966.249361228</v>
      </c>
    </row>
    <row r="177" spans="1:15" s="34" customFormat="1" x14ac:dyDescent="0.3">
      <c r="A177" s="33" t="s">
        <v>636</v>
      </c>
      <c r="B177" s="34" t="s">
        <v>230</v>
      </c>
      <c r="C177" s="36">
        <v>5286676858</v>
      </c>
      <c r="D177" s="36">
        <v>134037</v>
      </c>
      <c r="E177" s="37">
        <f t="shared" si="25"/>
        <v>39441.921693263801</v>
      </c>
      <c r="F177" s="38">
        <f t="shared" si="26"/>
        <v>1.2451907362716703</v>
      </c>
      <c r="G177" s="39">
        <f t="shared" si="27"/>
        <v>-4659.9096210257967</v>
      </c>
      <c r="H177" s="39">
        <f t="shared" si="28"/>
        <v>0</v>
      </c>
      <c r="I177" s="37">
        <f t="shared" si="29"/>
        <v>-4659.9096210257967</v>
      </c>
      <c r="J177" s="40">
        <f t="shared" si="30"/>
        <v>-380.36337881004494</v>
      </c>
      <c r="K177" s="37">
        <f t="shared" si="31"/>
        <v>-5040.2729998358418</v>
      </c>
      <c r="L177" s="37">
        <f t="shared" si="32"/>
        <v>-624600305.87343466</v>
      </c>
      <c r="M177" s="37">
        <f t="shared" si="33"/>
        <v>-675583072.07899678</v>
      </c>
      <c r="N177" s="41">
        <f>'jan-sep'!M177</f>
        <v>-542954483.24121654</v>
      </c>
      <c r="O177" s="41">
        <f t="shared" si="34"/>
        <v>-132628588.83778024</v>
      </c>
    </row>
    <row r="178" spans="1:15" s="34" customFormat="1" x14ac:dyDescent="0.3">
      <c r="A178" s="33" t="s">
        <v>637</v>
      </c>
      <c r="B178" s="34" t="s">
        <v>231</v>
      </c>
      <c r="C178" s="36">
        <v>1148780363</v>
      </c>
      <c r="D178" s="36">
        <v>37250</v>
      </c>
      <c r="E178" s="37">
        <f t="shared" si="25"/>
        <v>30839.741288590605</v>
      </c>
      <c r="F178" s="38">
        <f t="shared" si="26"/>
        <v>0.97361787947889089</v>
      </c>
      <c r="G178" s="39">
        <f t="shared" si="27"/>
        <v>501.39862177812097</v>
      </c>
      <c r="H178" s="39">
        <f t="shared" si="28"/>
        <v>0</v>
      </c>
      <c r="I178" s="37">
        <f t="shared" si="29"/>
        <v>501.39862177812097</v>
      </c>
      <c r="J178" s="40">
        <f t="shared" si="30"/>
        <v>-380.36337881004494</v>
      </c>
      <c r="K178" s="37">
        <f t="shared" si="31"/>
        <v>121.03524296807603</v>
      </c>
      <c r="L178" s="37">
        <f t="shared" si="32"/>
        <v>18677098.661235005</v>
      </c>
      <c r="M178" s="37">
        <f t="shared" si="33"/>
        <v>4508562.800560832</v>
      </c>
      <c r="N178" s="41">
        <f>'jan-sep'!M178</f>
        <v>5811221.5636151284</v>
      </c>
      <c r="O178" s="41">
        <f t="shared" si="34"/>
        <v>-1302658.7630542964</v>
      </c>
    </row>
    <row r="179" spans="1:15" s="34" customFormat="1" x14ac:dyDescent="0.3">
      <c r="A179" s="33" t="s">
        <v>638</v>
      </c>
      <c r="B179" s="34" t="s">
        <v>232</v>
      </c>
      <c r="C179" s="36">
        <v>84977030</v>
      </c>
      <c r="D179" s="36">
        <v>3305</v>
      </c>
      <c r="E179" s="37">
        <f t="shared" si="25"/>
        <v>25711.658093797276</v>
      </c>
      <c r="F179" s="38">
        <f t="shared" si="26"/>
        <v>0.81172308797643633</v>
      </c>
      <c r="G179" s="39">
        <f t="shared" si="27"/>
        <v>3578.2485386541184</v>
      </c>
      <c r="H179" s="39">
        <f t="shared" si="28"/>
        <v>978.67244951050759</v>
      </c>
      <c r="I179" s="37">
        <f t="shared" si="29"/>
        <v>4556.9209881646257</v>
      </c>
      <c r="J179" s="40">
        <f t="shared" si="30"/>
        <v>-380.36337881004494</v>
      </c>
      <c r="K179" s="37">
        <f t="shared" si="31"/>
        <v>4176.5576093545806</v>
      </c>
      <c r="L179" s="37">
        <f t="shared" si="32"/>
        <v>15060623.865884088</v>
      </c>
      <c r="M179" s="37">
        <f t="shared" si="33"/>
        <v>13803522.898916889</v>
      </c>
      <c r="N179" s="41">
        <f>'jan-sep'!M179</f>
        <v>10724353.758654112</v>
      </c>
      <c r="O179" s="41">
        <f t="shared" si="34"/>
        <v>3079169.140262777</v>
      </c>
    </row>
    <row r="180" spans="1:15" s="34" customFormat="1" x14ac:dyDescent="0.3">
      <c r="A180" s="33" t="s">
        <v>639</v>
      </c>
      <c r="B180" s="34" t="s">
        <v>233</v>
      </c>
      <c r="C180" s="36">
        <v>82437559</v>
      </c>
      <c r="D180" s="36">
        <v>3213</v>
      </c>
      <c r="E180" s="37">
        <f t="shared" si="25"/>
        <v>25657.50357920946</v>
      </c>
      <c r="F180" s="38">
        <f t="shared" si="26"/>
        <v>0.81001341722518705</v>
      </c>
      <c r="G180" s="39">
        <f t="shared" si="27"/>
        <v>3610.7412474068078</v>
      </c>
      <c r="H180" s="39">
        <f t="shared" si="28"/>
        <v>997.62652961624292</v>
      </c>
      <c r="I180" s="37">
        <f t="shared" si="29"/>
        <v>4608.3677770230506</v>
      </c>
      <c r="J180" s="40">
        <f t="shared" si="30"/>
        <v>-380.36337881004494</v>
      </c>
      <c r="K180" s="37">
        <f t="shared" si="31"/>
        <v>4228.0043982130055</v>
      </c>
      <c r="L180" s="37">
        <f t="shared" si="32"/>
        <v>14806685.667575061</v>
      </c>
      <c r="M180" s="37">
        <f t="shared" si="33"/>
        <v>13584578.131458387</v>
      </c>
      <c r="N180" s="41">
        <f>'jan-sep'!M180</f>
        <v>11535045.767399596</v>
      </c>
      <c r="O180" s="41">
        <f t="shared" si="34"/>
        <v>2049532.3640587907</v>
      </c>
    </row>
    <row r="181" spans="1:15" s="34" customFormat="1" x14ac:dyDescent="0.3">
      <c r="A181" s="33" t="s">
        <v>640</v>
      </c>
      <c r="B181" s="34" t="s">
        <v>234</v>
      </c>
      <c r="C181" s="36">
        <v>73368054</v>
      </c>
      <c r="D181" s="36">
        <v>2807</v>
      </c>
      <c r="E181" s="37">
        <f t="shared" si="25"/>
        <v>26137.532597078731</v>
      </c>
      <c r="F181" s="38">
        <f t="shared" si="26"/>
        <v>0.8251680461208295</v>
      </c>
      <c r="G181" s="39">
        <f t="shared" si="27"/>
        <v>3322.7238366852457</v>
      </c>
      <c r="H181" s="39">
        <f t="shared" si="28"/>
        <v>829.61637336199828</v>
      </c>
      <c r="I181" s="37">
        <f t="shared" si="29"/>
        <v>4152.340210047244</v>
      </c>
      <c r="J181" s="40">
        <f t="shared" si="30"/>
        <v>-380.36337881004494</v>
      </c>
      <c r="K181" s="37">
        <f t="shared" si="31"/>
        <v>3771.9768312371989</v>
      </c>
      <c r="L181" s="37">
        <f t="shared" si="32"/>
        <v>11655618.969602615</v>
      </c>
      <c r="M181" s="37">
        <f t="shared" si="33"/>
        <v>10587938.965282816</v>
      </c>
      <c r="N181" s="41">
        <f>'jan-sep'!M181</f>
        <v>6917637.4299068442</v>
      </c>
      <c r="O181" s="41">
        <f t="shared" si="34"/>
        <v>3670301.5353759723</v>
      </c>
    </row>
    <row r="182" spans="1:15" s="34" customFormat="1" x14ac:dyDescent="0.3">
      <c r="A182" s="33" t="s">
        <v>641</v>
      </c>
      <c r="B182" s="34" t="s">
        <v>235</v>
      </c>
      <c r="C182" s="36">
        <v>496756880</v>
      </c>
      <c r="D182" s="36">
        <v>18814</v>
      </c>
      <c r="E182" s="37">
        <f t="shared" si="25"/>
        <v>26403.576060380568</v>
      </c>
      <c r="F182" s="38">
        <f t="shared" si="26"/>
        <v>0.83356710077453966</v>
      </c>
      <c r="G182" s="39">
        <f t="shared" si="27"/>
        <v>3163.097758704143</v>
      </c>
      <c r="H182" s="39">
        <f t="shared" si="28"/>
        <v>736.50116120635516</v>
      </c>
      <c r="I182" s="37">
        <f t="shared" si="29"/>
        <v>3899.5989199104979</v>
      </c>
      <c r="J182" s="40">
        <f t="shared" si="30"/>
        <v>-380.36337881004494</v>
      </c>
      <c r="K182" s="37">
        <f t="shared" si="31"/>
        <v>3519.2355411004528</v>
      </c>
      <c r="L182" s="37">
        <f t="shared" si="32"/>
        <v>73367054.07919611</v>
      </c>
      <c r="M182" s="37">
        <f t="shared" si="33"/>
        <v>66210897.470263921</v>
      </c>
      <c r="N182" s="41">
        <f>'jan-sep'!M182</f>
        <v>47003562.411548711</v>
      </c>
      <c r="O182" s="41">
        <f t="shared" si="34"/>
        <v>19207335.058715209</v>
      </c>
    </row>
    <row r="183" spans="1:15" s="34" customFormat="1" x14ac:dyDescent="0.3">
      <c r="A183" s="33" t="s">
        <v>642</v>
      </c>
      <c r="B183" s="34" t="s">
        <v>236</v>
      </c>
      <c r="C183" s="36">
        <v>564624876</v>
      </c>
      <c r="D183" s="36">
        <v>19354</v>
      </c>
      <c r="E183" s="37">
        <f t="shared" si="25"/>
        <v>29173.549447142708</v>
      </c>
      <c r="F183" s="38">
        <f t="shared" si="26"/>
        <v>0.92101581150772782</v>
      </c>
      <c r="G183" s="39">
        <f t="shared" si="27"/>
        <v>1501.113726646859</v>
      </c>
      <c r="H183" s="39">
        <f t="shared" si="28"/>
        <v>0</v>
      </c>
      <c r="I183" s="37">
        <f t="shared" si="29"/>
        <v>1501.113726646859</v>
      </c>
      <c r="J183" s="40">
        <f t="shared" si="30"/>
        <v>-380.36337881004494</v>
      </c>
      <c r="K183" s="37">
        <f t="shared" si="31"/>
        <v>1120.7503478368142</v>
      </c>
      <c r="L183" s="37">
        <f t="shared" si="32"/>
        <v>29052555.065523311</v>
      </c>
      <c r="M183" s="37">
        <f t="shared" si="33"/>
        <v>21691002.2320337</v>
      </c>
      <c r="N183" s="41">
        <f>'jan-sep'!M183</f>
        <v>13957686.611624351</v>
      </c>
      <c r="O183" s="41">
        <f t="shared" si="34"/>
        <v>7733315.620409349</v>
      </c>
    </row>
    <row r="184" spans="1:15" s="34" customFormat="1" x14ac:dyDescent="0.3">
      <c r="A184" s="33" t="s">
        <v>643</v>
      </c>
      <c r="B184" s="34" t="s">
        <v>237</v>
      </c>
      <c r="C184" s="36">
        <v>557911663</v>
      </c>
      <c r="D184" s="36">
        <v>18795</v>
      </c>
      <c r="E184" s="37">
        <f t="shared" si="25"/>
        <v>29684.04698057994</v>
      </c>
      <c r="F184" s="38">
        <f t="shared" si="26"/>
        <v>0.93713233859961498</v>
      </c>
      <c r="G184" s="39">
        <f t="shared" si="27"/>
        <v>1194.81520658452</v>
      </c>
      <c r="H184" s="39">
        <f t="shared" si="28"/>
        <v>0</v>
      </c>
      <c r="I184" s="37">
        <f t="shared" si="29"/>
        <v>1194.81520658452</v>
      </c>
      <c r="J184" s="40">
        <f t="shared" si="30"/>
        <v>-380.36337881004494</v>
      </c>
      <c r="K184" s="37">
        <f t="shared" si="31"/>
        <v>814.45182777447508</v>
      </c>
      <c r="L184" s="37">
        <f t="shared" si="32"/>
        <v>22456551.807756051</v>
      </c>
      <c r="M184" s="37">
        <f t="shared" si="33"/>
        <v>15307622.103021258</v>
      </c>
      <c r="N184" s="41">
        <f>'jan-sep'!M184</f>
        <v>6808325.7522723926</v>
      </c>
      <c r="O184" s="41">
        <f t="shared" si="34"/>
        <v>8499296.3507488668</v>
      </c>
    </row>
    <row r="185" spans="1:15" s="34" customFormat="1" x14ac:dyDescent="0.3">
      <c r="A185" s="33" t="s">
        <v>644</v>
      </c>
      <c r="B185" s="34" t="s">
        <v>238</v>
      </c>
      <c r="C185" s="36">
        <v>326757074</v>
      </c>
      <c r="D185" s="36">
        <v>11899</v>
      </c>
      <c r="E185" s="37">
        <f t="shared" si="25"/>
        <v>27460.885284477688</v>
      </c>
      <c r="F185" s="38">
        <f t="shared" si="26"/>
        <v>0.86694660143525859</v>
      </c>
      <c r="G185" s="39">
        <f t="shared" si="27"/>
        <v>2528.7122242458709</v>
      </c>
      <c r="H185" s="39">
        <f t="shared" si="28"/>
        <v>366.44293277236318</v>
      </c>
      <c r="I185" s="37">
        <f t="shared" si="29"/>
        <v>2895.1551570182341</v>
      </c>
      <c r="J185" s="40">
        <f t="shared" si="30"/>
        <v>-380.36337881004494</v>
      </c>
      <c r="K185" s="37">
        <f t="shared" si="31"/>
        <v>2514.791778208189</v>
      </c>
      <c r="L185" s="37">
        <f t="shared" si="32"/>
        <v>34449451.213359967</v>
      </c>
      <c r="M185" s="37">
        <f t="shared" si="33"/>
        <v>29923507.368899241</v>
      </c>
      <c r="N185" s="41">
        <f>'jan-sep'!M185</f>
        <v>19132773.36779888</v>
      </c>
      <c r="O185" s="41">
        <f t="shared" si="34"/>
        <v>10790734.001100361</v>
      </c>
    </row>
    <row r="186" spans="1:15" s="34" customFormat="1" x14ac:dyDescent="0.3">
      <c r="A186" s="33" t="s">
        <v>645</v>
      </c>
      <c r="B186" s="34" t="s">
        <v>239</v>
      </c>
      <c r="C186" s="36">
        <v>1045819943</v>
      </c>
      <c r="D186" s="36">
        <v>26582</v>
      </c>
      <c r="E186" s="37">
        <f t="shared" si="25"/>
        <v>39343.162403129936</v>
      </c>
      <c r="F186" s="38">
        <f t="shared" si="26"/>
        <v>1.2420728822748035</v>
      </c>
      <c r="G186" s="39">
        <f t="shared" si="27"/>
        <v>-4600.6540469454776</v>
      </c>
      <c r="H186" s="39">
        <f t="shared" si="28"/>
        <v>0</v>
      </c>
      <c r="I186" s="37">
        <f t="shared" si="29"/>
        <v>-4600.6540469454776</v>
      </c>
      <c r="J186" s="40">
        <f t="shared" si="30"/>
        <v>-380.36337881004494</v>
      </c>
      <c r="K186" s="37">
        <f t="shared" si="31"/>
        <v>-4981.0174257555227</v>
      </c>
      <c r="L186" s="37">
        <f t="shared" si="32"/>
        <v>-122294585.87590468</v>
      </c>
      <c r="M186" s="37">
        <f t="shared" si="33"/>
        <v>-132405405.21143331</v>
      </c>
      <c r="N186" s="41">
        <f>'jan-sep'!M186</f>
        <v>-106989717.24884784</v>
      </c>
      <c r="O186" s="41">
        <f t="shared" si="34"/>
        <v>-25415687.962585464</v>
      </c>
    </row>
    <row r="187" spans="1:15" s="34" customFormat="1" x14ac:dyDescent="0.3">
      <c r="A187" s="33" t="s">
        <v>646</v>
      </c>
      <c r="B187" s="34" t="s">
        <v>240</v>
      </c>
      <c r="C187" s="36">
        <v>375610001</v>
      </c>
      <c r="D187" s="36">
        <v>11053</v>
      </c>
      <c r="E187" s="37">
        <f t="shared" si="25"/>
        <v>33982.629240930066</v>
      </c>
      <c r="F187" s="38">
        <f t="shared" si="26"/>
        <v>1.0728395906781532</v>
      </c>
      <c r="G187" s="39">
        <f t="shared" si="27"/>
        <v>-1384.3341496255555</v>
      </c>
      <c r="H187" s="39">
        <f t="shared" si="28"/>
        <v>0</v>
      </c>
      <c r="I187" s="37">
        <f t="shared" si="29"/>
        <v>-1384.3341496255555</v>
      </c>
      <c r="J187" s="40">
        <f t="shared" si="30"/>
        <v>-380.36337881004494</v>
      </c>
      <c r="K187" s="37">
        <f t="shared" si="31"/>
        <v>-1764.6975284356004</v>
      </c>
      <c r="L187" s="37">
        <f t="shared" si="32"/>
        <v>-15301045.355811264</v>
      </c>
      <c r="M187" s="37">
        <f t="shared" si="33"/>
        <v>-19505201.781798691</v>
      </c>
      <c r="N187" s="41">
        <f>'jan-sep'!M187</f>
        <v>-18423792.025013734</v>
      </c>
      <c r="O187" s="41">
        <f t="shared" si="34"/>
        <v>-1081409.7567849569</v>
      </c>
    </row>
    <row r="188" spans="1:15" s="34" customFormat="1" x14ac:dyDescent="0.3">
      <c r="A188" s="33" t="s">
        <v>647</v>
      </c>
      <c r="B188" s="34" t="s">
        <v>241</v>
      </c>
      <c r="C188" s="36">
        <v>51462273</v>
      </c>
      <c r="D188" s="36">
        <v>1193</v>
      </c>
      <c r="E188" s="37">
        <f t="shared" si="25"/>
        <v>43136.85917854149</v>
      </c>
      <c r="F188" s="38">
        <f t="shared" si="26"/>
        <v>1.3618407809513264</v>
      </c>
      <c r="G188" s="39">
        <f t="shared" si="27"/>
        <v>-6876.87211219241</v>
      </c>
      <c r="H188" s="39">
        <f t="shared" si="28"/>
        <v>0</v>
      </c>
      <c r="I188" s="37">
        <f t="shared" si="29"/>
        <v>-6876.87211219241</v>
      </c>
      <c r="J188" s="40">
        <f t="shared" si="30"/>
        <v>-380.36337881004494</v>
      </c>
      <c r="K188" s="37">
        <f t="shared" si="31"/>
        <v>-7257.2354910024551</v>
      </c>
      <c r="L188" s="37">
        <f t="shared" si="32"/>
        <v>-8204108.4298455454</v>
      </c>
      <c r="M188" s="37">
        <f t="shared" si="33"/>
        <v>-8657881.9407659285</v>
      </c>
      <c r="N188" s="41">
        <f>'jan-sep'!M188</f>
        <v>-9442981.3119733483</v>
      </c>
      <c r="O188" s="41">
        <f t="shared" si="34"/>
        <v>785099.37120741978</v>
      </c>
    </row>
    <row r="189" spans="1:15" s="34" customFormat="1" x14ac:dyDescent="0.3">
      <c r="A189" s="33" t="s">
        <v>648</v>
      </c>
      <c r="B189" s="34" t="s">
        <v>242</v>
      </c>
      <c r="C189" s="36">
        <v>357554777</v>
      </c>
      <c r="D189" s="36">
        <v>12720</v>
      </c>
      <c r="E189" s="37">
        <f t="shared" si="25"/>
        <v>28109.652279874215</v>
      </c>
      <c r="F189" s="38">
        <f t="shared" si="26"/>
        <v>0.88742832793299486</v>
      </c>
      <c r="G189" s="39">
        <f t="shared" si="27"/>
        <v>2139.4520270079547</v>
      </c>
      <c r="H189" s="39">
        <f t="shared" si="28"/>
        <v>139.37448438357876</v>
      </c>
      <c r="I189" s="37">
        <f t="shared" si="29"/>
        <v>2278.8265113915336</v>
      </c>
      <c r="J189" s="40">
        <f t="shared" si="30"/>
        <v>-380.36337881004494</v>
      </c>
      <c r="K189" s="37">
        <f t="shared" si="31"/>
        <v>1898.4631325814887</v>
      </c>
      <c r="L189" s="37">
        <f t="shared" si="32"/>
        <v>28986673.224900309</v>
      </c>
      <c r="M189" s="37">
        <f t="shared" si="33"/>
        <v>24148451.046436537</v>
      </c>
      <c r="N189" s="41">
        <f>'jan-sep'!M189</f>
        <v>18228362.612581033</v>
      </c>
      <c r="O189" s="41">
        <f t="shared" si="34"/>
        <v>5920088.4338555038</v>
      </c>
    </row>
    <row r="190" spans="1:15" s="34" customFormat="1" x14ac:dyDescent="0.3">
      <c r="A190" s="33" t="s">
        <v>649</v>
      </c>
      <c r="B190" s="34" t="s">
        <v>243</v>
      </c>
      <c r="C190" s="36">
        <v>94392687</v>
      </c>
      <c r="D190" s="36">
        <v>2684</v>
      </c>
      <c r="E190" s="37">
        <f t="shared" si="25"/>
        <v>35168.66132637854</v>
      </c>
      <c r="F190" s="38">
        <f t="shared" si="26"/>
        <v>1.1102829023201828</v>
      </c>
      <c r="G190" s="39">
        <f t="shared" si="27"/>
        <v>-2095.9534008946398</v>
      </c>
      <c r="H190" s="39">
        <f t="shared" si="28"/>
        <v>0</v>
      </c>
      <c r="I190" s="37">
        <f t="shared" si="29"/>
        <v>-2095.9534008946398</v>
      </c>
      <c r="J190" s="40">
        <f t="shared" si="30"/>
        <v>-380.36337881004494</v>
      </c>
      <c r="K190" s="37">
        <f t="shared" si="31"/>
        <v>-2476.3167797046849</v>
      </c>
      <c r="L190" s="37">
        <f t="shared" si="32"/>
        <v>-5625538.9280012129</v>
      </c>
      <c r="M190" s="37">
        <f t="shared" si="33"/>
        <v>-6646434.2367273746</v>
      </c>
      <c r="N190" s="41">
        <f>'jan-sep'!M190</f>
        <v>-8710330.6098377742</v>
      </c>
      <c r="O190" s="41">
        <f t="shared" si="34"/>
        <v>2063896.3731103996</v>
      </c>
    </row>
    <row r="191" spans="1:15" s="34" customFormat="1" x14ac:dyDescent="0.3">
      <c r="A191" s="33" t="s">
        <v>650</v>
      </c>
      <c r="B191" s="34" t="s">
        <v>244</v>
      </c>
      <c r="C191" s="36">
        <v>156380872</v>
      </c>
      <c r="D191" s="36">
        <v>3794</v>
      </c>
      <c r="E191" s="37">
        <f t="shared" si="25"/>
        <v>41217.942013705848</v>
      </c>
      <c r="F191" s="38">
        <f t="shared" si="26"/>
        <v>1.3012601151331566</v>
      </c>
      <c r="G191" s="39">
        <f t="shared" si="27"/>
        <v>-5725.521813291024</v>
      </c>
      <c r="H191" s="39">
        <f t="shared" si="28"/>
        <v>0</v>
      </c>
      <c r="I191" s="37">
        <f t="shared" si="29"/>
        <v>-5725.521813291024</v>
      </c>
      <c r="J191" s="40">
        <f t="shared" si="30"/>
        <v>-380.36337881004494</v>
      </c>
      <c r="K191" s="37">
        <f t="shared" si="31"/>
        <v>-6105.8851921010692</v>
      </c>
      <c r="L191" s="37">
        <f t="shared" si="32"/>
        <v>-21722629.759626146</v>
      </c>
      <c r="M191" s="37">
        <f t="shared" si="33"/>
        <v>-23165728.418831456</v>
      </c>
      <c r="N191" s="41">
        <f>'jan-sep'!M191</f>
        <v>-22838160.743861582</v>
      </c>
      <c r="O191" s="41">
        <f t="shared" si="34"/>
        <v>-327567.67496987432</v>
      </c>
    </row>
    <row r="192" spans="1:15" s="34" customFormat="1" x14ac:dyDescent="0.3">
      <c r="A192" s="33" t="s">
        <v>651</v>
      </c>
      <c r="B192" s="34" t="s">
        <v>245</v>
      </c>
      <c r="C192" s="36">
        <v>152148103</v>
      </c>
      <c r="D192" s="36">
        <v>4597</v>
      </c>
      <c r="E192" s="37">
        <f t="shared" si="25"/>
        <v>33097.259734609528</v>
      </c>
      <c r="F192" s="38">
        <f t="shared" si="26"/>
        <v>1.0448882673115727</v>
      </c>
      <c r="G192" s="39">
        <f t="shared" si="27"/>
        <v>-853.11244583323275</v>
      </c>
      <c r="H192" s="39">
        <f t="shared" si="28"/>
        <v>0</v>
      </c>
      <c r="I192" s="37">
        <f t="shared" si="29"/>
        <v>-853.11244583323275</v>
      </c>
      <c r="J192" s="40">
        <f t="shared" si="30"/>
        <v>-380.36337881004494</v>
      </c>
      <c r="K192" s="37">
        <f t="shared" si="31"/>
        <v>-1233.4758246432777</v>
      </c>
      <c r="L192" s="37">
        <f t="shared" si="32"/>
        <v>-3921757.9134953711</v>
      </c>
      <c r="M192" s="37">
        <f t="shared" si="33"/>
        <v>-5670288.3658851478</v>
      </c>
      <c r="N192" s="41">
        <f>'jan-sep'!M192</f>
        <v>-7258528.7763130572</v>
      </c>
      <c r="O192" s="41">
        <f t="shared" si="34"/>
        <v>1588240.4104279093</v>
      </c>
    </row>
    <row r="193" spans="1:15" s="34" customFormat="1" x14ac:dyDescent="0.3">
      <c r="A193" s="33" t="s">
        <v>652</v>
      </c>
      <c r="B193" s="34" t="s">
        <v>246</v>
      </c>
      <c r="C193" s="36">
        <v>89814990</v>
      </c>
      <c r="D193" s="36">
        <v>3150</v>
      </c>
      <c r="E193" s="37">
        <f t="shared" si="25"/>
        <v>28512.695238095239</v>
      </c>
      <c r="F193" s="38">
        <f t="shared" si="26"/>
        <v>0.9001524888346697</v>
      </c>
      <c r="G193" s="39">
        <f t="shared" si="27"/>
        <v>1897.6262520753407</v>
      </c>
      <c r="H193" s="39">
        <f t="shared" si="28"/>
        <v>0</v>
      </c>
      <c r="I193" s="37">
        <f t="shared" si="29"/>
        <v>1897.6262520753407</v>
      </c>
      <c r="J193" s="40">
        <f t="shared" si="30"/>
        <v>-380.36337881004494</v>
      </c>
      <c r="K193" s="37">
        <f t="shared" si="31"/>
        <v>1517.2628732652959</v>
      </c>
      <c r="L193" s="37">
        <f t="shared" si="32"/>
        <v>5977522.6940373229</v>
      </c>
      <c r="M193" s="37">
        <f t="shared" si="33"/>
        <v>4779378.0507856822</v>
      </c>
      <c r="N193" s="41">
        <f>'jan-sep'!M193</f>
        <v>2775856.1115540289</v>
      </c>
      <c r="O193" s="41">
        <f t="shared" si="34"/>
        <v>2003521.9392316532</v>
      </c>
    </row>
    <row r="194" spans="1:15" s="34" customFormat="1" x14ac:dyDescent="0.3">
      <c r="A194" s="33" t="s">
        <v>653</v>
      </c>
      <c r="B194" s="34" t="s">
        <v>247</v>
      </c>
      <c r="C194" s="36">
        <v>157900492</v>
      </c>
      <c r="D194" s="36">
        <v>4847</v>
      </c>
      <c r="E194" s="37">
        <f t="shared" si="25"/>
        <v>32576.953166907366</v>
      </c>
      <c r="F194" s="38">
        <f t="shared" si="26"/>
        <v>1.0284620667029272</v>
      </c>
      <c r="G194" s="39">
        <f t="shared" si="27"/>
        <v>-540.92850521193543</v>
      </c>
      <c r="H194" s="39">
        <f t="shared" si="28"/>
        <v>0</v>
      </c>
      <c r="I194" s="37">
        <f t="shared" si="29"/>
        <v>-540.92850521193543</v>
      </c>
      <c r="J194" s="40">
        <f t="shared" si="30"/>
        <v>-380.36337881004494</v>
      </c>
      <c r="K194" s="37">
        <f t="shared" si="31"/>
        <v>-921.29188402198042</v>
      </c>
      <c r="L194" s="37">
        <f t="shared" si="32"/>
        <v>-2621880.4647622509</v>
      </c>
      <c r="M194" s="37">
        <f t="shared" si="33"/>
        <v>-4465501.7618545387</v>
      </c>
      <c r="N194" s="41">
        <f>'jan-sep'!M194</f>
        <v>-2843186.8785706707</v>
      </c>
      <c r="O194" s="41">
        <f t="shared" si="34"/>
        <v>-1622314.883283868</v>
      </c>
    </row>
    <row r="195" spans="1:15" s="34" customFormat="1" x14ac:dyDescent="0.3">
      <c r="A195" s="33" t="s">
        <v>654</v>
      </c>
      <c r="B195" s="34" t="s">
        <v>248</v>
      </c>
      <c r="C195" s="36">
        <v>14005879</v>
      </c>
      <c r="D195" s="36">
        <v>516</v>
      </c>
      <c r="E195" s="37">
        <f t="shared" si="25"/>
        <v>27143.176356589149</v>
      </c>
      <c r="F195" s="38">
        <f t="shared" si="26"/>
        <v>0.85691645592373356</v>
      </c>
      <c r="G195" s="39">
        <f t="shared" si="27"/>
        <v>2719.3375809789945</v>
      </c>
      <c r="H195" s="39">
        <f t="shared" si="28"/>
        <v>477.64105753335201</v>
      </c>
      <c r="I195" s="37">
        <f t="shared" si="29"/>
        <v>3196.9786385123466</v>
      </c>
      <c r="J195" s="40">
        <f t="shared" si="30"/>
        <v>-380.36337881004494</v>
      </c>
      <c r="K195" s="37">
        <f t="shared" si="31"/>
        <v>2816.6152597023015</v>
      </c>
      <c r="L195" s="37">
        <f t="shared" si="32"/>
        <v>1649640.977472371</v>
      </c>
      <c r="M195" s="37">
        <f t="shared" si="33"/>
        <v>1453373.4740063876</v>
      </c>
      <c r="N195" s="41">
        <f>'jan-sep'!M195</f>
        <v>673747.46834055288</v>
      </c>
      <c r="O195" s="41">
        <f t="shared" si="34"/>
        <v>779626.00566583476</v>
      </c>
    </row>
    <row r="196" spans="1:15" s="34" customFormat="1" x14ac:dyDescent="0.3">
      <c r="A196" s="33" t="s">
        <v>655</v>
      </c>
      <c r="B196" s="34" t="s">
        <v>249</v>
      </c>
      <c r="C196" s="36">
        <v>23138519</v>
      </c>
      <c r="D196" s="36">
        <v>840</v>
      </c>
      <c r="E196" s="37">
        <f t="shared" si="25"/>
        <v>27545.855952380953</v>
      </c>
      <c r="F196" s="38">
        <f t="shared" si="26"/>
        <v>0.86962914538813174</v>
      </c>
      <c r="G196" s="39">
        <f t="shared" si="27"/>
        <v>2477.7298235039125</v>
      </c>
      <c r="H196" s="39">
        <f t="shared" si="28"/>
        <v>336.7031990062207</v>
      </c>
      <c r="I196" s="37">
        <f t="shared" si="29"/>
        <v>2814.433022510133</v>
      </c>
      <c r="J196" s="40">
        <f t="shared" si="30"/>
        <v>-380.36337881004494</v>
      </c>
      <c r="K196" s="37">
        <f t="shared" si="31"/>
        <v>2434.0696437000879</v>
      </c>
      <c r="L196" s="37">
        <f t="shared" si="32"/>
        <v>2364123.7389085116</v>
      </c>
      <c r="M196" s="37">
        <f t="shared" si="33"/>
        <v>2044618.5007080738</v>
      </c>
      <c r="N196" s="41">
        <f>'jan-sep'!M196</f>
        <v>1638685.0310195037</v>
      </c>
      <c r="O196" s="41">
        <f t="shared" si="34"/>
        <v>405933.46968857013</v>
      </c>
    </row>
    <row r="197" spans="1:15" s="34" customFormat="1" x14ac:dyDescent="0.3">
      <c r="A197" s="33" t="s">
        <v>656</v>
      </c>
      <c r="B197" s="34" t="s">
        <v>250</v>
      </c>
      <c r="C197" s="36">
        <v>302448737</v>
      </c>
      <c r="D197" s="36">
        <v>11028</v>
      </c>
      <c r="E197" s="37">
        <f t="shared" si="25"/>
        <v>27425.529289082337</v>
      </c>
      <c r="F197" s="38">
        <f t="shared" si="26"/>
        <v>0.86583040435235947</v>
      </c>
      <c r="G197" s="39">
        <f t="shared" si="27"/>
        <v>2549.925821483082</v>
      </c>
      <c r="H197" s="39">
        <f t="shared" si="28"/>
        <v>378.81753116073628</v>
      </c>
      <c r="I197" s="37">
        <f t="shared" si="29"/>
        <v>2928.7433526438181</v>
      </c>
      <c r="J197" s="40">
        <f t="shared" si="30"/>
        <v>-380.36337881004494</v>
      </c>
      <c r="K197" s="37">
        <f t="shared" si="31"/>
        <v>2548.379973833773</v>
      </c>
      <c r="L197" s="37">
        <f t="shared" si="32"/>
        <v>32298181.692956027</v>
      </c>
      <c r="M197" s="37">
        <f t="shared" si="33"/>
        <v>28103534.351438846</v>
      </c>
      <c r="N197" s="41">
        <f>'jan-sep'!M197</f>
        <v>20869444.390813217</v>
      </c>
      <c r="O197" s="41">
        <f t="shared" si="34"/>
        <v>7234089.9606256299</v>
      </c>
    </row>
    <row r="198" spans="1:15" s="34" customFormat="1" x14ac:dyDescent="0.3">
      <c r="A198" s="33" t="s">
        <v>657</v>
      </c>
      <c r="B198" s="34" t="s">
        <v>251</v>
      </c>
      <c r="C198" s="36">
        <v>1144511826</v>
      </c>
      <c r="D198" s="36">
        <v>42161</v>
      </c>
      <c r="E198" s="37">
        <f t="shared" si="25"/>
        <v>27146.2210573753</v>
      </c>
      <c r="F198" s="38">
        <f t="shared" si="26"/>
        <v>0.85701257784302332</v>
      </c>
      <c r="G198" s="39">
        <f t="shared" si="27"/>
        <v>2717.510760507304</v>
      </c>
      <c r="H198" s="39">
        <f t="shared" si="28"/>
        <v>476.57541225819909</v>
      </c>
      <c r="I198" s="37">
        <f t="shared" si="29"/>
        <v>3194.0861727655029</v>
      </c>
      <c r="J198" s="40">
        <f t="shared" si="30"/>
        <v>-380.36337881004494</v>
      </c>
      <c r="K198" s="37">
        <f t="shared" si="31"/>
        <v>2813.7227939554577</v>
      </c>
      <c r="L198" s="37">
        <f t="shared" si="32"/>
        <v>134665867.12996638</v>
      </c>
      <c r="M198" s="37">
        <f t="shared" si="33"/>
        <v>118629366.71595605</v>
      </c>
      <c r="N198" s="41">
        <f>'jan-sep'!M198</f>
        <v>96296380.510670498</v>
      </c>
      <c r="O198" s="41">
        <f t="shared" si="34"/>
        <v>22332986.205285549</v>
      </c>
    </row>
    <row r="199" spans="1:15" s="34" customFormat="1" x14ac:dyDescent="0.3">
      <c r="A199" s="33" t="s">
        <v>658</v>
      </c>
      <c r="B199" s="34" t="s">
        <v>252</v>
      </c>
      <c r="C199" s="36">
        <v>5692244</v>
      </c>
      <c r="D199" s="36">
        <v>196</v>
      </c>
      <c r="E199" s="37">
        <f t="shared" si="25"/>
        <v>29042.061224489797</v>
      </c>
      <c r="F199" s="38">
        <f t="shared" si="26"/>
        <v>0.91686469742029741</v>
      </c>
      <c r="G199" s="39">
        <f t="shared" si="27"/>
        <v>1580.0066602386062</v>
      </c>
      <c r="H199" s="39">
        <f t="shared" si="28"/>
        <v>0</v>
      </c>
      <c r="I199" s="37">
        <f t="shared" si="29"/>
        <v>1580.0066602386062</v>
      </c>
      <c r="J199" s="40">
        <f t="shared" si="30"/>
        <v>-380.36337881004494</v>
      </c>
      <c r="K199" s="37">
        <f t="shared" si="31"/>
        <v>1199.6432814285613</v>
      </c>
      <c r="L199" s="37">
        <f t="shared" si="32"/>
        <v>309681.30540676683</v>
      </c>
      <c r="M199" s="37">
        <f t="shared" si="33"/>
        <v>235130.083159998</v>
      </c>
      <c r="N199" s="41">
        <f>'jan-sep'!M199</f>
        <v>236694.09223788427</v>
      </c>
      <c r="O199" s="41">
        <f t="shared" si="34"/>
        <v>-1564.009077886265</v>
      </c>
    </row>
    <row r="200" spans="1:15" s="34" customFormat="1" x14ac:dyDescent="0.3">
      <c r="A200" s="33" t="s">
        <v>659</v>
      </c>
      <c r="B200" s="34" t="s">
        <v>253</v>
      </c>
      <c r="C200" s="36">
        <v>304491549</v>
      </c>
      <c r="D200" s="36">
        <v>8743</v>
      </c>
      <c r="E200" s="37">
        <f t="shared" si="25"/>
        <v>34826.895687978955</v>
      </c>
      <c r="F200" s="38">
        <f t="shared" si="26"/>
        <v>1.0994932808047633</v>
      </c>
      <c r="G200" s="39">
        <f t="shared" si="27"/>
        <v>-1890.8940178548887</v>
      </c>
      <c r="H200" s="39">
        <f t="shared" si="28"/>
        <v>0</v>
      </c>
      <c r="I200" s="37">
        <f t="shared" si="29"/>
        <v>-1890.8940178548887</v>
      </c>
      <c r="J200" s="40">
        <f t="shared" si="30"/>
        <v>-380.36337881004494</v>
      </c>
      <c r="K200" s="37">
        <f t="shared" si="31"/>
        <v>-2271.2573966649338</v>
      </c>
      <c r="L200" s="37">
        <f t="shared" si="32"/>
        <v>-16532086.398105292</v>
      </c>
      <c r="M200" s="37">
        <f t="shared" si="33"/>
        <v>-19857603.419041518</v>
      </c>
      <c r="N200" s="41">
        <f>'jan-sep'!M200</f>
        <v>-8868868.6001533754</v>
      </c>
      <c r="O200" s="41">
        <f t="shared" si="34"/>
        <v>-10988734.818888143</v>
      </c>
    </row>
    <row r="201" spans="1:15" s="34" customFormat="1" x14ac:dyDescent="0.3">
      <c r="A201" s="33" t="s">
        <v>660</v>
      </c>
      <c r="B201" s="34" t="s">
        <v>254</v>
      </c>
      <c r="C201" s="36">
        <v>9567266636</v>
      </c>
      <c r="D201" s="36">
        <v>281190</v>
      </c>
      <c r="E201" s="37">
        <f t="shared" ref="E201:E264" si="35">(C201)/D201</f>
        <v>34024.206536505568</v>
      </c>
      <c r="F201" s="38">
        <f t="shared" ref="F201:F264" si="36">IF(ISNUMBER(C201),E201/E$435,"")</f>
        <v>1.0741521956696762</v>
      </c>
      <c r="G201" s="39">
        <f t="shared" ref="G201:G264" si="37">(E$435-E201)*0.6</f>
        <v>-1409.2805269708565</v>
      </c>
      <c r="H201" s="39">
        <f t="shared" ref="H201:H264" si="38">IF(E201&gt;=E$435*0.9,0,IF(E201&lt;0.9*E$435,(E$435*0.9-E201)*0.35))</f>
        <v>0</v>
      </c>
      <c r="I201" s="37">
        <f t="shared" ref="I201:I264" si="39">G201+H201</f>
        <v>-1409.2805269708565</v>
      </c>
      <c r="J201" s="40">
        <f t="shared" ref="J201:J264" si="40">I$437</f>
        <v>-380.36337881004494</v>
      </c>
      <c r="K201" s="37">
        <f t="shared" ref="K201:K264" si="41">I201+J201</f>
        <v>-1789.6439057809014</v>
      </c>
      <c r="L201" s="37">
        <f t="shared" ref="L201:L264" si="42">(I201*D201)</f>
        <v>-396275591.37893516</v>
      </c>
      <c r="M201" s="37">
        <f t="shared" ref="M201:M264" si="43">(K201*D201)</f>
        <v>-503229969.86653167</v>
      </c>
      <c r="N201" s="41">
        <f>'jan-sep'!M201</f>
        <v>-344947780.13527679</v>
      </c>
      <c r="O201" s="41">
        <f t="shared" ref="O201:O264" si="44">M201-N201</f>
        <v>-158282189.73125488</v>
      </c>
    </row>
    <row r="202" spans="1:15" s="34" customFormat="1" x14ac:dyDescent="0.3">
      <c r="A202" s="33" t="s">
        <v>661</v>
      </c>
      <c r="B202" s="34" t="s">
        <v>255</v>
      </c>
      <c r="C202" s="36">
        <v>112511146</v>
      </c>
      <c r="D202" s="36">
        <v>4077</v>
      </c>
      <c r="E202" s="37">
        <f t="shared" si="35"/>
        <v>27596.552857493254</v>
      </c>
      <c r="F202" s="38">
        <f t="shared" si="36"/>
        <v>0.87122965859573909</v>
      </c>
      <c r="G202" s="39">
        <f t="shared" si="37"/>
        <v>2447.3116804365313</v>
      </c>
      <c r="H202" s="39">
        <f t="shared" si="38"/>
        <v>318.9592822169152</v>
      </c>
      <c r="I202" s="37">
        <f t="shared" si="39"/>
        <v>2766.2709626534465</v>
      </c>
      <c r="J202" s="40">
        <f t="shared" si="40"/>
        <v>-380.36337881004494</v>
      </c>
      <c r="K202" s="37">
        <f t="shared" si="41"/>
        <v>2385.9075838434014</v>
      </c>
      <c r="L202" s="37">
        <f t="shared" si="42"/>
        <v>11278086.714738101</v>
      </c>
      <c r="M202" s="37">
        <f t="shared" si="43"/>
        <v>9727345.2193295471</v>
      </c>
      <c r="N202" s="41">
        <f>'jan-sep'!M202</f>
        <v>7074877.4678767985</v>
      </c>
      <c r="O202" s="41">
        <f t="shared" si="44"/>
        <v>2652467.7514527487</v>
      </c>
    </row>
    <row r="203" spans="1:15" s="34" customFormat="1" x14ac:dyDescent="0.3">
      <c r="A203" s="33" t="s">
        <v>662</v>
      </c>
      <c r="B203" s="34" t="s">
        <v>256</v>
      </c>
      <c r="C203" s="36">
        <v>141175278</v>
      </c>
      <c r="D203" s="36">
        <v>5721</v>
      </c>
      <c r="E203" s="37">
        <f t="shared" si="35"/>
        <v>24676.678552700578</v>
      </c>
      <c r="F203" s="38">
        <f t="shared" si="36"/>
        <v>0.77904854065526929</v>
      </c>
      <c r="G203" s="39">
        <f t="shared" si="37"/>
        <v>4199.2362633121375</v>
      </c>
      <c r="H203" s="39">
        <f t="shared" si="38"/>
        <v>1340.9152888943518</v>
      </c>
      <c r="I203" s="37">
        <f t="shared" si="39"/>
        <v>5540.1515522064892</v>
      </c>
      <c r="J203" s="40">
        <f t="shared" si="40"/>
        <v>-380.36337881004494</v>
      </c>
      <c r="K203" s="37">
        <f t="shared" si="41"/>
        <v>5159.7881733964441</v>
      </c>
      <c r="L203" s="37">
        <f t="shared" si="42"/>
        <v>31695207.030173324</v>
      </c>
      <c r="M203" s="37">
        <f t="shared" si="43"/>
        <v>29519148.140001059</v>
      </c>
      <c r="N203" s="41">
        <f>'jan-sep'!M203</f>
        <v>21378074.750729263</v>
      </c>
      <c r="O203" s="41">
        <f t="shared" si="44"/>
        <v>8141073.3892717957</v>
      </c>
    </row>
    <row r="204" spans="1:15" s="34" customFormat="1" x14ac:dyDescent="0.3">
      <c r="A204" s="33" t="s">
        <v>663</v>
      </c>
      <c r="B204" s="34" t="s">
        <v>257</v>
      </c>
      <c r="C204" s="36">
        <v>330878434</v>
      </c>
      <c r="D204" s="36">
        <v>11960</v>
      </c>
      <c r="E204" s="37">
        <f t="shared" si="35"/>
        <v>27665.420903010032</v>
      </c>
      <c r="F204" s="38">
        <f t="shared" si="36"/>
        <v>0.87340383897593266</v>
      </c>
      <c r="G204" s="39">
        <f t="shared" si="37"/>
        <v>2405.990853126465</v>
      </c>
      <c r="H204" s="39">
        <f t="shared" si="38"/>
        <v>294.85546628604294</v>
      </c>
      <c r="I204" s="37">
        <f t="shared" si="39"/>
        <v>2700.8463194125079</v>
      </c>
      <c r="J204" s="40">
        <f t="shared" si="40"/>
        <v>-380.36337881004494</v>
      </c>
      <c r="K204" s="37">
        <f t="shared" si="41"/>
        <v>2320.4829406024628</v>
      </c>
      <c r="L204" s="37">
        <f t="shared" si="42"/>
        <v>32302121.980173595</v>
      </c>
      <c r="M204" s="37">
        <f t="shared" si="43"/>
        <v>27752975.969605453</v>
      </c>
      <c r="N204" s="41">
        <f>'jan-sep'!M204</f>
        <v>21986813.113087192</v>
      </c>
      <c r="O204" s="41">
        <f t="shared" si="44"/>
        <v>5766162.8565182611</v>
      </c>
    </row>
    <row r="205" spans="1:15" s="34" customFormat="1" x14ac:dyDescent="0.3">
      <c r="A205" s="33" t="s">
        <v>664</v>
      </c>
      <c r="B205" s="34" t="s">
        <v>258</v>
      </c>
      <c r="C205" s="36">
        <v>538855336</v>
      </c>
      <c r="D205" s="36">
        <v>18699</v>
      </c>
      <c r="E205" s="37">
        <f t="shared" si="35"/>
        <v>28817.334402909248</v>
      </c>
      <c r="F205" s="38">
        <f t="shared" si="36"/>
        <v>0.90977001885468212</v>
      </c>
      <c r="G205" s="39">
        <f t="shared" si="37"/>
        <v>1714.8427531869354</v>
      </c>
      <c r="H205" s="39">
        <f t="shared" si="38"/>
        <v>0</v>
      </c>
      <c r="I205" s="37">
        <f t="shared" si="39"/>
        <v>1714.8427531869354</v>
      </c>
      <c r="J205" s="40">
        <f t="shared" si="40"/>
        <v>-380.36337881004494</v>
      </c>
      <c r="K205" s="37">
        <f t="shared" si="41"/>
        <v>1334.4793743768905</v>
      </c>
      <c r="L205" s="37">
        <f t="shared" si="42"/>
        <v>32065844.641842507</v>
      </c>
      <c r="M205" s="37">
        <f t="shared" si="43"/>
        <v>24953429.821473476</v>
      </c>
      <c r="N205" s="41">
        <f>'jan-sep'!M205</f>
        <v>14294057.719539296</v>
      </c>
      <c r="O205" s="41">
        <f t="shared" si="44"/>
        <v>10659372.10193418</v>
      </c>
    </row>
    <row r="206" spans="1:15" s="34" customFormat="1" x14ac:dyDescent="0.3">
      <c r="A206" s="33" t="s">
        <v>665</v>
      </c>
      <c r="B206" s="34" t="s">
        <v>259</v>
      </c>
      <c r="C206" s="36">
        <v>90301173</v>
      </c>
      <c r="D206" s="36">
        <v>3201</v>
      </c>
      <c r="E206" s="37">
        <f t="shared" si="35"/>
        <v>28210.30084348641</v>
      </c>
      <c r="F206" s="38">
        <f t="shared" si="36"/>
        <v>0.89060582673753097</v>
      </c>
      <c r="G206" s="39">
        <f t="shared" si="37"/>
        <v>2079.0628888406382</v>
      </c>
      <c r="H206" s="39">
        <f t="shared" si="38"/>
        <v>104.14748711931078</v>
      </c>
      <c r="I206" s="37">
        <f t="shared" si="39"/>
        <v>2183.210375959949</v>
      </c>
      <c r="J206" s="40">
        <f t="shared" si="40"/>
        <v>-380.36337881004494</v>
      </c>
      <c r="K206" s="37">
        <f t="shared" si="41"/>
        <v>1802.8469971499042</v>
      </c>
      <c r="L206" s="37">
        <f t="shared" si="42"/>
        <v>6988456.4134477973</v>
      </c>
      <c r="M206" s="37">
        <f t="shared" si="43"/>
        <v>5770913.2378768437</v>
      </c>
      <c r="N206" s="41">
        <f>'jan-sep'!M206</f>
        <v>4342792.7076707529</v>
      </c>
      <c r="O206" s="41">
        <f t="shared" si="44"/>
        <v>1428120.5302060908</v>
      </c>
    </row>
    <row r="207" spans="1:15" s="34" customFormat="1" x14ac:dyDescent="0.3">
      <c r="A207" s="33" t="s">
        <v>666</v>
      </c>
      <c r="B207" s="34" t="s">
        <v>260</v>
      </c>
      <c r="C207" s="36">
        <v>100928423</v>
      </c>
      <c r="D207" s="36">
        <v>2846</v>
      </c>
      <c r="E207" s="37">
        <f t="shared" si="35"/>
        <v>35463.254743499652</v>
      </c>
      <c r="F207" s="38">
        <f t="shared" si="36"/>
        <v>1.1195832857248909</v>
      </c>
      <c r="G207" s="39">
        <f t="shared" si="37"/>
        <v>-2272.7094511673072</v>
      </c>
      <c r="H207" s="39">
        <f t="shared" si="38"/>
        <v>0</v>
      </c>
      <c r="I207" s="37">
        <f t="shared" si="39"/>
        <v>-2272.7094511673072</v>
      </c>
      <c r="J207" s="40">
        <f t="shared" si="40"/>
        <v>-380.36337881004494</v>
      </c>
      <c r="K207" s="37">
        <f t="shared" si="41"/>
        <v>-2653.0728299773523</v>
      </c>
      <c r="L207" s="37">
        <f t="shared" si="42"/>
        <v>-6468131.0980221564</v>
      </c>
      <c r="M207" s="37">
        <f t="shared" si="43"/>
        <v>-7550645.2741155447</v>
      </c>
      <c r="N207" s="41">
        <f>'jan-sep'!M207</f>
        <v>-4980935.4921007045</v>
      </c>
      <c r="O207" s="41">
        <f t="shared" si="44"/>
        <v>-2569709.7820148403</v>
      </c>
    </row>
    <row r="208" spans="1:15" s="34" customFormat="1" x14ac:dyDescent="0.3">
      <c r="A208" s="33" t="s">
        <v>667</v>
      </c>
      <c r="B208" s="34" t="s">
        <v>261</v>
      </c>
      <c r="C208" s="36">
        <v>372987079</v>
      </c>
      <c r="D208" s="36">
        <v>13137</v>
      </c>
      <c r="E208" s="37">
        <f t="shared" si="35"/>
        <v>28392.10466620994</v>
      </c>
      <c r="F208" s="38">
        <f t="shared" si="36"/>
        <v>0.89634541614280028</v>
      </c>
      <c r="G208" s="39">
        <f t="shared" si="37"/>
        <v>1969.9805952065201</v>
      </c>
      <c r="H208" s="39">
        <f t="shared" si="38"/>
        <v>40.516149166075223</v>
      </c>
      <c r="I208" s="37">
        <f t="shared" si="39"/>
        <v>2010.4967443725952</v>
      </c>
      <c r="J208" s="40">
        <f t="shared" si="40"/>
        <v>-380.36337881004494</v>
      </c>
      <c r="K208" s="37">
        <f t="shared" si="41"/>
        <v>1630.1333655625504</v>
      </c>
      <c r="L208" s="37">
        <f t="shared" si="42"/>
        <v>26411895.730822783</v>
      </c>
      <c r="M208" s="37">
        <f t="shared" si="43"/>
        <v>21415062.023395225</v>
      </c>
      <c r="N208" s="41">
        <f>'jan-sep'!M208</f>
        <v>11987459.810566772</v>
      </c>
      <c r="O208" s="41">
        <f t="shared" si="44"/>
        <v>9427602.2128284536</v>
      </c>
    </row>
    <row r="209" spans="1:15" s="34" customFormat="1" x14ac:dyDescent="0.3">
      <c r="A209" s="33" t="s">
        <v>668</v>
      </c>
      <c r="B209" s="34" t="s">
        <v>262</v>
      </c>
      <c r="C209" s="36">
        <v>30236972</v>
      </c>
      <c r="D209" s="36">
        <v>1087</v>
      </c>
      <c r="E209" s="37">
        <f t="shared" si="35"/>
        <v>27816.901563937441</v>
      </c>
      <c r="F209" s="38">
        <f t="shared" si="36"/>
        <v>0.87818611903769073</v>
      </c>
      <c r="G209" s="39">
        <f t="shared" si="37"/>
        <v>2315.1024565700195</v>
      </c>
      <c r="H209" s="39">
        <f t="shared" si="38"/>
        <v>241.83723496144975</v>
      </c>
      <c r="I209" s="37">
        <f t="shared" si="39"/>
        <v>2556.9396915314692</v>
      </c>
      <c r="J209" s="40">
        <f t="shared" si="40"/>
        <v>-380.36337881004494</v>
      </c>
      <c r="K209" s="37">
        <f t="shared" si="41"/>
        <v>2176.5763127214241</v>
      </c>
      <c r="L209" s="37">
        <f t="shared" si="42"/>
        <v>2779393.4446947072</v>
      </c>
      <c r="M209" s="37">
        <f t="shared" si="43"/>
        <v>2365938.4519281881</v>
      </c>
      <c r="N209" s="41">
        <f>'jan-sep'!M209</f>
        <v>1153657.339383882</v>
      </c>
      <c r="O209" s="41">
        <f t="shared" si="44"/>
        <v>1212281.1125443061</v>
      </c>
    </row>
    <row r="210" spans="1:15" s="34" customFormat="1" x14ac:dyDescent="0.3">
      <c r="A210" s="33" t="s">
        <v>669</v>
      </c>
      <c r="B210" s="34" t="s">
        <v>263</v>
      </c>
      <c r="C210" s="36">
        <v>226693129</v>
      </c>
      <c r="D210" s="36">
        <v>6745</v>
      </c>
      <c r="E210" s="37">
        <f t="shared" si="35"/>
        <v>33609.062861378799</v>
      </c>
      <c r="F210" s="38">
        <f t="shared" si="36"/>
        <v>1.0610460122917524</v>
      </c>
      <c r="G210" s="39">
        <f t="shared" si="37"/>
        <v>-1160.1943218947956</v>
      </c>
      <c r="H210" s="39">
        <f t="shared" si="38"/>
        <v>0</v>
      </c>
      <c r="I210" s="37">
        <f t="shared" si="39"/>
        <v>-1160.1943218947956</v>
      </c>
      <c r="J210" s="40">
        <f t="shared" si="40"/>
        <v>-380.36337881004494</v>
      </c>
      <c r="K210" s="37">
        <f t="shared" si="41"/>
        <v>-1540.5577007048405</v>
      </c>
      <c r="L210" s="37">
        <f t="shared" si="42"/>
        <v>-7825510.7011803966</v>
      </c>
      <c r="M210" s="37">
        <f t="shared" si="43"/>
        <v>-10391061.691254148</v>
      </c>
      <c r="N210" s="41">
        <f>'jan-sep'!M210</f>
        <v>-13362994.718910499</v>
      </c>
      <c r="O210" s="41">
        <f t="shared" si="44"/>
        <v>2971933.0276563503</v>
      </c>
    </row>
    <row r="211" spans="1:15" s="34" customFormat="1" x14ac:dyDescent="0.3">
      <c r="A211" s="33" t="s">
        <v>670</v>
      </c>
      <c r="B211" s="34" t="s">
        <v>264</v>
      </c>
      <c r="C211" s="36">
        <v>90962241</v>
      </c>
      <c r="D211" s="36">
        <v>3320</v>
      </c>
      <c r="E211" s="37">
        <f t="shared" si="35"/>
        <v>27398.265361445785</v>
      </c>
      <c r="F211" s="38">
        <f t="shared" si="36"/>
        <v>0.86496967575015216</v>
      </c>
      <c r="G211" s="39">
        <f t="shared" si="37"/>
        <v>2566.2841780650128</v>
      </c>
      <c r="H211" s="39">
        <f t="shared" si="38"/>
        <v>388.35990583352941</v>
      </c>
      <c r="I211" s="37">
        <f t="shared" si="39"/>
        <v>2954.6440838985422</v>
      </c>
      <c r="J211" s="40">
        <f t="shared" si="40"/>
        <v>-380.36337881004494</v>
      </c>
      <c r="K211" s="37">
        <f t="shared" si="41"/>
        <v>2574.2807050884971</v>
      </c>
      <c r="L211" s="37">
        <f t="shared" si="42"/>
        <v>9809418.3585431594</v>
      </c>
      <c r="M211" s="37">
        <f t="shared" si="43"/>
        <v>8546611.9408938102</v>
      </c>
      <c r="N211" s="41">
        <f>'jan-sep'!M211</f>
        <v>5977775.0583151858</v>
      </c>
      <c r="O211" s="41">
        <f t="shared" si="44"/>
        <v>2568836.8825786244</v>
      </c>
    </row>
    <row r="212" spans="1:15" s="34" customFormat="1" x14ac:dyDescent="0.3">
      <c r="A212" s="33" t="s">
        <v>671</v>
      </c>
      <c r="B212" s="34" t="s">
        <v>265</v>
      </c>
      <c r="C212" s="36">
        <v>55928075</v>
      </c>
      <c r="D212" s="36">
        <v>906</v>
      </c>
      <c r="E212" s="37">
        <f t="shared" si="35"/>
        <v>61730.767108167769</v>
      </c>
      <c r="F212" s="38">
        <f t="shared" si="36"/>
        <v>1.9488548236523251</v>
      </c>
      <c r="G212" s="39">
        <f t="shared" si="37"/>
        <v>-18033.216869968175</v>
      </c>
      <c r="H212" s="39">
        <f t="shared" si="38"/>
        <v>0</v>
      </c>
      <c r="I212" s="37">
        <f t="shared" si="39"/>
        <v>-18033.216869968175</v>
      </c>
      <c r="J212" s="40">
        <f t="shared" si="40"/>
        <v>-380.36337881004494</v>
      </c>
      <c r="K212" s="37">
        <f t="shared" si="41"/>
        <v>-18413.58024877822</v>
      </c>
      <c r="L212" s="37">
        <f t="shared" si="42"/>
        <v>-16338094.484191166</v>
      </c>
      <c r="M212" s="37">
        <f t="shared" si="43"/>
        <v>-16682703.705393068</v>
      </c>
      <c r="N212" s="41">
        <f>'jan-sep'!M212</f>
        <v>-16249436.578581601</v>
      </c>
      <c r="O212" s="41">
        <f t="shared" si="44"/>
        <v>-433267.12681146711</v>
      </c>
    </row>
    <row r="213" spans="1:15" s="34" customFormat="1" x14ac:dyDescent="0.3">
      <c r="A213" s="33" t="s">
        <v>672</v>
      </c>
      <c r="B213" s="34" t="s">
        <v>266</v>
      </c>
      <c r="C213" s="36">
        <v>35704691</v>
      </c>
      <c r="D213" s="36">
        <v>1093</v>
      </c>
      <c r="E213" s="37">
        <f t="shared" si="35"/>
        <v>32666.688929551692</v>
      </c>
      <c r="F213" s="38">
        <f t="shared" si="36"/>
        <v>1.0312950458165202</v>
      </c>
      <c r="G213" s="39">
        <f t="shared" si="37"/>
        <v>-594.7699627985312</v>
      </c>
      <c r="H213" s="39">
        <f t="shared" si="38"/>
        <v>0</v>
      </c>
      <c r="I213" s="37">
        <f t="shared" si="39"/>
        <v>-594.7699627985312</v>
      </c>
      <c r="J213" s="40">
        <f t="shared" si="40"/>
        <v>-380.36337881004494</v>
      </c>
      <c r="K213" s="37">
        <f t="shared" si="41"/>
        <v>-975.13334160857607</v>
      </c>
      <c r="L213" s="37">
        <f t="shared" si="42"/>
        <v>-650083.56933879456</v>
      </c>
      <c r="M213" s="37">
        <f t="shared" si="43"/>
        <v>-1065820.7423781736</v>
      </c>
      <c r="N213" s="41">
        <f>'jan-sep'!M213</f>
        <v>-1951677.2710703004</v>
      </c>
      <c r="O213" s="41">
        <f t="shared" si="44"/>
        <v>885856.52869212674</v>
      </c>
    </row>
    <row r="214" spans="1:15" s="34" customFormat="1" x14ac:dyDescent="0.3">
      <c r="A214" s="33" t="s">
        <v>673</v>
      </c>
      <c r="B214" s="34" t="s">
        <v>267</v>
      </c>
      <c r="C214" s="36">
        <v>23026258</v>
      </c>
      <c r="D214" s="36">
        <v>937</v>
      </c>
      <c r="E214" s="37">
        <f t="shared" si="35"/>
        <v>24574.448239060832</v>
      </c>
      <c r="F214" s="38">
        <f t="shared" si="36"/>
        <v>0.77582110563066953</v>
      </c>
      <c r="G214" s="39">
        <f t="shared" si="37"/>
        <v>4260.5744514959852</v>
      </c>
      <c r="H214" s="39">
        <f t="shared" si="38"/>
        <v>1376.695898668263</v>
      </c>
      <c r="I214" s="37">
        <f t="shared" si="39"/>
        <v>5637.2703501642482</v>
      </c>
      <c r="J214" s="40">
        <f t="shared" si="40"/>
        <v>-380.36337881004494</v>
      </c>
      <c r="K214" s="37">
        <f t="shared" si="41"/>
        <v>5256.9069713542031</v>
      </c>
      <c r="L214" s="37">
        <f t="shared" si="42"/>
        <v>5282122.3181039002</v>
      </c>
      <c r="M214" s="37">
        <f t="shared" si="43"/>
        <v>4925721.8321588887</v>
      </c>
      <c r="N214" s="41">
        <f>'jan-sep'!M214</f>
        <v>3129567.9554943726</v>
      </c>
      <c r="O214" s="41">
        <f t="shared" si="44"/>
        <v>1796153.8766645161</v>
      </c>
    </row>
    <row r="215" spans="1:15" s="34" customFormat="1" x14ac:dyDescent="0.3">
      <c r="A215" s="33" t="s">
        <v>674</v>
      </c>
      <c r="B215" s="34" t="s">
        <v>268</v>
      </c>
      <c r="C215" s="36">
        <v>422328162</v>
      </c>
      <c r="D215" s="36">
        <v>14606</v>
      </c>
      <c r="E215" s="37">
        <f t="shared" si="35"/>
        <v>28914.703683417774</v>
      </c>
      <c r="F215" s="38">
        <f t="shared" si="36"/>
        <v>0.91284398992104021</v>
      </c>
      <c r="G215" s="39">
        <f t="shared" si="37"/>
        <v>1656.4211848818195</v>
      </c>
      <c r="H215" s="39">
        <f t="shared" si="38"/>
        <v>0</v>
      </c>
      <c r="I215" s="37">
        <f t="shared" si="39"/>
        <v>1656.4211848818195</v>
      </c>
      <c r="J215" s="40">
        <f t="shared" si="40"/>
        <v>-380.36337881004494</v>
      </c>
      <c r="K215" s="37">
        <f t="shared" si="41"/>
        <v>1276.0578060717746</v>
      </c>
      <c r="L215" s="37">
        <f t="shared" si="42"/>
        <v>24193687.826383855</v>
      </c>
      <c r="M215" s="37">
        <f t="shared" si="43"/>
        <v>18638100.315484341</v>
      </c>
      <c r="N215" s="41">
        <f>'jan-sep'!M215</f>
        <v>13627560.617701001</v>
      </c>
      <c r="O215" s="41">
        <f t="shared" si="44"/>
        <v>5010539.6977833398</v>
      </c>
    </row>
    <row r="216" spans="1:15" s="34" customFormat="1" x14ac:dyDescent="0.3">
      <c r="A216" s="33" t="s">
        <v>675</v>
      </c>
      <c r="B216" s="34" t="s">
        <v>269</v>
      </c>
      <c r="C216" s="36">
        <v>234087505</v>
      </c>
      <c r="D216" s="36">
        <v>8441</v>
      </c>
      <c r="E216" s="37">
        <f t="shared" si="35"/>
        <v>27732.200568653003</v>
      </c>
      <c r="F216" s="38">
        <f t="shared" si="36"/>
        <v>0.87551208871276398</v>
      </c>
      <c r="G216" s="39">
        <f t="shared" si="37"/>
        <v>2365.9230537406825</v>
      </c>
      <c r="H216" s="39">
        <f t="shared" si="38"/>
        <v>271.48258331100311</v>
      </c>
      <c r="I216" s="37">
        <f t="shared" si="39"/>
        <v>2637.4056370516855</v>
      </c>
      <c r="J216" s="40">
        <f t="shared" si="40"/>
        <v>-380.36337881004494</v>
      </c>
      <c r="K216" s="37">
        <f t="shared" si="41"/>
        <v>2257.0422582416404</v>
      </c>
      <c r="L216" s="37">
        <f t="shared" si="42"/>
        <v>22262340.982353278</v>
      </c>
      <c r="M216" s="37">
        <f t="shared" si="43"/>
        <v>19051693.701817688</v>
      </c>
      <c r="N216" s="41">
        <f>'jan-sep'!M216</f>
        <v>12205675.672601935</v>
      </c>
      <c r="O216" s="41">
        <f t="shared" si="44"/>
        <v>6846018.0292157531</v>
      </c>
    </row>
    <row r="217" spans="1:15" s="34" customFormat="1" x14ac:dyDescent="0.3">
      <c r="A217" s="33" t="s">
        <v>676</v>
      </c>
      <c r="B217" s="34" t="s">
        <v>270</v>
      </c>
      <c r="C217" s="36">
        <v>113992388</v>
      </c>
      <c r="D217" s="36">
        <v>3861</v>
      </c>
      <c r="E217" s="37">
        <f t="shared" si="35"/>
        <v>29524.058016058018</v>
      </c>
      <c r="F217" s="38">
        <f t="shared" si="36"/>
        <v>0.93208144939402082</v>
      </c>
      <c r="G217" s="39">
        <f t="shared" si="37"/>
        <v>1290.8085852976735</v>
      </c>
      <c r="H217" s="39">
        <f t="shared" si="38"/>
        <v>0</v>
      </c>
      <c r="I217" s="37">
        <f t="shared" si="39"/>
        <v>1290.8085852976735</v>
      </c>
      <c r="J217" s="40">
        <f t="shared" si="40"/>
        <v>-380.36337881004494</v>
      </c>
      <c r="K217" s="37">
        <f t="shared" si="41"/>
        <v>910.44520648762864</v>
      </c>
      <c r="L217" s="37">
        <f t="shared" si="42"/>
        <v>4983811.9478343176</v>
      </c>
      <c r="M217" s="37">
        <f t="shared" si="43"/>
        <v>3515228.9422487342</v>
      </c>
      <c r="N217" s="41">
        <f>'jan-sep'!M217</f>
        <v>2219081.5727333655</v>
      </c>
      <c r="O217" s="41">
        <f t="shared" si="44"/>
        <v>1296147.3695153687</v>
      </c>
    </row>
    <row r="218" spans="1:15" s="34" customFormat="1" x14ac:dyDescent="0.3">
      <c r="A218" s="33" t="s">
        <v>677</v>
      </c>
      <c r="B218" s="34" t="s">
        <v>271</v>
      </c>
      <c r="C218" s="36">
        <v>67284262</v>
      </c>
      <c r="D218" s="36">
        <v>2465</v>
      </c>
      <c r="E218" s="37">
        <f t="shared" si="35"/>
        <v>27295.846653144017</v>
      </c>
      <c r="F218" s="38">
        <f t="shared" si="36"/>
        <v>0.86173629306180166</v>
      </c>
      <c r="G218" s="39">
        <f t="shared" si="37"/>
        <v>2627.7354030460738</v>
      </c>
      <c r="H218" s="39">
        <f t="shared" si="38"/>
        <v>424.20645373914812</v>
      </c>
      <c r="I218" s="37">
        <f t="shared" si="39"/>
        <v>3051.9418567852217</v>
      </c>
      <c r="J218" s="40">
        <f t="shared" si="40"/>
        <v>-380.36337881004494</v>
      </c>
      <c r="K218" s="37">
        <f t="shared" si="41"/>
        <v>2671.5784779751766</v>
      </c>
      <c r="L218" s="37">
        <f t="shared" si="42"/>
        <v>7523036.6769755716</v>
      </c>
      <c r="M218" s="37">
        <f t="shared" si="43"/>
        <v>6585440.9482088108</v>
      </c>
      <c r="N218" s="41">
        <f>'jan-sep'!M218</f>
        <v>3955461.6276346156</v>
      </c>
      <c r="O218" s="41">
        <f t="shared" si="44"/>
        <v>2629979.3205741951</v>
      </c>
    </row>
    <row r="219" spans="1:15" s="34" customFormat="1" x14ac:dyDescent="0.3">
      <c r="A219" s="33" t="s">
        <v>678</v>
      </c>
      <c r="B219" s="34" t="s">
        <v>124</v>
      </c>
      <c r="C219" s="36">
        <v>589610673</v>
      </c>
      <c r="D219" s="36">
        <v>20804</v>
      </c>
      <c r="E219" s="37">
        <f t="shared" si="35"/>
        <v>28341.216737165931</v>
      </c>
      <c r="F219" s="38">
        <f t="shared" si="36"/>
        <v>0.89473887226478044</v>
      </c>
      <c r="G219" s="39">
        <f t="shared" si="37"/>
        <v>2000.5133526329255</v>
      </c>
      <c r="H219" s="39">
        <f t="shared" si="38"/>
        <v>58.326924331478402</v>
      </c>
      <c r="I219" s="37">
        <f t="shared" si="39"/>
        <v>2058.840276964404</v>
      </c>
      <c r="J219" s="40">
        <f t="shared" si="40"/>
        <v>-380.36337881004494</v>
      </c>
      <c r="K219" s="37">
        <f t="shared" si="41"/>
        <v>1678.4768981543591</v>
      </c>
      <c r="L219" s="37">
        <f t="shared" si="42"/>
        <v>42832113.121967457</v>
      </c>
      <c r="M219" s="37">
        <f t="shared" si="43"/>
        <v>34919033.389203288</v>
      </c>
      <c r="N219" s="41">
        <f>'jan-sep'!M219</f>
        <v>22817703.218530193</v>
      </c>
      <c r="O219" s="41">
        <f t="shared" si="44"/>
        <v>12101330.170673095</v>
      </c>
    </row>
    <row r="220" spans="1:15" s="34" customFormat="1" x14ac:dyDescent="0.3">
      <c r="A220" s="33" t="s">
        <v>679</v>
      </c>
      <c r="B220" s="34" t="s">
        <v>272</v>
      </c>
      <c r="C220" s="36">
        <v>257301329</v>
      </c>
      <c r="D220" s="36">
        <v>5212</v>
      </c>
      <c r="E220" s="37">
        <f t="shared" si="35"/>
        <v>49367.10072908672</v>
      </c>
      <c r="F220" s="38">
        <f t="shared" si="36"/>
        <v>1.5585309707398913</v>
      </c>
      <c r="G220" s="39">
        <f t="shared" si="37"/>
        <v>-10615.017042519548</v>
      </c>
      <c r="H220" s="39">
        <f t="shared" si="38"/>
        <v>0</v>
      </c>
      <c r="I220" s="37">
        <f t="shared" si="39"/>
        <v>-10615.017042519548</v>
      </c>
      <c r="J220" s="40">
        <f t="shared" si="40"/>
        <v>-380.36337881004494</v>
      </c>
      <c r="K220" s="37">
        <f t="shared" si="41"/>
        <v>-10995.380421329593</v>
      </c>
      <c r="L220" s="37">
        <f t="shared" si="42"/>
        <v>-55325468.825611889</v>
      </c>
      <c r="M220" s="37">
        <f t="shared" si="43"/>
        <v>-57307922.755969845</v>
      </c>
      <c r="N220" s="41">
        <f>'jan-sep'!M220</f>
        <v>-40859807.747866787</v>
      </c>
      <c r="O220" s="41">
        <f t="shared" si="44"/>
        <v>-16448115.008103058</v>
      </c>
    </row>
    <row r="221" spans="1:15" s="34" customFormat="1" x14ac:dyDescent="0.3">
      <c r="A221" s="33" t="s">
        <v>680</v>
      </c>
      <c r="B221" s="34" t="s">
        <v>273</v>
      </c>
      <c r="C221" s="36">
        <v>185350598</v>
      </c>
      <c r="D221" s="36">
        <v>7062</v>
      </c>
      <c r="E221" s="37">
        <f t="shared" si="35"/>
        <v>26246.190597564429</v>
      </c>
      <c r="F221" s="38">
        <f t="shared" si="36"/>
        <v>0.82859840472959123</v>
      </c>
      <c r="G221" s="39">
        <f t="shared" si="37"/>
        <v>3257.5290363938261</v>
      </c>
      <c r="H221" s="39">
        <f t="shared" si="38"/>
        <v>791.58607319200382</v>
      </c>
      <c r="I221" s="37">
        <f t="shared" si="39"/>
        <v>4049.1151095858299</v>
      </c>
      <c r="J221" s="40">
        <f t="shared" si="40"/>
        <v>-380.36337881004494</v>
      </c>
      <c r="K221" s="37">
        <f t="shared" si="41"/>
        <v>3668.7517307757848</v>
      </c>
      <c r="L221" s="37">
        <f t="shared" si="42"/>
        <v>28594850.903895132</v>
      </c>
      <c r="M221" s="37">
        <f t="shared" si="43"/>
        <v>25908724.722738594</v>
      </c>
      <c r="N221" s="41">
        <f>'jan-sep'!M221</f>
        <v>20468162.000428244</v>
      </c>
      <c r="O221" s="41">
        <f t="shared" si="44"/>
        <v>5440562.7223103493</v>
      </c>
    </row>
    <row r="222" spans="1:15" s="34" customFormat="1" x14ac:dyDescent="0.3">
      <c r="A222" s="33" t="s">
        <v>681</v>
      </c>
      <c r="B222" s="34" t="s">
        <v>274</v>
      </c>
      <c r="C222" s="36">
        <v>784106865</v>
      </c>
      <c r="D222" s="36">
        <v>26166</v>
      </c>
      <c r="E222" s="37">
        <f t="shared" si="35"/>
        <v>29966.630933272187</v>
      </c>
      <c r="F222" s="38">
        <f t="shared" si="36"/>
        <v>0.94605358039021237</v>
      </c>
      <c r="G222" s="39">
        <f t="shared" si="37"/>
        <v>1025.2648349691719</v>
      </c>
      <c r="H222" s="39">
        <f t="shared" si="38"/>
        <v>0</v>
      </c>
      <c r="I222" s="37">
        <f t="shared" si="39"/>
        <v>1025.2648349691719</v>
      </c>
      <c r="J222" s="40">
        <f t="shared" si="40"/>
        <v>-380.36337881004494</v>
      </c>
      <c r="K222" s="37">
        <f t="shared" si="41"/>
        <v>644.90145615912706</v>
      </c>
      <c r="L222" s="37">
        <f t="shared" si="42"/>
        <v>26827079.671803351</v>
      </c>
      <c r="M222" s="37">
        <f t="shared" si="43"/>
        <v>16874491.501859717</v>
      </c>
      <c r="N222" s="41">
        <f>'jan-sep'!M222</f>
        <v>17177069.809308805</v>
      </c>
      <c r="O222" s="41">
        <f t="shared" si="44"/>
        <v>-302578.3074490875</v>
      </c>
    </row>
    <row r="223" spans="1:15" s="34" customFormat="1" x14ac:dyDescent="0.3">
      <c r="A223" s="33" t="s">
        <v>682</v>
      </c>
      <c r="B223" s="34" t="s">
        <v>275</v>
      </c>
      <c r="C223" s="36">
        <v>767574331</v>
      </c>
      <c r="D223" s="36">
        <v>29275</v>
      </c>
      <c r="E223" s="37">
        <f t="shared" si="35"/>
        <v>26219.447685738684</v>
      </c>
      <c r="F223" s="38">
        <f t="shared" si="36"/>
        <v>0.82775412471896403</v>
      </c>
      <c r="G223" s="39">
        <f t="shared" si="37"/>
        <v>3273.5747834892741</v>
      </c>
      <c r="H223" s="39">
        <f t="shared" si="38"/>
        <v>800.94609233101482</v>
      </c>
      <c r="I223" s="37">
        <f t="shared" si="39"/>
        <v>4074.5208758202889</v>
      </c>
      <c r="J223" s="40">
        <f t="shared" si="40"/>
        <v>-380.36337881004494</v>
      </c>
      <c r="K223" s="37">
        <f t="shared" si="41"/>
        <v>3694.1574970102438</v>
      </c>
      <c r="L223" s="37">
        <f t="shared" si="42"/>
        <v>119281598.63963896</v>
      </c>
      <c r="M223" s="37">
        <f t="shared" si="43"/>
        <v>108146460.72497489</v>
      </c>
      <c r="N223" s="41">
        <f>'jan-sep'!M223</f>
        <v>78143617.05517374</v>
      </c>
      <c r="O223" s="41">
        <f t="shared" si="44"/>
        <v>30002843.669801146</v>
      </c>
    </row>
    <row r="224" spans="1:15" s="34" customFormat="1" x14ac:dyDescent="0.3">
      <c r="A224" s="33" t="s">
        <v>683</v>
      </c>
      <c r="B224" s="34" t="s">
        <v>276</v>
      </c>
      <c r="C224" s="36">
        <v>108905236</v>
      </c>
      <c r="D224" s="36">
        <v>4045</v>
      </c>
      <c r="E224" s="37">
        <f t="shared" si="35"/>
        <v>26923.420519159456</v>
      </c>
      <c r="F224" s="38">
        <f t="shared" si="36"/>
        <v>0.84997871249588697</v>
      </c>
      <c r="G224" s="39">
        <f t="shared" si="37"/>
        <v>2851.1910834368105</v>
      </c>
      <c r="H224" s="39">
        <f t="shared" si="38"/>
        <v>554.55560063374469</v>
      </c>
      <c r="I224" s="37">
        <f t="shared" si="39"/>
        <v>3405.7466840705551</v>
      </c>
      <c r="J224" s="40">
        <f t="shared" si="40"/>
        <v>-380.36337881004494</v>
      </c>
      <c r="K224" s="37">
        <f t="shared" si="41"/>
        <v>3025.38330526051</v>
      </c>
      <c r="L224" s="37">
        <f t="shared" si="42"/>
        <v>13776245.337065395</v>
      </c>
      <c r="M224" s="37">
        <f t="shared" si="43"/>
        <v>12237675.469778763</v>
      </c>
      <c r="N224" s="41">
        <f>'jan-sep'!M224</f>
        <v>5701539.875266538</v>
      </c>
      <c r="O224" s="41">
        <f t="shared" si="44"/>
        <v>6536135.5945122251</v>
      </c>
    </row>
    <row r="225" spans="1:15" s="34" customFormat="1" x14ac:dyDescent="0.3">
      <c r="A225" s="33" t="s">
        <v>684</v>
      </c>
      <c r="B225" s="34" t="s">
        <v>277</v>
      </c>
      <c r="C225" s="36">
        <v>27468492</v>
      </c>
      <c r="D225" s="36">
        <v>380</v>
      </c>
      <c r="E225" s="37">
        <f t="shared" si="35"/>
        <v>72285.505263157902</v>
      </c>
      <c r="F225" s="38">
        <f t="shared" si="36"/>
        <v>2.2820703874520842</v>
      </c>
      <c r="G225" s="39">
        <f t="shared" si="37"/>
        <v>-24366.059762962257</v>
      </c>
      <c r="H225" s="39">
        <f t="shared" si="38"/>
        <v>0</v>
      </c>
      <c r="I225" s="37">
        <f t="shared" si="39"/>
        <v>-24366.059762962257</v>
      </c>
      <c r="J225" s="40">
        <f t="shared" si="40"/>
        <v>-380.36337881004494</v>
      </c>
      <c r="K225" s="37">
        <f t="shared" si="41"/>
        <v>-24746.423141772302</v>
      </c>
      <c r="L225" s="37">
        <f t="shared" si="42"/>
        <v>-9259102.7099256571</v>
      </c>
      <c r="M225" s="37">
        <f t="shared" si="43"/>
        <v>-9403640.793873474</v>
      </c>
      <c r="N225" s="41">
        <f>'jan-sep'!M225</f>
        <v>-8707078.1954315752</v>
      </c>
      <c r="O225" s="41">
        <f t="shared" si="44"/>
        <v>-696562.59844189882</v>
      </c>
    </row>
    <row r="226" spans="1:15" s="34" customFormat="1" x14ac:dyDescent="0.3">
      <c r="A226" s="33" t="s">
        <v>685</v>
      </c>
      <c r="B226" s="34" t="s">
        <v>278</v>
      </c>
      <c r="C226" s="36">
        <v>203744355</v>
      </c>
      <c r="D226" s="36">
        <v>8120</v>
      </c>
      <c r="E226" s="37">
        <f t="shared" si="35"/>
        <v>25091.66933497537</v>
      </c>
      <c r="F226" s="38">
        <f t="shared" si="36"/>
        <v>0.79214989716992801</v>
      </c>
      <c r="G226" s="39">
        <f t="shared" si="37"/>
        <v>3950.2417939472621</v>
      </c>
      <c r="H226" s="39">
        <f t="shared" si="38"/>
        <v>1195.6685150981748</v>
      </c>
      <c r="I226" s="37">
        <f t="shared" si="39"/>
        <v>5145.9103090454373</v>
      </c>
      <c r="J226" s="40">
        <f t="shared" si="40"/>
        <v>-380.36337881004494</v>
      </c>
      <c r="K226" s="37">
        <f t="shared" si="41"/>
        <v>4765.5469302353922</v>
      </c>
      <c r="L226" s="37">
        <f t="shared" si="42"/>
        <v>41784791.709448949</v>
      </c>
      <c r="M226" s="37">
        <f t="shared" si="43"/>
        <v>38696241.073511384</v>
      </c>
      <c r="N226" s="41">
        <f>'jan-sep'!M226</f>
        <v>30412446.499855194</v>
      </c>
      <c r="O226" s="41">
        <f t="shared" si="44"/>
        <v>8283794.5736561902</v>
      </c>
    </row>
    <row r="227" spans="1:15" s="34" customFormat="1" x14ac:dyDescent="0.3">
      <c r="A227" s="33" t="s">
        <v>686</v>
      </c>
      <c r="B227" s="34" t="s">
        <v>279</v>
      </c>
      <c r="C227" s="36">
        <v>212989336</v>
      </c>
      <c r="D227" s="36">
        <v>8187</v>
      </c>
      <c r="E227" s="37">
        <f t="shared" si="35"/>
        <v>26015.553438377916</v>
      </c>
      <c r="F227" s="38">
        <f t="shared" si="36"/>
        <v>0.82131713541689166</v>
      </c>
      <c r="G227" s="39">
        <f t="shared" si="37"/>
        <v>3395.9113319057346</v>
      </c>
      <c r="H227" s="39">
        <f t="shared" si="38"/>
        <v>872.30907890728349</v>
      </c>
      <c r="I227" s="37">
        <f t="shared" si="39"/>
        <v>4268.2204108130181</v>
      </c>
      <c r="J227" s="40">
        <f t="shared" si="40"/>
        <v>-380.36337881004494</v>
      </c>
      <c r="K227" s="37">
        <f t="shared" si="41"/>
        <v>3887.857032002973</v>
      </c>
      <c r="L227" s="37">
        <f t="shared" si="42"/>
        <v>34943920.503326178</v>
      </c>
      <c r="M227" s="37">
        <f t="shared" si="43"/>
        <v>31829885.521008339</v>
      </c>
      <c r="N227" s="41">
        <f>'jan-sep'!M227</f>
        <v>25199922.575007949</v>
      </c>
      <c r="O227" s="41">
        <f t="shared" si="44"/>
        <v>6629962.9460003898</v>
      </c>
    </row>
    <row r="228" spans="1:15" s="34" customFormat="1" x14ac:dyDescent="0.3">
      <c r="A228" s="33" t="s">
        <v>687</v>
      </c>
      <c r="B228" s="34" t="s">
        <v>280</v>
      </c>
      <c r="C228" s="36">
        <v>123149654</v>
      </c>
      <c r="D228" s="36">
        <v>4889</v>
      </c>
      <c r="E228" s="37">
        <f t="shared" si="35"/>
        <v>25189.12947433013</v>
      </c>
      <c r="F228" s="38">
        <f t="shared" si="36"/>
        <v>0.79522673667141253</v>
      </c>
      <c r="G228" s="39">
        <f t="shared" si="37"/>
        <v>3891.7657103344063</v>
      </c>
      <c r="H228" s="39">
        <f t="shared" si="38"/>
        <v>1161.5574663240086</v>
      </c>
      <c r="I228" s="37">
        <f t="shared" si="39"/>
        <v>5053.3231766584149</v>
      </c>
      <c r="J228" s="40">
        <f t="shared" si="40"/>
        <v>-380.36337881004494</v>
      </c>
      <c r="K228" s="37">
        <f t="shared" si="41"/>
        <v>4672.9597978483698</v>
      </c>
      <c r="L228" s="37">
        <f t="shared" si="42"/>
        <v>24705697.010682989</v>
      </c>
      <c r="M228" s="37">
        <f t="shared" si="43"/>
        <v>22846100.451680679</v>
      </c>
      <c r="N228" s="41">
        <f>'jan-sep'!M228</f>
        <v>18213632.842862334</v>
      </c>
      <c r="O228" s="41">
        <f t="shared" si="44"/>
        <v>4632467.6088183448</v>
      </c>
    </row>
    <row r="229" spans="1:15" s="34" customFormat="1" x14ac:dyDescent="0.3">
      <c r="A229" s="33" t="s">
        <v>688</v>
      </c>
      <c r="B229" s="34" t="s">
        <v>281</v>
      </c>
      <c r="C229" s="36">
        <v>124373609</v>
      </c>
      <c r="D229" s="36">
        <v>5091</v>
      </c>
      <c r="E229" s="37">
        <f t="shared" si="35"/>
        <v>24430.094087605579</v>
      </c>
      <c r="F229" s="38">
        <f t="shared" si="36"/>
        <v>0.77126381114759834</v>
      </c>
      <c r="G229" s="39">
        <f t="shared" si="37"/>
        <v>4347.186942369136</v>
      </c>
      <c r="H229" s="39">
        <f t="shared" si="38"/>
        <v>1427.2198516776014</v>
      </c>
      <c r="I229" s="37">
        <f t="shared" si="39"/>
        <v>5774.4067940467376</v>
      </c>
      <c r="J229" s="40">
        <f t="shared" si="40"/>
        <v>-380.36337881004494</v>
      </c>
      <c r="K229" s="37">
        <f t="shared" si="41"/>
        <v>5394.0434152366925</v>
      </c>
      <c r="L229" s="37">
        <f t="shared" si="42"/>
        <v>29397504.988491941</v>
      </c>
      <c r="M229" s="37">
        <f t="shared" si="43"/>
        <v>27461075.026970003</v>
      </c>
      <c r="N229" s="41">
        <f>'jan-sep'!M229</f>
        <v>20823887.064964637</v>
      </c>
      <c r="O229" s="41">
        <f t="shared" si="44"/>
        <v>6637187.9620053656</v>
      </c>
    </row>
    <row r="230" spans="1:15" s="34" customFormat="1" x14ac:dyDescent="0.3">
      <c r="A230" s="33" t="s">
        <v>689</v>
      </c>
      <c r="B230" s="34" t="s">
        <v>282</v>
      </c>
      <c r="C230" s="36">
        <v>453474128</v>
      </c>
      <c r="D230" s="36">
        <v>15812</v>
      </c>
      <c r="E230" s="37">
        <f t="shared" si="35"/>
        <v>28679.112572729573</v>
      </c>
      <c r="F230" s="38">
        <f t="shared" si="36"/>
        <v>0.90540632319530856</v>
      </c>
      <c r="G230" s="39">
        <f t="shared" si="37"/>
        <v>1797.7758512947403</v>
      </c>
      <c r="H230" s="39">
        <f t="shared" si="38"/>
        <v>0</v>
      </c>
      <c r="I230" s="37">
        <f t="shared" si="39"/>
        <v>1797.7758512947403</v>
      </c>
      <c r="J230" s="40">
        <f t="shared" si="40"/>
        <v>-380.36337881004494</v>
      </c>
      <c r="K230" s="37">
        <f t="shared" si="41"/>
        <v>1417.4124724846954</v>
      </c>
      <c r="L230" s="37">
        <f t="shared" si="42"/>
        <v>28426431.760672431</v>
      </c>
      <c r="M230" s="37">
        <f t="shared" si="43"/>
        <v>22412126.014928002</v>
      </c>
      <c r="N230" s="41">
        <f>'jan-sep'!M230</f>
        <v>17937263.116410252</v>
      </c>
      <c r="O230" s="41">
        <f t="shared" si="44"/>
        <v>4474862.8985177502</v>
      </c>
    </row>
    <row r="231" spans="1:15" s="34" customFormat="1" x14ac:dyDescent="0.3">
      <c r="A231" s="33" t="s">
        <v>690</v>
      </c>
      <c r="B231" s="34" t="s">
        <v>283</v>
      </c>
      <c r="C231" s="36">
        <v>94812030</v>
      </c>
      <c r="D231" s="36">
        <v>2887</v>
      </c>
      <c r="E231" s="37">
        <f t="shared" si="35"/>
        <v>32841.021821960516</v>
      </c>
      <c r="F231" s="38">
        <f t="shared" si="36"/>
        <v>1.0367987761961683</v>
      </c>
      <c r="G231" s="39">
        <f t="shared" si="37"/>
        <v>-699.36969824382538</v>
      </c>
      <c r="H231" s="39">
        <f t="shared" si="38"/>
        <v>0</v>
      </c>
      <c r="I231" s="37">
        <f t="shared" si="39"/>
        <v>-699.36969824382538</v>
      </c>
      <c r="J231" s="40">
        <f t="shared" si="40"/>
        <v>-380.36337881004494</v>
      </c>
      <c r="K231" s="37">
        <f t="shared" si="41"/>
        <v>-1079.7330770538704</v>
      </c>
      <c r="L231" s="37">
        <f t="shared" si="42"/>
        <v>-2019080.3188299239</v>
      </c>
      <c r="M231" s="37">
        <f t="shared" si="43"/>
        <v>-3117189.3934545238</v>
      </c>
      <c r="N231" s="41">
        <f>'jan-sep'!M231</f>
        <v>-1786277.9968709573</v>
      </c>
      <c r="O231" s="41">
        <f t="shared" si="44"/>
        <v>-1330911.3965835664</v>
      </c>
    </row>
    <row r="232" spans="1:15" s="34" customFormat="1" x14ac:dyDescent="0.3">
      <c r="A232" s="33" t="s">
        <v>691</v>
      </c>
      <c r="B232" s="34" t="s">
        <v>284</v>
      </c>
      <c r="C232" s="36">
        <v>14820582</v>
      </c>
      <c r="D232" s="36">
        <v>562</v>
      </c>
      <c r="E232" s="37">
        <f t="shared" si="35"/>
        <v>26371.142348754449</v>
      </c>
      <c r="F232" s="38">
        <f t="shared" si="36"/>
        <v>0.83254316087693958</v>
      </c>
      <c r="G232" s="39">
        <f t="shared" si="37"/>
        <v>3182.5579856798145</v>
      </c>
      <c r="H232" s="39">
        <f t="shared" si="38"/>
        <v>747.85296027549703</v>
      </c>
      <c r="I232" s="37">
        <f t="shared" si="39"/>
        <v>3930.4109459553115</v>
      </c>
      <c r="J232" s="40">
        <f t="shared" si="40"/>
        <v>-380.36337881004494</v>
      </c>
      <c r="K232" s="37">
        <f t="shared" si="41"/>
        <v>3550.0475671452664</v>
      </c>
      <c r="L232" s="37">
        <f t="shared" si="42"/>
        <v>2208890.9516268852</v>
      </c>
      <c r="M232" s="37">
        <f t="shared" si="43"/>
        <v>1995126.7327356397</v>
      </c>
      <c r="N232" s="41">
        <f>'jan-sep'!M232</f>
        <v>1561868.2639678104</v>
      </c>
      <c r="O232" s="41">
        <f t="shared" si="44"/>
        <v>433258.46876782924</v>
      </c>
    </row>
    <row r="233" spans="1:15" s="34" customFormat="1" x14ac:dyDescent="0.3">
      <c r="A233" s="33" t="s">
        <v>692</v>
      </c>
      <c r="B233" s="34" t="s">
        <v>285</v>
      </c>
      <c r="C233" s="36">
        <v>58771132</v>
      </c>
      <c r="D233" s="36">
        <v>1711</v>
      </c>
      <c r="E233" s="37">
        <f t="shared" si="35"/>
        <v>34348.995908825251</v>
      </c>
      <c r="F233" s="38">
        <f t="shared" si="36"/>
        <v>1.0844058724757186</v>
      </c>
      <c r="G233" s="39">
        <f t="shared" si="37"/>
        <v>-1604.1541503626663</v>
      </c>
      <c r="H233" s="39">
        <f t="shared" si="38"/>
        <v>0</v>
      </c>
      <c r="I233" s="37">
        <f t="shared" si="39"/>
        <v>-1604.1541503626663</v>
      </c>
      <c r="J233" s="40">
        <f t="shared" si="40"/>
        <v>-380.36337881004494</v>
      </c>
      <c r="K233" s="37">
        <f t="shared" si="41"/>
        <v>-1984.5175291727112</v>
      </c>
      <c r="L233" s="37">
        <f t="shared" si="42"/>
        <v>-2744707.7512705219</v>
      </c>
      <c r="M233" s="37">
        <f t="shared" si="43"/>
        <v>-3395509.4924145089</v>
      </c>
      <c r="N233" s="41">
        <f>'jan-sep'!M233</f>
        <v>-3151519.7478511278</v>
      </c>
      <c r="O233" s="41">
        <f t="shared" si="44"/>
        <v>-243989.74456338119</v>
      </c>
    </row>
    <row r="234" spans="1:15" s="34" customFormat="1" x14ac:dyDescent="0.3">
      <c r="A234" s="33" t="s">
        <v>693</v>
      </c>
      <c r="B234" s="34" t="s">
        <v>286</v>
      </c>
      <c r="C234" s="36">
        <v>363262525</v>
      </c>
      <c r="D234" s="36">
        <v>11852</v>
      </c>
      <c r="E234" s="37">
        <f t="shared" si="35"/>
        <v>30649.89242321971</v>
      </c>
      <c r="F234" s="38">
        <f t="shared" si="36"/>
        <v>0.96762430618674833</v>
      </c>
      <c r="G234" s="39">
        <f t="shared" si="37"/>
        <v>615.30794100065827</v>
      </c>
      <c r="H234" s="39">
        <f t="shared" si="38"/>
        <v>0</v>
      </c>
      <c r="I234" s="37">
        <f t="shared" si="39"/>
        <v>615.30794100065827</v>
      </c>
      <c r="J234" s="40">
        <f t="shared" si="40"/>
        <v>-380.36337881004494</v>
      </c>
      <c r="K234" s="37">
        <f t="shared" si="41"/>
        <v>234.94456219061334</v>
      </c>
      <c r="L234" s="37">
        <f t="shared" si="42"/>
        <v>7292629.7167398017</v>
      </c>
      <c r="M234" s="37">
        <f t="shared" si="43"/>
        <v>2784562.9510831493</v>
      </c>
      <c r="N234" s="41">
        <f>'jan-sep'!M234</f>
        <v>-348713.38382909674</v>
      </c>
      <c r="O234" s="41">
        <f t="shared" si="44"/>
        <v>3133276.3349122461</v>
      </c>
    </row>
    <row r="235" spans="1:15" s="34" customFormat="1" x14ac:dyDescent="0.3">
      <c r="A235" s="33" t="s">
        <v>694</v>
      </c>
      <c r="B235" s="34" t="s">
        <v>287</v>
      </c>
      <c r="C235" s="36">
        <v>75140529</v>
      </c>
      <c r="D235" s="36">
        <v>2322</v>
      </c>
      <c r="E235" s="37">
        <f t="shared" si="35"/>
        <v>32360.262273901808</v>
      </c>
      <c r="F235" s="38">
        <f t="shared" si="36"/>
        <v>1.0216210842907787</v>
      </c>
      <c r="G235" s="39">
        <f t="shared" si="37"/>
        <v>-410.91396940860068</v>
      </c>
      <c r="H235" s="39">
        <f t="shared" si="38"/>
        <v>0</v>
      </c>
      <c r="I235" s="37">
        <f t="shared" si="39"/>
        <v>-410.91396940860068</v>
      </c>
      <c r="J235" s="40">
        <f t="shared" si="40"/>
        <v>-380.36337881004494</v>
      </c>
      <c r="K235" s="37">
        <f t="shared" si="41"/>
        <v>-791.27734821864556</v>
      </c>
      <c r="L235" s="37">
        <f t="shared" si="42"/>
        <v>-954142.23696677072</v>
      </c>
      <c r="M235" s="37">
        <f t="shared" si="43"/>
        <v>-1837346.002563695</v>
      </c>
      <c r="N235" s="41">
        <f>'jan-sep'!M235</f>
        <v>-621485.24576874077</v>
      </c>
      <c r="O235" s="41">
        <f t="shared" si="44"/>
        <v>-1215860.7567949542</v>
      </c>
    </row>
    <row r="236" spans="1:15" s="34" customFormat="1" x14ac:dyDescent="0.3">
      <c r="A236" s="33" t="s">
        <v>695</v>
      </c>
      <c r="B236" s="34" t="s">
        <v>288</v>
      </c>
      <c r="C236" s="36">
        <v>24338920</v>
      </c>
      <c r="D236" s="36">
        <v>820</v>
      </c>
      <c r="E236" s="37">
        <f t="shared" si="35"/>
        <v>29681.609756097561</v>
      </c>
      <c r="F236" s="38">
        <f t="shared" si="36"/>
        <v>0.93705539484998546</v>
      </c>
      <c r="G236" s="39">
        <f t="shared" si="37"/>
        <v>1196.2775412739472</v>
      </c>
      <c r="H236" s="39">
        <f t="shared" si="38"/>
        <v>0</v>
      </c>
      <c r="I236" s="37">
        <f t="shared" si="39"/>
        <v>1196.2775412739472</v>
      </c>
      <c r="J236" s="40">
        <f t="shared" si="40"/>
        <v>-380.36337881004494</v>
      </c>
      <c r="K236" s="37">
        <f t="shared" si="41"/>
        <v>815.91416246390236</v>
      </c>
      <c r="L236" s="37">
        <f t="shared" si="42"/>
        <v>980947.58384463668</v>
      </c>
      <c r="M236" s="37">
        <f t="shared" si="43"/>
        <v>669049.61322039994</v>
      </c>
      <c r="N236" s="41">
        <f>'jan-sep'!M236</f>
        <v>742553.50459501718</v>
      </c>
      <c r="O236" s="41">
        <f t="shared" si="44"/>
        <v>-73503.891374617233</v>
      </c>
    </row>
    <row r="237" spans="1:15" s="34" customFormat="1" x14ac:dyDescent="0.3">
      <c r="A237" s="33" t="s">
        <v>696</v>
      </c>
      <c r="B237" s="34" t="s">
        <v>289</v>
      </c>
      <c r="C237" s="36">
        <v>38605424</v>
      </c>
      <c r="D237" s="36">
        <v>1366</v>
      </c>
      <c r="E237" s="37">
        <f t="shared" si="35"/>
        <v>28261.657393850659</v>
      </c>
      <c r="F237" s="38">
        <f t="shared" si="36"/>
        <v>0.89222716510075162</v>
      </c>
      <c r="G237" s="39">
        <f t="shared" si="37"/>
        <v>2048.2489586220886</v>
      </c>
      <c r="H237" s="39">
        <f t="shared" si="38"/>
        <v>86.172694491823492</v>
      </c>
      <c r="I237" s="37">
        <f t="shared" si="39"/>
        <v>2134.4216531139123</v>
      </c>
      <c r="J237" s="40">
        <f t="shared" si="40"/>
        <v>-380.36337881004494</v>
      </c>
      <c r="K237" s="37">
        <f t="shared" si="41"/>
        <v>1754.0582743038674</v>
      </c>
      <c r="L237" s="37">
        <f t="shared" si="42"/>
        <v>2915619.9781536041</v>
      </c>
      <c r="M237" s="37">
        <f t="shared" si="43"/>
        <v>2396043.6026990828</v>
      </c>
      <c r="N237" s="41">
        <f>'jan-sep'!M237</f>
        <v>1341562.7532643813</v>
      </c>
      <c r="O237" s="41">
        <f t="shared" si="44"/>
        <v>1054480.8494347015</v>
      </c>
    </row>
    <row r="238" spans="1:15" s="34" customFormat="1" x14ac:dyDescent="0.3">
      <c r="A238" s="33" t="s">
        <v>697</v>
      </c>
      <c r="B238" s="34" t="s">
        <v>290</v>
      </c>
      <c r="C238" s="36">
        <v>127415515</v>
      </c>
      <c r="D238" s="36">
        <v>4091</v>
      </c>
      <c r="E238" s="37">
        <f t="shared" si="35"/>
        <v>31145.322659496454</v>
      </c>
      <c r="F238" s="38">
        <f t="shared" si="36"/>
        <v>0.98326515516663071</v>
      </c>
      <c r="G238" s="39">
        <f t="shared" si="37"/>
        <v>318.04979923461138</v>
      </c>
      <c r="H238" s="39">
        <f t="shared" si="38"/>
        <v>0</v>
      </c>
      <c r="I238" s="37">
        <f t="shared" si="39"/>
        <v>318.04979923461138</v>
      </c>
      <c r="J238" s="40">
        <f t="shared" si="40"/>
        <v>-380.36337881004494</v>
      </c>
      <c r="K238" s="37">
        <f t="shared" si="41"/>
        <v>-62.31357957543355</v>
      </c>
      <c r="L238" s="37">
        <f t="shared" si="42"/>
        <v>1301141.7286687952</v>
      </c>
      <c r="M238" s="37">
        <f t="shared" si="43"/>
        <v>-254924.85404309866</v>
      </c>
      <c r="N238" s="41">
        <f>'jan-sep'!M238</f>
        <v>-1483261.5613436338</v>
      </c>
      <c r="O238" s="41">
        <f t="shared" si="44"/>
        <v>1228336.7073005352</v>
      </c>
    </row>
    <row r="239" spans="1:15" s="34" customFormat="1" x14ac:dyDescent="0.3">
      <c r="A239" s="33" t="s">
        <v>698</v>
      </c>
      <c r="B239" s="34" t="s">
        <v>291</v>
      </c>
      <c r="C239" s="36">
        <v>83026253</v>
      </c>
      <c r="D239" s="36">
        <v>2672</v>
      </c>
      <c r="E239" s="37">
        <f t="shared" si="35"/>
        <v>31072.699476047903</v>
      </c>
      <c r="F239" s="38">
        <f t="shared" si="36"/>
        <v>0.98097242419951514</v>
      </c>
      <c r="G239" s="39">
        <f t="shared" si="37"/>
        <v>361.62370930374237</v>
      </c>
      <c r="H239" s="39">
        <f t="shared" si="38"/>
        <v>0</v>
      </c>
      <c r="I239" s="37">
        <f t="shared" si="39"/>
        <v>361.62370930374237</v>
      </c>
      <c r="J239" s="40">
        <f t="shared" si="40"/>
        <v>-380.36337881004494</v>
      </c>
      <c r="K239" s="37">
        <f t="shared" si="41"/>
        <v>-18.739669506302562</v>
      </c>
      <c r="L239" s="37">
        <f t="shared" si="42"/>
        <v>966258.55125959963</v>
      </c>
      <c r="M239" s="37">
        <f t="shared" si="43"/>
        <v>-50072.396920840445</v>
      </c>
      <c r="N239" s="41">
        <f>'jan-sep'!M239</f>
        <v>-1324104.1889294079</v>
      </c>
      <c r="O239" s="41">
        <f t="shared" si="44"/>
        <v>1274031.7920085674</v>
      </c>
    </row>
    <row r="240" spans="1:15" s="34" customFormat="1" x14ac:dyDescent="0.3">
      <c r="A240" s="33" t="s">
        <v>699</v>
      </c>
      <c r="B240" s="34" t="s">
        <v>292</v>
      </c>
      <c r="C240" s="36">
        <v>33037510</v>
      </c>
      <c r="D240" s="36">
        <v>1279</v>
      </c>
      <c r="E240" s="37">
        <f t="shared" si="35"/>
        <v>25830.734949179045</v>
      </c>
      <c r="F240" s="38">
        <f t="shared" si="36"/>
        <v>0.81548237228258269</v>
      </c>
      <c r="G240" s="39">
        <f t="shared" si="37"/>
        <v>3506.8024254250572</v>
      </c>
      <c r="H240" s="39">
        <f t="shared" si="38"/>
        <v>936.99555012688847</v>
      </c>
      <c r="I240" s="37">
        <f t="shared" si="39"/>
        <v>4443.7979755519455</v>
      </c>
      <c r="J240" s="40">
        <f t="shared" si="40"/>
        <v>-380.36337881004494</v>
      </c>
      <c r="K240" s="37">
        <f t="shared" si="41"/>
        <v>4063.4345967419004</v>
      </c>
      <c r="L240" s="37">
        <f t="shared" si="42"/>
        <v>5683617.6107309386</v>
      </c>
      <c r="M240" s="37">
        <f t="shared" si="43"/>
        <v>5197132.8492328906</v>
      </c>
      <c r="N240" s="41">
        <f>'jan-sep'!M240</f>
        <v>3304509.3077665991</v>
      </c>
      <c r="O240" s="41">
        <f t="shared" si="44"/>
        <v>1892623.5414662915</v>
      </c>
    </row>
    <row r="241" spans="1:15" s="34" customFormat="1" x14ac:dyDescent="0.3">
      <c r="A241" s="33" t="s">
        <v>700</v>
      </c>
      <c r="B241" s="34" t="s">
        <v>293</v>
      </c>
      <c r="C241" s="36">
        <v>65860469</v>
      </c>
      <c r="D241" s="36">
        <v>2331</v>
      </c>
      <c r="E241" s="37">
        <f t="shared" si="35"/>
        <v>28254.169455169456</v>
      </c>
      <c r="F241" s="38">
        <f t="shared" si="36"/>
        <v>0.89199076911700337</v>
      </c>
      <c r="G241" s="39">
        <f t="shared" si="37"/>
        <v>2052.7417218308101</v>
      </c>
      <c r="H241" s="39">
        <f t="shared" si="38"/>
        <v>88.793473030244414</v>
      </c>
      <c r="I241" s="37">
        <f t="shared" si="39"/>
        <v>2141.5351948610546</v>
      </c>
      <c r="J241" s="40">
        <f t="shared" si="40"/>
        <v>-380.36337881004494</v>
      </c>
      <c r="K241" s="37">
        <f t="shared" si="41"/>
        <v>1761.1718160510097</v>
      </c>
      <c r="L241" s="37">
        <f t="shared" si="42"/>
        <v>4991918.5392211182</v>
      </c>
      <c r="M241" s="37">
        <f t="shared" si="43"/>
        <v>4105291.5032149036</v>
      </c>
      <c r="N241" s="41">
        <f>'jan-sep'!M241</f>
        <v>1781662.6385499807</v>
      </c>
      <c r="O241" s="41">
        <f t="shared" si="44"/>
        <v>2323628.8646649229</v>
      </c>
    </row>
    <row r="242" spans="1:15" s="34" customFormat="1" x14ac:dyDescent="0.3">
      <c r="A242" s="33" t="s">
        <v>701</v>
      </c>
      <c r="B242" s="34" t="s">
        <v>294</v>
      </c>
      <c r="C242" s="36">
        <v>223827703</v>
      </c>
      <c r="D242" s="36">
        <v>8191</v>
      </c>
      <c r="E242" s="37">
        <f t="shared" si="35"/>
        <v>27326.053351239167</v>
      </c>
      <c r="F242" s="38">
        <f t="shared" si="36"/>
        <v>0.86268992561890556</v>
      </c>
      <c r="G242" s="39">
        <f t="shared" si="37"/>
        <v>2609.6113841889842</v>
      </c>
      <c r="H242" s="39">
        <f t="shared" si="38"/>
        <v>413.63410940584578</v>
      </c>
      <c r="I242" s="37">
        <f t="shared" si="39"/>
        <v>3023.2454935948299</v>
      </c>
      <c r="J242" s="40">
        <f t="shared" si="40"/>
        <v>-380.36337881004494</v>
      </c>
      <c r="K242" s="37">
        <f t="shared" si="41"/>
        <v>2642.8821147847848</v>
      </c>
      <c r="L242" s="37">
        <f t="shared" si="42"/>
        <v>24763403.838035252</v>
      </c>
      <c r="M242" s="37">
        <f t="shared" si="43"/>
        <v>21647847.402202174</v>
      </c>
      <c r="N242" s="41">
        <f>'jan-sep'!M242</f>
        <v>16139703.761584241</v>
      </c>
      <c r="O242" s="41">
        <f t="shared" si="44"/>
        <v>5508143.6406179331</v>
      </c>
    </row>
    <row r="243" spans="1:15" s="34" customFormat="1" x14ac:dyDescent="0.3">
      <c r="A243" s="33" t="s">
        <v>702</v>
      </c>
      <c r="B243" s="34" t="s">
        <v>295</v>
      </c>
      <c r="C243" s="36">
        <v>85515047</v>
      </c>
      <c r="D243" s="36">
        <v>1764</v>
      </c>
      <c r="E243" s="37">
        <f t="shared" si="35"/>
        <v>48477.917800453513</v>
      </c>
      <c r="F243" s="38">
        <f t="shared" si="36"/>
        <v>1.5304592567347879</v>
      </c>
      <c r="G243" s="39">
        <f t="shared" si="37"/>
        <v>-10081.507285339623</v>
      </c>
      <c r="H243" s="39">
        <f t="shared" si="38"/>
        <v>0</v>
      </c>
      <c r="I243" s="37">
        <f t="shared" si="39"/>
        <v>-10081.507285339623</v>
      </c>
      <c r="J243" s="40">
        <f t="shared" si="40"/>
        <v>-380.36337881004494</v>
      </c>
      <c r="K243" s="37">
        <f t="shared" si="41"/>
        <v>-10461.870664149668</v>
      </c>
      <c r="L243" s="37">
        <f t="shared" si="42"/>
        <v>-17783778.851339094</v>
      </c>
      <c r="M243" s="37">
        <f t="shared" si="43"/>
        <v>-18454739.851560015</v>
      </c>
      <c r="N243" s="41">
        <f>'jan-sep'!M243</f>
        <v>-18254968.273529738</v>
      </c>
      <c r="O243" s="41">
        <f t="shared" si="44"/>
        <v>-199771.57803027704</v>
      </c>
    </row>
    <row r="244" spans="1:15" s="34" customFormat="1" x14ac:dyDescent="0.3">
      <c r="A244" s="33" t="s">
        <v>703</v>
      </c>
      <c r="B244" s="34" t="s">
        <v>296</v>
      </c>
      <c r="C244" s="36">
        <v>74814027</v>
      </c>
      <c r="D244" s="36">
        <v>2151</v>
      </c>
      <c r="E244" s="37">
        <f t="shared" si="35"/>
        <v>34781.04463040446</v>
      </c>
      <c r="F244" s="38">
        <f t="shared" si="36"/>
        <v>1.098045752142645</v>
      </c>
      <c r="G244" s="39">
        <f t="shared" si="37"/>
        <v>-1863.3833833101917</v>
      </c>
      <c r="H244" s="39">
        <f t="shared" si="38"/>
        <v>0</v>
      </c>
      <c r="I244" s="37">
        <f t="shared" si="39"/>
        <v>-1863.3833833101917</v>
      </c>
      <c r="J244" s="40">
        <f t="shared" si="40"/>
        <v>-380.36337881004494</v>
      </c>
      <c r="K244" s="37">
        <f t="shared" si="41"/>
        <v>-2243.7467621202368</v>
      </c>
      <c r="L244" s="37">
        <f t="shared" si="42"/>
        <v>-4008137.6575002223</v>
      </c>
      <c r="M244" s="37">
        <f t="shared" si="43"/>
        <v>-4826299.2853206294</v>
      </c>
      <c r="N244" s="41">
        <f>'jan-sep'!M244</f>
        <v>-5510482.6478245351</v>
      </c>
      <c r="O244" s="41">
        <f t="shared" si="44"/>
        <v>684183.36250390578</v>
      </c>
    </row>
    <row r="245" spans="1:15" s="34" customFormat="1" x14ac:dyDescent="0.3">
      <c r="A245" s="33" t="s">
        <v>704</v>
      </c>
      <c r="B245" s="34" t="s">
        <v>297</v>
      </c>
      <c r="C245" s="36">
        <v>182197631</v>
      </c>
      <c r="D245" s="36">
        <v>5245</v>
      </c>
      <c r="E245" s="37">
        <f t="shared" si="35"/>
        <v>34737.393898951384</v>
      </c>
      <c r="F245" s="38">
        <f t="shared" si="36"/>
        <v>1.0966676882932325</v>
      </c>
      <c r="G245" s="39">
        <f t="shared" si="37"/>
        <v>-1837.1929444383466</v>
      </c>
      <c r="H245" s="39">
        <f t="shared" si="38"/>
        <v>0</v>
      </c>
      <c r="I245" s="37">
        <f t="shared" si="39"/>
        <v>-1837.1929444383466</v>
      </c>
      <c r="J245" s="40">
        <f t="shared" si="40"/>
        <v>-380.36337881004494</v>
      </c>
      <c r="K245" s="37">
        <f t="shared" si="41"/>
        <v>-2217.5563232483914</v>
      </c>
      <c r="L245" s="37">
        <f t="shared" si="42"/>
        <v>-9636076.9935791269</v>
      </c>
      <c r="M245" s="37">
        <f t="shared" si="43"/>
        <v>-11631082.915437814</v>
      </c>
      <c r="N245" s="41">
        <f>'jan-sep'!M245</f>
        <v>-11379644.305364802</v>
      </c>
      <c r="O245" s="41">
        <f t="shared" si="44"/>
        <v>-251438.61007301137</v>
      </c>
    </row>
    <row r="246" spans="1:15" s="34" customFormat="1" x14ac:dyDescent="0.3">
      <c r="A246" s="33" t="s">
        <v>705</v>
      </c>
      <c r="B246" s="34" t="s">
        <v>298</v>
      </c>
      <c r="C246" s="36">
        <v>159640681</v>
      </c>
      <c r="D246" s="36">
        <v>5195</v>
      </c>
      <c r="E246" s="37">
        <f t="shared" si="35"/>
        <v>30729.678729547642</v>
      </c>
      <c r="F246" s="38">
        <f t="shared" si="36"/>
        <v>0.97014317862642063</v>
      </c>
      <c r="G246" s="39">
        <f t="shared" si="37"/>
        <v>567.43615720389857</v>
      </c>
      <c r="H246" s="39">
        <f t="shared" si="38"/>
        <v>0</v>
      </c>
      <c r="I246" s="37">
        <f t="shared" si="39"/>
        <v>567.43615720389857</v>
      </c>
      <c r="J246" s="40">
        <f t="shared" si="40"/>
        <v>-380.36337881004494</v>
      </c>
      <c r="K246" s="37">
        <f t="shared" si="41"/>
        <v>187.07277839385364</v>
      </c>
      <c r="L246" s="37">
        <f t="shared" si="42"/>
        <v>2947830.836674253</v>
      </c>
      <c r="M246" s="37">
        <f t="shared" si="43"/>
        <v>971843.08375606965</v>
      </c>
      <c r="N246" s="41">
        <f>'jan-sep'!M246</f>
        <v>-4734336.8849132722</v>
      </c>
      <c r="O246" s="41">
        <f t="shared" si="44"/>
        <v>5706179.9686693419</v>
      </c>
    </row>
    <row r="247" spans="1:15" s="34" customFormat="1" x14ac:dyDescent="0.3">
      <c r="A247" s="33" t="s">
        <v>706</v>
      </c>
      <c r="B247" s="34" t="s">
        <v>299</v>
      </c>
      <c r="C247" s="36">
        <v>78664294</v>
      </c>
      <c r="D247" s="36">
        <v>3038</v>
      </c>
      <c r="E247" s="37">
        <f t="shared" si="35"/>
        <v>25893.447662936142</v>
      </c>
      <c r="F247" s="38">
        <f t="shared" si="36"/>
        <v>0.81746222739268826</v>
      </c>
      <c r="G247" s="39">
        <f t="shared" si="37"/>
        <v>3469.1747971707991</v>
      </c>
      <c r="H247" s="39">
        <f t="shared" si="38"/>
        <v>915.04610031190452</v>
      </c>
      <c r="I247" s="37">
        <f t="shared" si="39"/>
        <v>4384.2208974827035</v>
      </c>
      <c r="J247" s="40">
        <f t="shared" si="40"/>
        <v>-380.36337881004494</v>
      </c>
      <c r="K247" s="37">
        <f t="shared" si="41"/>
        <v>4003.8575186726584</v>
      </c>
      <c r="L247" s="37">
        <f t="shared" si="42"/>
        <v>13319263.086552454</v>
      </c>
      <c r="M247" s="37">
        <f t="shared" si="43"/>
        <v>12163719.141727537</v>
      </c>
      <c r="N247" s="41">
        <f>'jan-sep'!M247</f>
        <v>8703124.3046872001</v>
      </c>
      <c r="O247" s="41">
        <f t="shared" si="44"/>
        <v>3460594.8370403368</v>
      </c>
    </row>
    <row r="248" spans="1:15" s="34" customFormat="1" x14ac:dyDescent="0.3">
      <c r="A248" s="33" t="s">
        <v>707</v>
      </c>
      <c r="B248" s="34" t="s">
        <v>300</v>
      </c>
      <c r="C248" s="36">
        <v>66893514</v>
      </c>
      <c r="D248" s="36">
        <v>2770</v>
      </c>
      <c r="E248" s="37">
        <f t="shared" si="35"/>
        <v>24149.283032490974</v>
      </c>
      <c r="F248" s="38">
        <f t="shared" si="36"/>
        <v>0.7623985401501383</v>
      </c>
      <c r="G248" s="39">
        <f t="shared" si="37"/>
        <v>4515.6735754378997</v>
      </c>
      <c r="H248" s="39">
        <f t="shared" si="38"/>
        <v>1525.5037209677132</v>
      </c>
      <c r="I248" s="37">
        <f t="shared" si="39"/>
        <v>6041.1772964056127</v>
      </c>
      <c r="J248" s="40">
        <f t="shared" si="40"/>
        <v>-380.36337881004494</v>
      </c>
      <c r="K248" s="37">
        <f t="shared" si="41"/>
        <v>5660.8139175955675</v>
      </c>
      <c r="L248" s="37">
        <f t="shared" si="42"/>
        <v>16734061.111043546</v>
      </c>
      <c r="M248" s="37">
        <f t="shared" si="43"/>
        <v>15680454.551739722</v>
      </c>
      <c r="N248" s="41">
        <f>'jan-sep'!M248</f>
        <v>11859526.054076217</v>
      </c>
      <c r="O248" s="41">
        <f t="shared" si="44"/>
        <v>3820928.4976635054</v>
      </c>
    </row>
    <row r="249" spans="1:15" s="34" customFormat="1" x14ac:dyDescent="0.3">
      <c r="A249" s="33" t="s">
        <v>708</v>
      </c>
      <c r="B249" s="34" t="s">
        <v>301</v>
      </c>
      <c r="C249" s="36">
        <v>76253662</v>
      </c>
      <c r="D249" s="36">
        <v>3027</v>
      </c>
      <c r="E249" s="37">
        <f t="shared" si="35"/>
        <v>25191.166831846713</v>
      </c>
      <c r="F249" s="38">
        <f t="shared" si="36"/>
        <v>0.79529105652696763</v>
      </c>
      <c r="G249" s="39">
        <f t="shared" si="37"/>
        <v>3890.5432958244564</v>
      </c>
      <c r="H249" s="39">
        <f t="shared" si="38"/>
        <v>1160.8443911932045</v>
      </c>
      <c r="I249" s="37">
        <f t="shared" si="39"/>
        <v>5051.3876870176609</v>
      </c>
      <c r="J249" s="40">
        <f t="shared" si="40"/>
        <v>-380.36337881004494</v>
      </c>
      <c r="K249" s="37">
        <f t="shared" si="41"/>
        <v>4671.0243082076158</v>
      </c>
      <c r="L249" s="37">
        <f t="shared" si="42"/>
        <v>15290550.52860246</v>
      </c>
      <c r="M249" s="37">
        <f t="shared" si="43"/>
        <v>14139190.580944452</v>
      </c>
      <c r="N249" s="41">
        <f>'jan-sep'!M249</f>
        <v>11703566.491602426</v>
      </c>
      <c r="O249" s="41">
        <f t="shared" si="44"/>
        <v>2435624.089342026</v>
      </c>
    </row>
    <row r="250" spans="1:15" s="34" customFormat="1" x14ac:dyDescent="0.3">
      <c r="A250" s="33" t="s">
        <v>709</v>
      </c>
      <c r="B250" s="34" t="s">
        <v>302</v>
      </c>
      <c r="C250" s="36">
        <v>84249497</v>
      </c>
      <c r="D250" s="36">
        <v>3047</v>
      </c>
      <c r="E250" s="37">
        <f t="shared" si="35"/>
        <v>27649.982605841811</v>
      </c>
      <c r="F250" s="38">
        <f t="shared" si="36"/>
        <v>0.87291644830650283</v>
      </c>
      <c r="G250" s="39">
        <f t="shared" si="37"/>
        <v>2415.2538314273975</v>
      </c>
      <c r="H250" s="39">
        <f t="shared" si="38"/>
        <v>300.2588702949202</v>
      </c>
      <c r="I250" s="37">
        <f t="shared" si="39"/>
        <v>2715.5127017223176</v>
      </c>
      <c r="J250" s="40">
        <f t="shared" si="40"/>
        <v>-380.36337881004494</v>
      </c>
      <c r="K250" s="37">
        <f t="shared" si="41"/>
        <v>2335.1493229122725</v>
      </c>
      <c r="L250" s="37">
        <f t="shared" si="42"/>
        <v>8274167.202147902</v>
      </c>
      <c r="M250" s="37">
        <f t="shared" si="43"/>
        <v>7115199.9869136941</v>
      </c>
      <c r="N250" s="41">
        <f>'jan-sep'!M250</f>
        <v>5363303.3744838461</v>
      </c>
      <c r="O250" s="41">
        <f t="shared" si="44"/>
        <v>1751896.6124298479</v>
      </c>
    </row>
    <row r="251" spans="1:15" s="34" customFormat="1" x14ac:dyDescent="0.3">
      <c r="A251" s="33" t="s">
        <v>710</v>
      </c>
      <c r="B251" s="34" t="s">
        <v>303</v>
      </c>
      <c r="C251" s="36">
        <v>406901217</v>
      </c>
      <c r="D251" s="36">
        <v>13092</v>
      </c>
      <c r="E251" s="37">
        <f t="shared" si="35"/>
        <v>31080.141842346471</v>
      </c>
      <c r="F251" s="38">
        <f t="shared" si="36"/>
        <v>0.98120738145243469</v>
      </c>
      <c r="G251" s="39">
        <f t="shared" si="37"/>
        <v>357.1582895246014</v>
      </c>
      <c r="H251" s="39">
        <f t="shared" si="38"/>
        <v>0</v>
      </c>
      <c r="I251" s="37">
        <f t="shared" si="39"/>
        <v>357.1582895246014</v>
      </c>
      <c r="J251" s="40">
        <f t="shared" si="40"/>
        <v>-380.36337881004494</v>
      </c>
      <c r="K251" s="37">
        <f t="shared" si="41"/>
        <v>-23.205089285443535</v>
      </c>
      <c r="L251" s="37">
        <f t="shared" si="42"/>
        <v>4675916.3264560811</v>
      </c>
      <c r="M251" s="37">
        <f t="shared" si="43"/>
        <v>-303801.02892502677</v>
      </c>
      <c r="N251" s="41">
        <f>'jan-sep'!M251</f>
        <v>3359201.5889731259</v>
      </c>
      <c r="O251" s="41">
        <f t="shared" si="44"/>
        <v>-3663002.6178981527</v>
      </c>
    </row>
    <row r="252" spans="1:15" s="34" customFormat="1" x14ac:dyDescent="0.3">
      <c r="A252" s="33" t="s">
        <v>711</v>
      </c>
      <c r="B252" s="34" t="s">
        <v>304</v>
      </c>
      <c r="C252" s="36">
        <v>71036975</v>
      </c>
      <c r="D252" s="36">
        <v>2793</v>
      </c>
      <c r="E252" s="37">
        <f t="shared" si="35"/>
        <v>25433.93304690297</v>
      </c>
      <c r="F252" s="38">
        <f t="shared" si="36"/>
        <v>0.80295524298366894</v>
      </c>
      <c r="G252" s="39">
        <f t="shared" si="37"/>
        <v>3744.8835667907019</v>
      </c>
      <c r="H252" s="39">
        <f t="shared" si="38"/>
        <v>1075.8762159235146</v>
      </c>
      <c r="I252" s="37">
        <f t="shared" si="39"/>
        <v>4820.7597827142163</v>
      </c>
      <c r="J252" s="40">
        <f t="shared" si="40"/>
        <v>-380.36337881004494</v>
      </c>
      <c r="K252" s="37">
        <f t="shared" si="41"/>
        <v>4440.3964039041712</v>
      </c>
      <c r="L252" s="37">
        <f t="shared" si="42"/>
        <v>13464382.073120806</v>
      </c>
      <c r="M252" s="37">
        <f t="shared" si="43"/>
        <v>12402027.15610435</v>
      </c>
      <c r="N252" s="41">
        <f>'jan-sep'!M252</f>
        <v>9791843.9268898498</v>
      </c>
      <c r="O252" s="41">
        <f t="shared" si="44"/>
        <v>2610183.2292145006</v>
      </c>
    </row>
    <row r="253" spans="1:15" s="34" customFormat="1" x14ac:dyDescent="0.3">
      <c r="A253" s="33" t="s">
        <v>712</v>
      </c>
      <c r="B253" s="34" t="s">
        <v>305</v>
      </c>
      <c r="C253" s="36">
        <v>107741384</v>
      </c>
      <c r="D253" s="36">
        <v>3705</v>
      </c>
      <c r="E253" s="37">
        <f t="shared" si="35"/>
        <v>29079.995681511471</v>
      </c>
      <c r="F253" s="38">
        <f t="shared" si="36"/>
        <v>0.91806229714264953</v>
      </c>
      <c r="G253" s="39">
        <f t="shared" si="37"/>
        <v>1557.2459860256015</v>
      </c>
      <c r="H253" s="39">
        <f t="shared" si="38"/>
        <v>0</v>
      </c>
      <c r="I253" s="37">
        <f t="shared" si="39"/>
        <v>1557.2459860256015</v>
      </c>
      <c r="J253" s="40">
        <f t="shared" si="40"/>
        <v>-380.36337881004494</v>
      </c>
      <c r="K253" s="37">
        <f t="shared" si="41"/>
        <v>1176.8826072155566</v>
      </c>
      <c r="L253" s="37">
        <f t="shared" si="42"/>
        <v>5769596.3782248534</v>
      </c>
      <c r="M253" s="37">
        <f t="shared" si="43"/>
        <v>4360350.0597336376</v>
      </c>
      <c r="N253" s="41">
        <f>'jan-sep'!M253</f>
        <v>813132.04454212228</v>
      </c>
      <c r="O253" s="41">
        <f t="shared" si="44"/>
        <v>3547218.0151915154</v>
      </c>
    </row>
    <row r="254" spans="1:15" s="34" customFormat="1" x14ac:dyDescent="0.3">
      <c r="A254" s="33" t="s">
        <v>713</v>
      </c>
      <c r="B254" s="34" t="s">
        <v>306</v>
      </c>
      <c r="C254" s="36">
        <v>181654188</v>
      </c>
      <c r="D254" s="36">
        <v>5970</v>
      </c>
      <c r="E254" s="37">
        <f t="shared" si="35"/>
        <v>30427.837185929649</v>
      </c>
      <c r="F254" s="38">
        <f t="shared" si="36"/>
        <v>0.96061397016497652</v>
      </c>
      <c r="G254" s="39">
        <f t="shared" si="37"/>
        <v>748.54108337469438</v>
      </c>
      <c r="H254" s="39">
        <f t="shared" si="38"/>
        <v>0</v>
      </c>
      <c r="I254" s="37">
        <f t="shared" si="39"/>
        <v>748.54108337469438</v>
      </c>
      <c r="J254" s="40">
        <f t="shared" si="40"/>
        <v>-380.36337881004494</v>
      </c>
      <c r="K254" s="37">
        <f t="shared" si="41"/>
        <v>368.17770456464945</v>
      </c>
      <c r="L254" s="37">
        <f t="shared" si="42"/>
        <v>4468790.2677469254</v>
      </c>
      <c r="M254" s="37">
        <f t="shared" si="43"/>
        <v>2198020.8962509572</v>
      </c>
      <c r="N254" s="41">
        <f>'jan-sep'!M254</f>
        <v>4753173.1980881114</v>
      </c>
      <c r="O254" s="41">
        <f t="shared" si="44"/>
        <v>-2555152.3018371542</v>
      </c>
    </row>
    <row r="255" spans="1:15" s="34" customFormat="1" x14ac:dyDescent="0.3">
      <c r="A255" s="33" t="s">
        <v>714</v>
      </c>
      <c r="B255" s="34" t="s">
        <v>307</v>
      </c>
      <c r="C255" s="36">
        <v>77146197</v>
      </c>
      <c r="D255" s="36">
        <v>2747</v>
      </c>
      <c r="E255" s="37">
        <f t="shared" si="35"/>
        <v>28083.799417546415</v>
      </c>
      <c r="F255" s="38">
        <f t="shared" si="36"/>
        <v>0.88661214699416957</v>
      </c>
      <c r="G255" s="39">
        <f t="shared" si="37"/>
        <v>2154.9637444046348</v>
      </c>
      <c r="H255" s="39">
        <f t="shared" si="38"/>
        <v>148.42298619830871</v>
      </c>
      <c r="I255" s="37">
        <f t="shared" si="39"/>
        <v>2303.3867306029433</v>
      </c>
      <c r="J255" s="40">
        <f t="shared" si="40"/>
        <v>-380.36337881004494</v>
      </c>
      <c r="K255" s="37">
        <f t="shared" si="41"/>
        <v>1923.0233517928984</v>
      </c>
      <c r="L255" s="37">
        <f t="shared" si="42"/>
        <v>6327403.3489662856</v>
      </c>
      <c r="M255" s="37">
        <f t="shared" si="43"/>
        <v>5282545.1473750919</v>
      </c>
      <c r="N255" s="41">
        <f>'jan-sep'!M255</f>
        <v>7378733.7312625898</v>
      </c>
      <c r="O255" s="41">
        <f t="shared" si="44"/>
        <v>-2096188.5838874979</v>
      </c>
    </row>
    <row r="256" spans="1:15" s="34" customFormat="1" x14ac:dyDescent="0.3">
      <c r="A256" s="33" t="s">
        <v>715</v>
      </c>
      <c r="B256" s="34" t="s">
        <v>308</v>
      </c>
      <c r="C256" s="36">
        <v>157287345</v>
      </c>
      <c r="D256" s="36">
        <v>6151</v>
      </c>
      <c r="E256" s="37">
        <f t="shared" si="35"/>
        <v>25571.020159323689</v>
      </c>
      <c r="F256" s="38">
        <f t="shared" si="36"/>
        <v>0.80728311533674613</v>
      </c>
      <c r="G256" s="39">
        <f t="shared" si="37"/>
        <v>3662.6312993382708</v>
      </c>
      <c r="H256" s="39">
        <f t="shared" si="38"/>
        <v>1027.8957265762631</v>
      </c>
      <c r="I256" s="37">
        <f t="shared" si="39"/>
        <v>4690.5270259145336</v>
      </c>
      <c r="J256" s="40">
        <f t="shared" si="40"/>
        <v>-380.36337881004494</v>
      </c>
      <c r="K256" s="37">
        <f t="shared" si="41"/>
        <v>4310.1636471044885</v>
      </c>
      <c r="L256" s="37">
        <f t="shared" si="42"/>
        <v>28851431.736400295</v>
      </c>
      <c r="M256" s="37">
        <f t="shared" si="43"/>
        <v>26511816.593339708</v>
      </c>
      <c r="N256" s="41">
        <f>'jan-sep'!M256</f>
        <v>21228510.757679723</v>
      </c>
      <c r="O256" s="41">
        <f t="shared" si="44"/>
        <v>5283305.8356599845</v>
      </c>
    </row>
    <row r="257" spans="1:15" s="34" customFormat="1" x14ac:dyDescent="0.3">
      <c r="A257" s="33" t="s">
        <v>716</v>
      </c>
      <c r="B257" s="34" t="s">
        <v>309</v>
      </c>
      <c r="C257" s="36">
        <v>28015507</v>
      </c>
      <c r="D257" s="36">
        <v>1152</v>
      </c>
      <c r="E257" s="37">
        <f t="shared" si="35"/>
        <v>24319.016493055555</v>
      </c>
      <c r="F257" s="38">
        <f t="shared" si="36"/>
        <v>0.76775706538564792</v>
      </c>
      <c r="G257" s="39">
        <f t="shared" si="37"/>
        <v>4413.8334990991507</v>
      </c>
      <c r="H257" s="39">
        <f t="shared" si="38"/>
        <v>1466.0970097701099</v>
      </c>
      <c r="I257" s="37">
        <f t="shared" si="39"/>
        <v>5879.9305088692608</v>
      </c>
      <c r="J257" s="40">
        <f t="shared" si="40"/>
        <v>-380.36337881004494</v>
      </c>
      <c r="K257" s="37">
        <f t="shared" si="41"/>
        <v>5499.5671300592157</v>
      </c>
      <c r="L257" s="37">
        <f t="shared" si="42"/>
        <v>6773679.9462173888</v>
      </c>
      <c r="M257" s="37">
        <f t="shared" si="43"/>
        <v>6335501.3338282164</v>
      </c>
      <c r="N257" s="41">
        <f>'jan-sep'!M257</f>
        <v>4675575.7339696055</v>
      </c>
      <c r="O257" s="41">
        <f t="shared" si="44"/>
        <v>1659925.5998586109</v>
      </c>
    </row>
    <row r="258" spans="1:15" s="34" customFormat="1" x14ac:dyDescent="0.3">
      <c r="A258" s="33" t="s">
        <v>717</v>
      </c>
      <c r="B258" s="34" t="s">
        <v>310</v>
      </c>
      <c r="C258" s="36">
        <v>155792019</v>
      </c>
      <c r="D258" s="36">
        <v>5836</v>
      </c>
      <c r="E258" s="37">
        <f t="shared" si="35"/>
        <v>26694.999828649761</v>
      </c>
      <c r="F258" s="38">
        <f t="shared" si="36"/>
        <v>0.84276741762016028</v>
      </c>
      <c r="G258" s="39">
        <f t="shared" si="37"/>
        <v>2988.2434977426274</v>
      </c>
      <c r="H258" s="39">
        <f t="shared" si="38"/>
        <v>634.50284231213766</v>
      </c>
      <c r="I258" s="37">
        <f t="shared" si="39"/>
        <v>3622.7463400547649</v>
      </c>
      <c r="J258" s="40">
        <f t="shared" si="40"/>
        <v>-380.36337881004494</v>
      </c>
      <c r="K258" s="37">
        <f t="shared" si="41"/>
        <v>3242.3829612447198</v>
      </c>
      <c r="L258" s="37">
        <f t="shared" si="42"/>
        <v>21142347.640559606</v>
      </c>
      <c r="M258" s="37">
        <f t="shared" si="43"/>
        <v>18922546.961824186</v>
      </c>
      <c r="N258" s="41">
        <f>'jan-sep'!M258</f>
        <v>12561930.814797401</v>
      </c>
      <c r="O258" s="41">
        <f t="shared" si="44"/>
        <v>6360616.1470267847</v>
      </c>
    </row>
    <row r="259" spans="1:15" s="34" customFormat="1" x14ac:dyDescent="0.3">
      <c r="A259" s="33" t="s">
        <v>718</v>
      </c>
      <c r="B259" s="34" t="s">
        <v>311</v>
      </c>
      <c r="C259" s="36">
        <v>184440941</v>
      </c>
      <c r="D259" s="36">
        <v>7167</v>
      </c>
      <c r="E259" s="37">
        <f t="shared" si="35"/>
        <v>25734.748290777174</v>
      </c>
      <c r="F259" s="38">
        <f t="shared" si="36"/>
        <v>0.81245205092103256</v>
      </c>
      <c r="G259" s="39">
        <f t="shared" si="37"/>
        <v>3564.3944204661798</v>
      </c>
      <c r="H259" s="39">
        <f t="shared" si="38"/>
        <v>970.59088056754331</v>
      </c>
      <c r="I259" s="37">
        <f t="shared" si="39"/>
        <v>4534.9853010337229</v>
      </c>
      <c r="J259" s="40">
        <f t="shared" si="40"/>
        <v>-380.36337881004494</v>
      </c>
      <c r="K259" s="37">
        <f t="shared" si="41"/>
        <v>4154.6219222236778</v>
      </c>
      <c r="L259" s="37">
        <f t="shared" si="42"/>
        <v>32502239.652508691</v>
      </c>
      <c r="M259" s="37">
        <f t="shared" si="43"/>
        <v>29776175.316577099</v>
      </c>
      <c r="N259" s="41">
        <f>'jan-sep'!M259</f>
        <v>22641002.548055697</v>
      </c>
      <c r="O259" s="41">
        <f t="shared" si="44"/>
        <v>7135172.768521402</v>
      </c>
    </row>
    <row r="260" spans="1:15" s="34" customFormat="1" x14ac:dyDescent="0.3">
      <c r="A260" s="33" t="s">
        <v>719</v>
      </c>
      <c r="B260" s="34" t="s">
        <v>312</v>
      </c>
      <c r="C260" s="36">
        <v>796171208</v>
      </c>
      <c r="D260" s="36">
        <v>27001</v>
      </c>
      <c r="E260" s="37">
        <f t="shared" si="35"/>
        <v>29486.730417391947</v>
      </c>
      <c r="F260" s="38">
        <f t="shared" si="36"/>
        <v>0.93090300833256012</v>
      </c>
      <c r="G260" s="39">
        <f t="shared" si="37"/>
        <v>1313.2051444973156</v>
      </c>
      <c r="H260" s="39">
        <f t="shared" si="38"/>
        <v>0</v>
      </c>
      <c r="I260" s="37">
        <f t="shared" si="39"/>
        <v>1313.2051444973156</v>
      </c>
      <c r="J260" s="40">
        <f t="shared" si="40"/>
        <v>-380.36337881004494</v>
      </c>
      <c r="K260" s="37">
        <f t="shared" si="41"/>
        <v>932.84176568727071</v>
      </c>
      <c r="L260" s="37">
        <f t="shared" si="42"/>
        <v>35457852.106572017</v>
      </c>
      <c r="M260" s="37">
        <f t="shared" si="43"/>
        <v>25187660.515321996</v>
      </c>
      <c r="N260" s="41">
        <f>'jan-sep'!M260</f>
        <v>12301647.387768373</v>
      </c>
      <c r="O260" s="41">
        <f t="shared" si="44"/>
        <v>12886013.127553623</v>
      </c>
    </row>
    <row r="261" spans="1:15" s="34" customFormat="1" x14ac:dyDescent="0.3">
      <c r="A261" s="33" t="s">
        <v>720</v>
      </c>
      <c r="B261" s="34" t="s">
        <v>313</v>
      </c>
      <c r="C261" s="36">
        <v>1546632016</v>
      </c>
      <c r="D261" s="36">
        <v>47998</v>
      </c>
      <c r="E261" s="37">
        <f t="shared" si="35"/>
        <v>32222.842951789658</v>
      </c>
      <c r="F261" s="38">
        <f t="shared" si="36"/>
        <v>1.0172827239996773</v>
      </c>
      <c r="G261" s="39">
        <f t="shared" si="37"/>
        <v>-328.46237614131093</v>
      </c>
      <c r="H261" s="39">
        <f t="shared" si="38"/>
        <v>0</v>
      </c>
      <c r="I261" s="37">
        <f t="shared" si="39"/>
        <v>-328.46237614131093</v>
      </c>
      <c r="J261" s="40">
        <f t="shared" si="40"/>
        <v>-380.36337881004494</v>
      </c>
      <c r="K261" s="37">
        <f t="shared" si="41"/>
        <v>-708.82575495135586</v>
      </c>
      <c r="L261" s="37">
        <f t="shared" si="42"/>
        <v>-15765537.130030641</v>
      </c>
      <c r="M261" s="37">
        <f t="shared" si="43"/>
        <v>-34022218.586155176</v>
      </c>
      <c r="N261" s="41">
        <f>'jan-sep'!M261</f>
        <v>-26802113.89664432</v>
      </c>
      <c r="O261" s="41">
        <f t="shared" si="44"/>
        <v>-7220104.6895108558</v>
      </c>
    </row>
    <row r="262" spans="1:15" s="34" customFormat="1" x14ac:dyDescent="0.3">
      <c r="A262" s="33" t="s">
        <v>721</v>
      </c>
      <c r="B262" s="34" t="s">
        <v>314</v>
      </c>
      <c r="C262" s="36">
        <v>659338513</v>
      </c>
      <c r="D262" s="36">
        <v>24274</v>
      </c>
      <c r="E262" s="37">
        <f t="shared" si="35"/>
        <v>27162.334720276838</v>
      </c>
      <c r="F262" s="38">
        <f t="shared" si="36"/>
        <v>0.85752128996735744</v>
      </c>
      <c r="G262" s="39">
        <f t="shared" si="37"/>
        <v>2707.842562766381</v>
      </c>
      <c r="H262" s="39">
        <f t="shared" si="38"/>
        <v>470.93563024266075</v>
      </c>
      <c r="I262" s="37">
        <f t="shared" si="39"/>
        <v>3178.7781930090418</v>
      </c>
      <c r="J262" s="40">
        <f t="shared" si="40"/>
        <v>-380.36337881004494</v>
      </c>
      <c r="K262" s="37">
        <f t="shared" si="41"/>
        <v>2798.4148141989967</v>
      </c>
      <c r="L262" s="37">
        <f t="shared" si="42"/>
        <v>77161661.857101485</v>
      </c>
      <c r="M262" s="37">
        <f t="shared" si="43"/>
        <v>67928721.199866444</v>
      </c>
      <c r="N262" s="41">
        <f>'jan-sep'!M262</f>
        <v>51685203.238175482</v>
      </c>
      <c r="O262" s="41">
        <f t="shared" si="44"/>
        <v>16243517.961690962</v>
      </c>
    </row>
    <row r="263" spans="1:15" s="34" customFormat="1" x14ac:dyDescent="0.3">
      <c r="A263" s="33" t="s">
        <v>722</v>
      </c>
      <c r="B263" s="34" t="s">
        <v>315</v>
      </c>
      <c r="C263" s="36">
        <v>87936274</v>
      </c>
      <c r="D263" s="36">
        <v>3163</v>
      </c>
      <c r="E263" s="37">
        <f t="shared" si="35"/>
        <v>27801.540942143536</v>
      </c>
      <c r="F263" s="38">
        <f t="shared" si="36"/>
        <v>0.877701180598081</v>
      </c>
      <c r="G263" s="39">
        <f t="shared" si="37"/>
        <v>2324.3188296463622</v>
      </c>
      <c r="H263" s="39">
        <f t="shared" si="38"/>
        <v>247.21345258931649</v>
      </c>
      <c r="I263" s="37">
        <f t="shared" si="39"/>
        <v>2571.5322822356788</v>
      </c>
      <c r="J263" s="40">
        <f t="shared" si="40"/>
        <v>-380.36337881004494</v>
      </c>
      <c r="K263" s="37">
        <f t="shared" si="41"/>
        <v>2191.1689034256337</v>
      </c>
      <c r="L263" s="37">
        <f t="shared" si="42"/>
        <v>8133756.6087114522</v>
      </c>
      <c r="M263" s="37">
        <f t="shared" si="43"/>
        <v>6930667.2415352799</v>
      </c>
      <c r="N263" s="41">
        <f>'jan-sep'!M263</f>
        <v>7708030.0851960583</v>
      </c>
      <c r="O263" s="41">
        <f t="shared" si="44"/>
        <v>-777362.84366077837</v>
      </c>
    </row>
    <row r="264" spans="1:15" s="34" customFormat="1" x14ac:dyDescent="0.3">
      <c r="A264" s="33" t="s">
        <v>723</v>
      </c>
      <c r="B264" s="34" t="s">
        <v>176</v>
      </c>
      <c r="C264" s="36">
        <v>75147798</v>
      </c>
      <c r="D264" s="36">
        <v>2493</v>
      </c>
      <c r="E264" s="37">
        <f t="shared" si="35"/>
        <v>30143.521058965103</v>
      </c>
      <c r="F264" s="38">
        <f t="shared" si="36"/>
        <v>0.95163804322556078</v>
      </c>
      <c r="G264" s="39">
        <f t="shared" si="37"/>
        <v>919.13075955342208</v>
      </c>
      <c r="H264" s="39">
        <f t="shared" si="38"/>
        <v>0</v>
      </c>
      <c r="I264" s="37">
        <f t="shared" si="39"/>
        <v>919.13075955342208</v>
      </c>
      <c r="J264" s="40">
        <f t="shared" si="40"/>
        <v>-380.36337881004494</v>
      </c>
      <c r="K264" s="37">
        <f t="shared" si="41"/>
        <v>538.76738074337709</v>
      </c>
      <c r="L264" s="37">
        <f t="shared" si="42"/>
        <v>2291392.9835666814</v>
      </c>
      <c r="M264" s="37">
        <f t="shared" si="43"/>
        <v>1343147.080193239</v>
      </c>
      <c r="N264" s="41">
        <f>'jan-sep'!M264</f>
        <v>1253198.556287047</v>
      </c>
      <c r="O264" s="41">
        <f t="shared" si="44"/>
        <v>89948.523906192044</v>
      </c>
    </row>
    <row r="265" spans="1:15" s="34" customFormat="1" x14ac:dyDescent="0.3">
      <c r="A265" s="33" t="s">
        <v>724</v>
      </c>
      <c r="B265" s="34" t="s">
        <v>316</v>
      </c>
      <c r="C265" s="36">
        <v>300407144</v>
      </c>
      <c r="D265" s="36">
        <v>8927</v>
      </c>
      <c r="E265" s="37">
        <f t="shared" ref="E265:E328" si="45">(C265)/D265</f>
        <v>33651.522796012097</v>
      </c>
      <c r="F265" s="38">
        <f t="shared" ref="F265:F328" si="46">IF(ISNUMBER(C265),E265/E$435,"")</f>
        <v>1.0623864824057407</v>
      </c>
      <c r="G265" s="39">
        <f t="shared" ref="G265:G328" si="47">(E$435-E265)*0.6</f>
        <v>-1185.6702826747744</v>
      </c>
      <c r="H265" s="39">
        <f t="shared" ref="H265:H328" si="48">IF(E265&gt;=E$435*0.9,0,IF(E265&lt;0.9*E$435,(E$435*0.9-E265)*0.35))</f>
        <v>0</v>
      </c>
      <c r="I265" s="37">
        <f t="shared" ref="I265:I328" si="49">G265+H265</f>
        <v>-1185.6702826747744</v>
      </c>
      <c r="J265" s="40">
        <f t="shared" ref="J265:J328" si="50">I$437</f>
        <v>-380.36337881004494</v>
      </c>
      <c r="K265" s="37">
        <f t="shared" ref="K265:K328" si="51">I265+J265</f>
        <v>-1566.0336614848193</v>
      </c>
      <c r="L265" s="37">
        <f t="shared" ref="L265:L328" si="52">(I265*D265)</f>
        <v>-10584478.61343771</v>
      </c>
      <c r="M265" s="37">
        <f t="shared" ref="M265:M328" si="53">(K265*D265)</f>
        <v>-13979982.496074982</v>
      </c>
      <c r="N265" s="41">
        <f>'jan-sep'!M265</f>
        <v>-4654798.187414973</v>
      </c>
      <c r="O265" s="41">
        <f t="shared" ref="O265:O328" si="54">M265-N265</f>
        <v>-9325184.308660008</v>
      </c>
    </row>
    <row r="266" spans="1:15" s="34" customFormat="1" x14ac:dyDescent="0.3">
      <c r="A266" s="33" t="s">
        <v>725</v>
      </c>
      <c r="B266" s="34" t="s">
        <v>317</v>
      </c>
      <c r="C266" s="36">
        <v>274435165</v>
      </c>
      <c r="D266" s="36">
        <v>8609</v>
      </c>
      <c r="E266" s="37">
        <f t="shared" si="45"/>
        <v>31877.705308398188</v>
      </c>
      <c r="F266" s="38">
        <f t="shared" si="46"/>
        <v>1.0063866474942802</v>
      </c>
      <c r="G266" s="39">
        <f t="shared" si="47"/>
        <v>-121.37979010642884</v>
      </c>
      <c r="H266" s="39">
        <f t="shared" si="48"/>
        <v>0</v>
      </c>
      <c r="I266" s="37">
        <f t="shared" si="49"/>
        <v>-121.37979010642884</v>
      </c>
      <c r="J266" s="40">
        <f t="shared" si="50"/>
        <v>-380.36337881004494</v>
      </c>
      <c r="K266" s="37">
        <f t="shared" si="51"/>
        <v>-501.74316891647379</v>
      </c>
      <c r="L266" s="37">
        <f t="shared" si="52"/>
        <v>-1044958.613026246</v>
      </c>
      <c r="M266" s="37">
        <f t="shared" si="53"/>
        <v>-4319506.9412019225</v>
      </c>
      <c r="N266" s="41">
        <f>'jan-sep'!M266</f>
        <v>-6109545.4333432857</v>
      </c>
      <c r="O266" s="41">
        <f t="shared" si="54"/>
        <v>1790038.4921413632</v>
      </c>
    </row>
    <row r="267" spans="1:15" s="34" customFormat="1" x14ac:dyDescent="0.3">
      <c r="A267" s="33" t="s">
        <v>726</v>
      </c>
      <c r="B267" s="34" t="s">
        <v>318</v>
      </c>
      <c r="C267" s="36">
        <v>130152846</v>
      </c>
      <c r="D267" s="36">
        <v>5155</v>
      </c>
      <c r="E267" s="37">
        <f t="shared" si="45"/>
        <v>25247.884772065954</v>
      </c>
      <c r="F267" s="38">
        <f t="shared" si="46"/>
        <v>0.79708165522777763</v>
      </c>
      <c r="G267" s="39">
        <f t="shared" si="47"/>
        <v>3856.5125316929116</v>
      </c>
      <c r="H267" s="39">
        <f t="shared" si="48"/>
        <v>1140.99311211647</v>
      </c>
      <c r="I267" s="37">
        <f t="shared" si="49"/>
        <v>4997.5056438093816</v>
      </c>
      <c r="J267" s="40">
        <f t="shared" si="50"/>
        <v>-380.36337881004494</v>
      </c>
      <c r="K267" s="37">
        <f t="shared" si="51"/>
        <v>4617.1422649993365</v>
      </c>
      <c r="L267" s="37">
        <f t="shared" si="52"/>
        <v>25762141.593837362</v>
      </c>
      <c r="M267" s="37">
        <f t="shared" si="53"/>
        <v>23801368.37607158</v>
      </c>
      <c r="N267" s="41">
        <f>'jan-sep'!M267</f>
        <v>18328492.650185164</v>
      </c>
      <c r="O267" s="41">
        <f t="shared" si="54"/>
        <v>5472875.7258864157</v>
      </c>
    </row>
    <row r="268" spans="1:15" s="34" customFormat="1" x14ac:dyDescent="0.3">
      <c r="A268" s="33" t="s">
        <v>727</v>
      </c>
      <c r="B268" s="34" t="s">
        <v>319</v>
      </c>
      <c r="C268" s="36">
        <v>226601342</v>
      </c>
      <c r="D268" s="36">
        <v>9197</v>
      </c>
      <c r="E268" s="37">
        <f t="shared" si="45"/>
        <v>24638.614983146679</v>
      </c>
      <c r="F268" s="38">
        <f t="shared" si="46"/>
        <v>0.77784686481993481</v>
      </c>
      <c r="G268" s="39">
        <f t="shared" si="47"/>
        <v>4222.0744050444764</v>
      </c>
      <c r="H268" s="39">
        <f t="shared" si="48"/>
        <v>1354.2375382382163</v>
      </c>
      <c r="I268" s="37">
        <f t="shared" si="49"/>
        <v>5576.3119432826925</v>
      </c>
      <c r="J268" s="40">
        <f t="shared" si="50"/>
        <v>-380.36337881004494</v>
      </c>
      <c r="K268" s="37">
        <f t="shared" si="51"/>
        <v>5195.9485644726474</v>
      </c>
      <c r="L268" s="37">
        <f t="shared" si="52"/>
        <v>51285340.942370921</v>
      </c>
      <c r="M268" s="37">
        <f t="shared" si="53"/>
        <v>47787138.947454937</v>
      </c>
      <c r="N268" s="41">
        <f>'jan-sep'!M268</f>
        <v>35276182.235519491</v>
      </c>
      <c r="O268" s="41">
        <f t="shared" si="54"/>
        <v>12510956.711935446</v>
      </c>
    </row>
    <row r="269" spans="1:15" s="34" customFormat="1" x14ac:dyDescent="0.3">
      <c r="A269" s="33" t="s">
        <v>728</v>
      </c>
      <c r="B269" s="34" t="s">
        <v>320</v>
      </c>
      <c r="C269" s="36">
        <v>283754823</v>
      </c>
      <c r="D269" s="36">
        <v>10857</v>
      </c>
      <c r="E269" s="37">
        <f t="shared" si="45"/>
        <v>26135.656534954407</v>
      </c>
      <c r="F269" s="38">
        <f t="shared" si="46"/>
        <v>0.82510881839871075</v>
      </c>
      <c r="G269" s="39">
        <f t="shared" si="47"/>
        <v>3323.8494739598395</v>
      </c>
      <c r="H269" s="39">
        <f t="shared" si="48"/>
        <v>830.27299510551165</v>
      </c>
      <c r="I269" s="37">
        <f t="shared" si="49"/>
        <v>4154.1224690653507</v>
      </c>
      <c r="J269" s="40">
        <f t="shared" si="50"/>
        <v>-380.36337881004494</v>
      </c>
      <c r="K269" s="37">
        <f t="shared" si="51"/>
        <v>3773.7590902553056</v>
      </c>
      <c r="L269" s="37">
        <f t="shared" si="52"/>
        <v>45101307.646642514</v>
      </c>
      <c r="M269" s="37">
        <f t="shared" si="53"/>
        <v>40971702.44290185</v>
      </c>
      <c r="N269" s="41">
        <f>'jan-sep'!M269</f>
        <v>29486750.564677078</v>
      </c>
      <c r="O269" s="41">
        <f t="shared" si="54"/>
        <v>11484951.878224771</v>
      </c>
    </row>
    <row r="270" spans="1:15" s="34" customFormat="1" x14ac:dyDescent="0.3">
      <c r="A270" s="33" t="s">
        <v>729</v>
      </c>
      <c r="B270" s="34" t="s">
        <v>321</v>
      </c>
      <c r="C270" s="36">
        <v>62642241</v>
      </c>
      <c r="D270" s="36">
        <v>2250</v>
      </c>
      <c r="E270" s="37">
        <f t="shared" si="45"/>
        <v>27840.995999999999</v>
      </c>
      <c r="F270" s="38">
        <f t="shared" si="46"/>
        <v>0.87894678604611165</v>
      </c>
      <c r="G270" s="39">
        <f t="shared" si="47"/>
        <v>2300.6457949324845</v>
      </c>
      <c r="H270" s="39">
        <f t="shared" si="48"/>
        <v>233.40418233955441</v>
      </c>
      <c r="I270" s="37">
        <f t="shared" si="49"/>
        <v>2534.0499772720391</v>
      </c>
      <c r="J270" s="40">
        <f t="shared" si="50"/>
        <v>-380.36337881004494</v>
      </c>
      <c r="K270" s="37">
        <f t="shared" si="51"/>
        <v>2153.686598461994</v>
      </c>
      <c r="L270" s="37">
        <f t="shared" si="52"/>
        <v>5701612.4488620879</v>
      </c>
      <c r="M270" s="37">
        <f t="shared" si="53"/>
        <v>4845794.8465394862</v>
      </c>
      <c r="N270" s="41">
        <f>'jan-sep'!M270</f>
        <v>4264362.0991593869</v>
      </c>
      <c r="O270" s="41">
        <f t="shared" si="54"/>
        <v>581432.74738009926</v>
      </c>
    </row>
    <row r="271" spans="1:15" s="34" customFormat="1" x14ac:dyDescent="0.3">
      <c r="A271" s="33" t="s">
        <v>730</v>
      </c>
      <c r="B271" s="34" t="s">
        <v>322</v>
      </c>
      <c r="C271" s="36">
        <v>46011645</v>
      </c>
      <c r="D271" s="36">
        <v>1645</v>
      </c>
      <c r="E271" s="37">
        <f t="shared" si="45"/>
        <v>27970.604863221884</v>
      </c>
      <c r="F271" s="38">
        <f t="shared" si="46"/>
        <v>0.88303856831467586</v>
      </c>
      <c r="G271" s="39">
        <f t="shared" si="47"/>
        <v>2222.8804769993535</v>
      </c>
      <c r="H271" s="39">
        <f t="shared" si="48"/>
        <v>188.04108021189458</v>
      </c>
      <c r="I271" s="37">
        <f t="shared" si="49"/>
        <v>2410.921557211248</v>
      </c>
      <c r="J271" s="40">
        <f t="shared" si="50"/>
        <v>-380.36337881004494</v>
      </c>
      <c r="K271" s="37">
        <f t="shared" si="51"/>
        <v>2030.5581784012031</v>
      </c>
      <c r="L271" s="37">
        <f t="shared" si="52"/>
        <v>3965965.961612503</v>
      </c>
      <c r="M271" s="37">
        <f t="shared" si="53"/>
        <v>3340268.2034699791</v>
      </c>
      <c r="N271" s="41">
        <f>'jan-sep'!M271</f>
        <v>546308.76714488387</v>
      </c>
      <c r="O271" s="41">
        <f t="shared" si="54"/>
        <v>2793959.4363250951</v>
      </c>
    </row>
    <row r="272" spans="1:15" s="34" customFormat="1" x14ac:dyDescent="0.3">
      <c r="A272" s="33" t="s">
        <v>731</v>
      </c>
      <c r="B272" s="34" t="s">
        <v>323</v>
      </c>
      <c r="C272" s="36">
        <v>127945065</v>
      </c>
      <c r="D272" s="36">
        <v>4565</v>
      </c>
      <c r="E272" s="37">
        <f t="shared" si="45"/>
        <v>28027.396495071192</v>
      </c>
      <c r="F272" s="38">
        <f t="shared" si="46"/>
        <v>0.88483149347756385</v>
      </c>
      <c r="G272" s="39">
        <f t="shared" si="47"/>
        <v>2188.8054978897685</v>
      </c>
      <c r="H272" s="39">
        <f t="shared" si="48"/>
        <v>168.16400906463676</v>
      </c>
      <c r="I272" s="37">
        <f t="shared" si="49"/>
        <v>2356.9695069544055</v>
      </c>
      <c r="J272" s="40">
        <f t="shared" si="50"/>
        <v>-380.36337881004494</v>
      </c>
      <c r="K272" s="37">
        <f t="shared" si="51"/>
        <v>1976.6061281443606</v>
      </c>
      <c r="L272" s="37">
        <f t="shared" si="52"/>
        <v>10759565.799246861</v>
      </c>
      <c r="M272" s="37">
        <f t="shared" si="53"/>
        <v>9023206.9749790058</v>
      </c>
      <c r="N272" s="41">
        <f>'jan-sep'!M272</f>
        <v>6864473.2801833777</v>
      </c>
      <c r="O272" s="41">
        <f t="shared" si="54"/>
        <v>2158733.6947956281</v>
      </c>
    </row>
    <row r="273" spans="1:15" s="34" customFormat="1" x14ac:dyDescent="0.3">
      <c r="A273" s="33" t="s">
        <v>732</v>
      </c>
      <c r="B273" s="34" t="s">
        <v>324</v>
      </c>
      <c r="C273" s="36">
        <v>22395863</v>
      </c>
      <c r="D273" s="36">
        <v>947</v>
      </c>
      <c r="E273" s="37">
        <f t="shared" si="45"/>
        <v>23649.274551214363</v>
      </c>
      <c r="F273" s="38">
        <f t="shared" si="46"/>
        <v>0.7466131548997732</v>
      </c>
      <c r="G273" s="39">
        <f t="shared" si="47"/>
        <v>4815.678664203866</v>
      </c>
      <c r="H273" s="39">
        <f t="shared" si="48"/>
        <v>1700.506689414527</v>
      </c>
      <c r="I273" s="37">
        <f t="shared" si="49"/>
        <v>6516.1853536183935</v>
      </c>
      <c r="J273" s="40">
        <f t="shared" si="50"/>
        <v>-380.36337881004494</v>
      </c>
      <c r="K273" s="37">
        <f t="shared" si="51"/>
        <v>6135.8219748083484</v>
      </c>
      <c r="L273" s="37">
        <f t="shared" si="52"/>
        <v>6170827.5298766186</v>
      </c>
      <c r="M273" s="37">
        <f t="shared" si="53"/>
        <v>5810623.4101435058</v>
      </c>
      <c r="N273" s="41">
        <f>'jan-sep'!M273</f>
        <v>4520304.2219350832</v>
      </c>
      <c r="O273" s="41">
        <f t="shared" si="54"/>
        <v>1290319.1882084226</v>
      </c>
    </row>
    <row r="274" spans="1:15" s="34" customFormat="1" x14ac:dyDescent="0.3">
      <c r="A274" s="33" t="s">
        <v>733</v>
      </c>
      <c r="B274" s="34" t="s">
        <v>325</v>
      </c>
      <c r="C274" s="36">
        <v>203567513</v>
      </c>
      <c r="D274" s="36">
        <v>7657</v>
      </c>
      <c r="E274" s="37">
        <f t="shared" si="45"/>
        <v>26585.805537416742</v>
      </c>
      <c r="F274" s="38">
        <f t="shared" si="46"/>
        <v>0.83932012818648316</v>
      </c>
      <c r="G274" s="39">
        <f t="shared" si="47"/>
        <v>3053.7600724824392</v>
      </c>
      <c r="H274" s="39">
        <f t="shared" si="48"/>
        <v>672.7208442436945</v>
      </c>
      <c r="I274" s="37">
        <f t="shared" si="49"/>
        <v>3726.4809167261337</v>
      </c>
      <c r="J274" s="40">
        <f t="shared" si="50"/>
        <v>-380.36337881004494</v>
      </c>
      <c r="K274" s="37">
        <f t="shared" si="51"/>
        <v>3346.1175379160886</v>
      </c>
      <c r="L274" s="37">
        <f t="shared" si="52"/>
        <v>28533664.379372004</v>
      </c>
      <c r="M274" s="37">
        <f t="shared" si="53"/>
        <v>25621221.98782349</v>
      </c>
      <c r="N274" s="41">
        <f>'jan-sep'!M274</f>
        <v>21576181.453650411</v>
      </c>
      <c r="O274" s="41">
        <f t="shared" si="54"/>
        <v>4045040.5341730788</v>
      </c>
    </row>
    <row r="275" spans="1:15" s="34" customFormat="1" x14ac:dyDescent="0.3">
      <c r="A275" s="33" t="s">
        <v>734</v>
      </c>
      <c r="B275" s="34" t="s">
        <v>326</v>
      </c>
      <c r="C275" s="36">
        <v>128914403</v>
      </c>
      <c r="D275" s="36">
        <v>4764</v>
      </c>
      <c r="E275" s="37">
        <f t="shared" si="45"/>
        <v>27060.118178001678</v>
      </c>
      <c r="F275" s="38">
        <f t="shared" si="46"/>
        <v>0.85429428970797383</v>
      </c>
      <c r="G275" s="39">
        <f t="shared" si="47"/>
        <v>2769.1724881314772</v>
      </c>
      <c r="H275" s="39">
        <f t="shared" si="48"/>
        <v>506.71142003896688</v>
      </c>
      <c r="I275" s="37">
        <f t="shared" si="49"/>
        <v>3275.8839081704441</v>
      </c>
      <c r="J275" s="40">
        <f t="shared" si="50"/>
        <v>-380.36337881004494</v>
      </c>
      <c r="K275" s="37">
        <f t="shared" si="51"/>
        <v>2895.520529360399</v>
      </c>
      <c r="L275" s="37">
        <f t="shared" si="52"/>
        <v>15606310.938523997</v>
      </c>
      <c r="M275" s="37">
        <f t="shared" si="53"/>
        <v>13794259.801872941</v>
      </c>
      <c r="N275" s="41">
        <f>'jan-sep'!M275</f>
        <v>12379761.312353473</v>
      </c>
      <c r="O275" s="41">
        <f t="shared" si="54"/>
        <v>1414498.4895194676</v>
      </c>
    </row>
    <row r="276" spans="1:15" s="34" customFormat="1" x14ac:dyDescent="0.3">
      <c r="A276" s="33" t="s">
        <v>735</v>
      </c>
      <c r="B276" s="34" t="s">
        <v>327</v>
      </c>
      <c r="C276" s="36">
        <v>242524887</v>
      </c>
      <c r="D276" s="36">
        <v>9271</v>
      </c>
      <c r="E276" s="37">
        <f t="shared" si="45"/>
        <v>26159.51752777478</v>
      </c>
      <c r="F276" s="38">
        <f t="shared" si="46"/>
        <v>0.82586211554911937</v>
      </c>
      <c r="G276" s="39">
        <f t="shared" si="47"/>
        <v>3309.5328782676156</v>
      </c>
      <c r="H276" s="39">
        <f t="shared" si="48"/>
        <v>821.92164761838103</v>
      </c>
      <c r="I276" s="37">
        <f t="shared" si="49"/>
        <v>4131.4545258859962</v>
      </c>
      <c r="J276" s="40">
        <f t="shared" si="50"/>
        <v>-380.36337881004494</v>
      </c>
      <c r="K276" s="37">
        <f t="shared" si="51"/>
        <v>3751.0911470759511</v>
      </c>
      <c r="L276" s="37">
        <f t="shared" si="52"/>
        <v>38302714.909489073</v>
      </c>
      <c r="M276" s="37">
        <f t="shared" si="53"/>
        <v>34776366.02454114</v>
      </c>
      <c r="N276" s="41">
        <f>'jan-sep'!M276</f>
        <v>27454792.287180725</v>
      </c>
      <c r="O276" s="41">
        <f t="shared" si="54"/>
        <v>7321573.7373604141</v>
      </c>
    </row>
    <row r="277" spans="1:15" s="34" customFormat="1" x14ac:dyDescent="0.3">
      <c r="A277" s="33" t="s">
        <v>736</v>
      </c>
      <c r="B277" s="34" t="s">
        <v>328</v>
      </c>
      <c r="C277" s="36">
        <v>242000882</v>
      </c>
      <c r="D277" s="36">
        <v>8398</v>
      </c>
      <c r="E277" s="37">
        <f t="shared" si="45"/>
        <v>28816.48987854251</v>
      </c>
      <c r="F277" s="38">
        <f t="shared" si="46"/>
        <v>0.90974335702197029</v>
      </c>
      <c r="G277" s="39">
        <f t="shared" si="47"/>
        <v>1715.3494678069778</v>
      </c>
      <c r="H277" s="39">
        <f t="shared" si="48"/>
        <v>0</v>
      </c>
      <c r="I277" s="37">
        <f t="shared" si="49"/>
        <v>1715.3494678069778</v>
      </c>
      <c r="J277" s="40">
        <f t="shared" si="50"/>
        <v>-380.36337881004494</v>
      </c>
      <c r="K277" s="37">
        <f t="shared" si="51"/>
        <v>1334.9860889969329</v>
      </c>
      <c r="L277" s="37">
        <f t="shared" si="52"/>
        <v>14405504.830643</v>
      </c>
      <c r="M277" s="37">
        <f t="shared" si="53"/>
        <v>11211213.175396243</v>
      </c>
      <c r="N277" s="41">
        <f>'jan-sep'!M277</f>
        <v>9798576.7009621393</v>
      </c>
      <c r="O277" s="41">
        <f t="shared" si="54"/>
        <v>1412636.4744341038</v>
      </c>
    </row>
    <row r="278" spans="1:15" s="34" customFormat="1" x14ac:dyDescent="0.3">
      <c r="A278" s="33" t="s">
        <v>737</v>
      </c>
      <c r="B278" s="34" t="s">
        <v>329</v>
      </c>
      <c r="C278" s="36">
        <v>265567365</v>
      </c>
      <c r="D278" s="36">
        <v>9383</v>
      </c>
      <c r="E278" s="37">
        <f t="shared" si="45"/>
        <v>28303.033677928168</v>
      </c>
      <c r="F278" s="38">
        <f t="shared" si="46"/>
        <v>0.89353342411204772</v>
      </c>
      <c r="G278" s="39">
        <f t="shared" si="47"/>
        <v>2023.4231881755832</v>
      </c>
      <c r="H278" s="39">
        <f t="shared" si="48"/>
        <v>71.690995064695372</v>
      </c>
      <c r="I278" s="37">
        <f t="shared" si="49"/>
        <v>2095.1141832402786</v>
      </c>
      <c r="J278" s="40">
        <f t="shared" si="50"/>
        <v>-380.36337881004494</v>
      </c>
      <c r="K278" s="37">
        <f t="shared" si="51"/>
        <v>1714.7508044302338</v>
      </c>
      <c r="L278" s="37">
        <f t="shared" si="52"/>
        <v>19658456.381343536</v>
      </c>
      <c r="M278" s="37">
        <f t="shared" si="53"/>
        <v>16089506.797968883</v>
      </c>
      <c r="N278" s="41">
        <f>'jan-sep'!M278</f>
        <v>11542813.661316654</v>
      </c>
      <c r="O278" s="41">
        <f t="shared" si="54"/>
        <v>4546693.1366522294</v>
      </c>
    </row>
    <row r="279" spans="1:15" s="34" customFormat="1" x14ac:dyDescent="0.3">
      <c r="A279" s="33" t="s">
        <v>738</v>
      </c>
      <c r="B279" s="34" t="s">
        <v>330</v>
      </c>
      <c r="C279" s="36">
        <v>193714955</v>
      </c>
      <c r="D279" s="36">
        <v>6536</v>
      </c>
      <c r="E279" s="37">
        <f t="shared" si="45"/>
        <v>29638.15100979192</v>
      </c>
      <c r="F279" s="38">
        <f t="shared" si="46"/>
        <v>0.93568339201679163</v>
      </c>
      <c r="G279" s="39">
        <f t="shared" si="47"/>
        <v>1222.3527890573321</v>
      </c>
      <c r="H279" s="39">
        <f t="shared" si="48"/>
        <v>0</v>
      </c>
      <c r="I279" s="37">
        <f t="shared" si="49"/>
        <v>1222.3527890573321</v>
      </c>
      <c r="J279" s="40">
        <f t="shared" si="50"/>
        <v>-380.36337881004494</v>
      </c>
      <c r="K279" s="37">
        <f t="shared" si="51"/>
        <v>841.9894102472872</v>
      </c>
      <c r="L279" s="37">
        <f t="shared" si="52"/>
        <v>7989297.8292787224</v>
      </c>
      <c r="M279" s="37">
        <f t="shared" si="53"/>
        <v>5503242.7853762694</v>
      </c>
      <c r="N279" s="41">
        <f>'jan-sep'!M279</f>
        <v>3238915.878576871</v>
      </c>
      <c r="O279" s="41">
        <f t="shared" si="54"/>
        <v>2264326.9067993984</v>
      </c>
    </row>
    <row r="280" spans="1:15" s="34" customFormat="1" x14ac:dyDescent="0.3">
      <c r="A280" s="33" t="s">
        <v>739</v>
      </c>
      <c r="B280" s="34" t="s">
        <v>331</v>
      </c>
      <c r="C280" s="36">
        <v>213718525</v>
      </c>
      <c r="D280" s="36">
        <v>7487</v>
      </c>
      <c r="E280" s="37">
        <f t="shared" si="45"/>
        <v>28545.281821824497</v>
      </c>
      <c r="F280" s="38">
        <f t="shared" si="46"/>
        <v>0.90118125494048917</v>
      </c>
      <c r="G280" s="39">
        <f t="shared" si="47"/>
        <v>1878.0743018377855</v>
      </c>
      <c r="H280" s="39">
        <f t="shared" si="48"/>
        <v>0</v>
      </c>
      <c r="I280" s="37">
        <f t="shared" si="49"/>
        <v>1878.0743018377855</v>
      </c>
      <c r="J280" s="40">
        <f t="shared" si="50"/>
        <v>-380.36337881004494</v>
      </c>
      <c r="K280" s="37">
        <f t="shared" si="51"/>
        <v>1497.7109230277406</v>
      </c>
      <c r="L280" s="37">
        <f t="shared" si="52"/>
        <v>14061142.297859499</v>
      </c>
      <c r="M280" s="37">
        <f t="shared" si="53"/>
        <v>11213361.680708693</v>
      </c>
      <c r="N280" s="41">
        <f>'jan-sep'!M280</f>
        <v>11651325.774158368</v>
      </c>
      <c r="O280" s="41">
        <f t="shared" si="54"/>
        <v>-437964.09344967455</v>
      </c>
    </row>
    <row r="281" spans="1:15" s="34" customFormat="1" x14ac:dyDescent="0.3">
      <c r="A281" s="33" t="s">
        <v>740</v>
      </c>
      <c r="B281" s="34" t="s">
        <v>332</v>
      </c>
      <c r="C281" s="36">
        <v>84725216</v>
      </c>
      <c r="D281" s="36">
        <v>2956</v>
      </c>
      <c r="E281" s="37">
        <f t="shared" si="45"/>
        <v>28662.116373477671</v>
      </c>
      <c r="F281" s="38">
        <f t="shared" si="46"/>
        <v>0.90486974919100716</v>
      </c>
      <c r="G281" s="39">
        <f t="shared" si="47"/>
        <v>1807.9735708458813</v>
      </c>
      <c r="H281" s="39">
        <f t="shared" si="48"/>
        <v>0</v>
      </c>
      <c r="I281" s="37">
        <f t="shared" si="49"/>
        <v>1807.9735708458813</v>
      </c>
      <c r="J281" s="40">
        <f t="shared" si="50"/>
        <v>-380.36337881004494</v>
      </c>
      <c r="K281" s="37">
        <f t="shared" si="51"/>
        <v>1427.6101920358365</v>
      </c>
      <c r="L281" s="37">
        <f t="shared" si="52"/>
        <v>5344369.8754204251</v>
      </c>
      <c r="M281" s="37">
        <f t="shared" si="53"/>
        <v>4220015.7276579328</v>
      </c>
      <c r="N281" s="41">
        <f>'jan-sep'!M281</f>
        <v>2217554.7829059404</v>
      </c>
      <c r="O281" s="41">
        <f t="shared" si="54"/>
        <v>2002460.9447519924</v>
      </c>
    </row>
    <row r="282" spans="1:15" s="34" customFormat="1" x14ac:dyDescent="0.3">
      <c r="A282" s="33" t="s">
        <v>741</v>
      </c>
      <c r="B282" s="34" t="s">
        <v>333</v>
      </c>
      <c r="C282" s="36">
        <v>58532037</v>
      </c>
      <c r="D282" s="36">
        <v>2019</v>
      </c>
      <c r="E282" s="37">
        <f t="shared" si="45"/>
        <v>28990.607726597325</v>
      </c>
      <c r="F282" s="38">
        <f t="shared" si="46"/>
        <v>0.91524029840082921</v>
      </c>
      <c r="G282" s="39">
        <f t="shared" si="47"/>
        <v>1610.8787589740889</v>
      </c>
      <c r="H282" s="39">
        <f t="shared" si="48"/>
        <v>0</v>
      </c>
      <c r="I282" s="37">
        <f t="shared" si="49"/>
        <v>1610.8787589740889</v>
      </c>
      <c r="J282" s="40">
        <f t="shared" si="50"/>
        <v>-380.36337881004494</v>
      </c>
      <c r="K282" s="37">
        <f t="shared" si="51"/>
        <v>1230.515380164044</v>
      </c>
      <c r="L282" s="37">
        <f t="shared" si="52"/>
        <v>3252364.2143686856</v>
      </c>
      <c r="M282" s="37">
        <f t="shared" si="53"/>
        <v>2484410.5525512048</v>
      </c>
      <c r="N282" s="41">
        <f>'jan-sep'!M282</f>
        <v>1919689.3821674869</v>
      </c>
      <c r="O282" s="41">
        <f t="shared" si="54"/>
        <v>564721.17038371786</v>
      </c>
    </row>
    <row r="283" spans="1:15" s="34" customFormat="1" x14ac:dyDescent="0.3">
      <c r="A283" s="33" t="s">
        <v>742</v>
      </c>
      <c r="B283" s="34" t="s">
        <v>334</v>
      </c>
      <c r="C283" s="36">
        <v>42941091</v>
      </c>
      <c r="D283" s="36">
        <v>1238</v>
      </c>
      <c r="E283" s="37">
        <f t="shared" si="45"/>
        <v>34685.857027463651</v>
      </c>
      <c r="F283" s="38">
        <f t="shared" si="46"/>
        <v>1.0950406571497699</v>
      </c>
      <c r="G283" s="39">
        <f t="shared" si="47"/>
        <v>-1806.2708215457067</v>
      </c>
      <c r="H283" s="39">
        <f t="shared" si="48"/>
        <v>0</v>
      </c>
      <c r="I283" s="37">
        <f t="shared" si="49"/>
        <v>-1806.2708215457067</v>
      </c>
      <c r="J283" s="40">
        <f t="shared" si="50"/>
        <v>-380.36337881004494</v>
      </c>
      <c r="K283" s="37">
        <f t="shared" si="51"/>
        <v>-2186.6342003557515</v>
      </c>
      <c r="L283" s="37">
        <f t="shared" si="52"/>
        <v>-2236163.277073585</v>
      </c>
      <c r="M283" s="37">
        <f t="shared" si="53"/>
        <v>-2707053.1400404205</v>
      </c>
      <c r="N283" s="41">
        <f>'jan-sep'!M283</f>
        <v>-1512350.8903797185</v>
      </c>
      <c r="O283" s="41">
        <f t="shared" si="54"/>
        <v>-1194702.249660702</v>
      </c>
    </row>
    <row r="284" spans="1:15" s="34" customFormat="1" x14ac:dyDescent="0.3">
      <c r="A284" s="33" t="s">
        <v>743</v>
      </c>
      <c r="B284" s="34" t="s">
        <v>335</v>
      </c>
      <c r="C284" s="36">
        <v>105993327</v>
      </c>
      <c r="D284" s="36">
        <v>3539</v>
      </c>
      <c r="E284" s="37">
        <f t="shared" si="45"/>
        <v>29950.078270697937</v>
      </c>
      <c r="F284" s="38">
        <f t="shared" si="46"/>
        <v>0.94553100894305075</v>
      </c>
      <c r="G284" s="39">
        <f t="shared" si="47"/>
        <v>1035.1964325137217</v>
      </c>
      <c r="H284" s="39">
        <f t="shared" si="48"/>
        <v>0</v>
      </c>
      <c r="I284" s="37">
        <f t="shared" si="49"/>
        <v>1035.1964325137217</v>
      </c>
      <c r="J284" s="40">
        <f t="shared" si="50"/>
        <v>-380.36337881004494</v>
      </c>
      <c r="K284" s="37">
        <f t="shared" si="51"/>
        <v>654.8330537036768</v>
      </c>
      <c r="L284" s="37">
        <f t="shared" si="52"/>
        <v>3663560.1746660611</v>
      </c>
      <c r="M284" s="37">
        <f t="shared" si="53"/>
        <v>2317454.1770573123</v>
      </c>
      <c r="N284" s="41">
        <f>'jan-sep'!M284</f>
        <v>1855268.0004411803</v>
      </c>
      <c r="O284" s="41">
        <f t="shared" si="54"/>
        <v>462186.17661613203</v>
      </c>
    </row>
    <row r="285" spans="1:15" s="34" customFormat="1" x14ac:dyDescent="0.3">
      <c r="A285" s="33" t="s">
        <v>744</v>
      </c>
      <c r="B285" s="34" t="s">
        <v>336</v>
      </c>
      <c r="C285" s="36">
        <v>256739838</v>
      </c>
      <c r="D285" s="36">
        <v>9800</v>
      </c>
      <c r="E285" s="37">
        <f t="shared" si="45"/>
        <v>26197.942653061225</v>
      </c>
      <c r="F285" s="38">
        <f t="shared" si="46"/>
        <v>0.82707520578389182</v>
      </c>
      <c r="G285" s="39">
        <f t="shared" si="47"/>
        <v>3286.4778030957486</v>
      </c>
      <c r="H285" s="39">
        <f t="shared" si="48"/>
        <v>808.47285376812522</v>
      </c>
      <c r="I285" s="37">
        <f t="shared" si="49"/>
        <v>4094.950656863874</v>
      </c>
      <c r="J285" s="40">
        <f t="shared" si="50"/>
        <v>-380.36337881004494</v>
      </c>
      <c r="K285" s="37">
        <f t="shared" si="51"/>
        <v>3714.5872780538289</v>
      </c>
      <c r="L285" s="37">
        <f t="shared" si="52"/>
        <v>40130516.437265962</v>
      </c>
      <c r="M285" s="37">
        <f t="shared" si="53"/>
        <v>36402955.324927524</v>
      </c>
      <c r="N285" s="41">
        <f>'jan-sep'!M285</f>
        <v>27734920.161894199</v>
      </c>
      <c r="O285" s="41">
        <f t="shared" si="54"/>
        <v>8668035.1630333252</v>
      </c>
    </row>
    <row r="286" spans="1:15" s="34" customFormat="1" x14ac:dyDescent="0.3">
      <c r="A286" s="33" t="s">
        <v>745</v>
      </c>
      <c r="B286" s="34" t="s">
        <v>337</v>
      </c>
      <c r="C286" s="36">
        <v>88202657</v>
      </c>
      <c r="D286" s="36">
        <v>3433</v>
      </c>
      <c r="E286" s="37">
        <f t="shared" si="45"/>
        <v>25692.588697931838</v>
      </c>
      <c r="F286" s="38">
        <f t="shared" si="46"/>
        <v>0.81112106266786732</v>
      </c>
      <c r="G286" s="39">
        <f t="shared" si="47"/>
        <v>3589.6901761733811</v>
      </c>
      <c r="H286" s="39">
        <f t="shared" si="48"/>
        <v>985.34673806341061</v>
      </c>
      <c r="I286" s="37">
        <f t="shared" si="49"/>
        <v>4575.0369142367917</v>
      </c>
      <c r="J286" s="40">
        <f t="shared" si="50"/>
        <v>-380.36337881004494</v>
      </c>
      <c r="K286" s="37">
        <f t="shared" si="51"/>
        <v>4194.6735354267466</v>
      </c>
      <c r="L286" s="37">
        <f t="shared" si="52"/>
        <v>15706101.726574905</v>
      </c>
      <c r="M286" s="37">
        <f t="shared" si="53"/>
        <v>14400314.247120021</v>
      </c>
      <c r="N286" s="41">
        <f>'jan-sep'!M286</f>
        <v>10613991.379095187</v>
      </c>
      <c r="O286" s="41">
        <f t="shared" si="54"/>
        <v>3786322.8680248335</v>
      </c>
    </row>
    <row r="287" spans="1:15" s="34" customFormat="1" x14ac:dyDescent="0.3">
      <c r="A287" s="33" t="s">
        <v>746</v>
      </c>
      <c r="B287" s="34" t="s">
        <v>338</v>
      </c>
      <c r="C287" s="36">
        <v>162577078</v>
      </c>
      <c r="D287" s="36">
        <v>5849</v>
      </c>
      <c r="E287" s="37">
        <f t="shared" si="45"/>
        <v>27795.70490682168</v>
      </c>
      <c r="F287" s="38">
        <f t="shared" si="46"/>
        <v>0.87751693559156618</v>
      </c>
      <c r="G287" s="39">
        <f t="shared" si="47"/>
        <v>2327.8204508394761</v>
      </c>
      <c r="H287" s="39">
        <f t="shared" si="48"/>
        <v>249.25606495196607</v>
      </c>
      <c r="I287" s="37">
        <f t="shared" si="49"/>
        <v>2577.076515791442</v>
      </c>
      <c r="J287" s="40">
        <f t="shared" si="50"/>
        <v>-380.36337881004494</v>
      </c>
      <c r="K287" s="37">
        <f t="shared" si="51"/>
        <v>2196.7131369813969</v>
      </c>
      <c r="L287" s="37">
        <f t="shared" si="52"/>
        <v>15073320.540864145</v>
      </c>
      <c r="M287" s="37">
        <f t="shared" si="53"/>
        <v>12848575.138204191</v>
      </c>
      <c r="N287" s="41">
        <f>'jan-sep'!M287</f>
        <v>10246483.071170334</v>
      </c>
      <c r="O287" s="41">
        <f t="shared" si="54"/>
        <v>2602092.0670338571</v>
      </c>
    </row>
    <row r="288" spans="1:15" s="34" customFormat="1" x14ac:dyDescent="0.3">
      <c r="A288" s="33" t="s">
        <v>747</v>
      </c>
      <c r="B288" s="34" t="s">
        <v>339</v>
      </c>
      <c r="C288" s="36">
        <v>64935889</v>
      </c>
      <c r="D288" s="36">
        <v>2641</v>
      </c>
      <c r="E288" s="37">
        <f t="shared" si="45"/>
        <v>24587.614161302536</v>
      </c>
      <c r="F288" s="38">
        <f t="shared" si="46"/>
        <v>0.77623675688968619</v>
      </c>
      <c r="G288" s="39">
        <f t="shared" si="47"/>
        <v>4252.6748981509627</v>
      </c>
      <c r="H288" s="39">
        <f t="shared" si="48"/>
        <v>1372.0878258836665</v>
      </c>
      <c r="I288" s="37">
        <f t="shared" si="49"/>
        <v>5624.7627240346292</v>
      </c>
      <c r="J288" s="40">
        <f t="shared" si="50"/>
        <v>-380.36337881004494</v>
      </c>
      <c r="K288" s="37">
        <f t="shared" si="51"/>
        <v>5244.3993452245841</v>
      </c>
      <c r="L288" s="37">
        <f t="shared" si="52"/>
        <v>14854998.354175456</v>
      </c>
      <c r="M288" s="37">
        <f t="shared" si="53"/>
        <v>13850458.670738127</v>
      </c>
      <c r="N288" s="41">
        <f>'jan-sep'!M288</f>
        <v>10690264.186991084</v>
      </c>
      <c r="O288" s="41">
        <f t="shared" si="54"/>
        <v>3160194.4837470427</v>
      </c>
    </row>
    <row r="289" spans="1:15" s="34" customFormat="1" x14ac:dyDescent="0.3">
      <c r="A289" s="33" t="s">
        <v>748</v>
      </c>
      <c r="B289" s="34" t="s">
        <v>340</v>
      </c>
      <c r="C289" s="36">
        <v>75541367</v>
      </c>
      <c r="D289" s="36">
        <v>3045</v>
      </c>
      <c r="E289" s="37">
        <f t="shared" si="45"/>
        <v>24808.330706075532</v>
      </c>
      <c r="F289" s="38">
        <f t="shared" si="46"/>
        <v>0.78320483007411645</v>
      </c>
      <c r="G289" s="39">
        <f t="shared" si="47"/>
        <v>4120.2449712871648</v>
      </c>
      <c r="H289" s="39">
        <f t="shared" si="48"/>
        <v>1294.8370352131178</v>
      </c>
      <c r="I289" s="37">
        <f t="shared" si="49"/>
        <v>5415.0820065002827</v>
      </c>
      <c r="J289" s="40">
        <f t="shared" si="50"/>
        <v>-380.36337881004494</v>
      </c>
      <c r="K289" s="37">
        <f t="shared" si="51"/>
        <v>5034.7186276902376</v>
      </c>
      <c r="L289" s="37">
        <f t="shared" si="52"/>
        <v>16488924.709793361</v>
      </c>
      <c r="M289" s="37">
        <f t="shared" si="53"/>
        <v>15330718.221316773</v>
      </c>
      <c r="N289" s="41">
        <f>'jan-sep'!M289</f>
        <v>13648613.631195694</v>
      </c>
      <c r="O289" s="41">
        <f t="shared" si="54"/>
        <v>1682104.5901210792</v>
      </c>
    </row>
    <row r="290" spans="1:15" s="34" customFormat="1" x14ac:dyDescent="0.3">
      <c r="A290" s="33" t="s">
        <v>749</v>
      </c>
      <c r="B290" s="34" t="s">
        <v>341</v>
      </c>
      <c r="C290" s="36">
        <v>207142356</v>
      </c>
      <c r="D290" s="36">
        <v>7106</v>
      </c>
      <c r="E290" s="37">
        <f t="shared" si="45"/>
        <v>29150.34562341683</v>
      </c>
      <c r="F290" s="38">
        <f t="shared" si="46"/>
        <v>0.92028326134005989</v>
      </c>
      <c r="G290" s="39">
        <f t="shared" si="47"/>
        <v>1515.0360208823861</v>
      </c>
      <c r="H290" s="39">
        <f t="shared" si="48"/>
        <v>0</v>
      </c>
      <c r="I290" s="37">
        <f t="shared" si="49"/>
        <v>1515.0360208823861</v>
      </c>
      <c r="J290" s="40">
        <f t="shared" si="50"/>
        <v>-380.36337881004494</v>
      </c>
      <c r="K290" s="37">
        <f t="shared" si="51"/>
        <v>1134.6726420723412</v>
      </c>
      <c r="L290" s="37">
        <f t="shared" si="52"/>
        <v>10765845.964390235</v>
      </c>
      <c r="M290" s="37">
        <f t="shared" si="53"/>
        <v>8062983.7945660567</v>
      </c>
      <c r="N290" s="41">
        <f>'jan-sep'!M290</f>
        <v>3882768.6854295037</v>
      </c>
      <c r="O290" s="41">
        <f t="shared" si="54"/>
        <v>4180215.109136553</v>
      </c>
    </row>
    <row r="291" spans="1:15" s="34" customFormat="1" x14ac:dyDescent="0.3">
      <c r="A291" s="33" t="s">
        <v>750</v>
      </c>
      <c r="B291" s="34" t="s">
        <v>342</v>
      </c>
      <c r="C291" s="36">
        <v>150702598</v>
      </c>
      <c r="D291" s="36">
        <v>5928</v>
      </c>
      <c r="E291" s="37">
        <f t="shared" si="45"/>
        <v>25422.165654520919</v>
      </c>
      <c r="F291" s="38">
        <f t="shared" si="46"/>
        <v>0.80258374364096052</v>
      </c>
      <c r="G291" s="39">
        <f t="shared" si="47"/>
        <v>3751.9440022199324</v>
      </c>
      <c r="H291" s="39">
        <f t="shared" si="48"/>
        <v>1079.9948032572324</v>
      </c>
      <c r="I291" s="37">
        <f t="shared" si="49"/>
        <v>4831.9388054771644</v>
      </c>
      <c r="J291" s="40">
        <f t="shared" si="50"/>
        <v>-380.36337881004494</v>
      </c>
      <c r="K291" s="37">
        <f t="shared" si="51"/>
        <v>4451.5754266671192</v>
      </c>
      <c r="L291" s="37">
        <f t="shared" si="52"/>
        <v>28643733.238868631</v>
      </c>
      <c r="M291" s="37">
        <f t="shared" si="53"/>
        <v>26388939.129282683</v>
      </c>
      <c r="N291" s="41">
        <f>'jan-sep'!M291</f>
        <v>17682974.20605192</v>
      </c>
      <c r="O291" s="41">
        <f t="shared" si="54"/>
        <v>8705964.9232307635</v>
      </c>
    </row>
    <row r="292" spans="1:15" s="34" customFormat="1" x14ac:dyDescent="0.3">
      <c r="A292" s="33" t="s">
        <v>751</v>
      </c>
      <c r="B292" s="34" t="s">
        <v>344</v>
      </c>
      <c r="C292" s="36">
        <v>39920707</v>
      </c>
      <c r="D292" s="36">
        <v>1574</v>
      </c>
      <c r="E292" s="37">
        <f t="shared" si="45"/>
        <v>25362.583862770014</v>
      </c>
      <c r="F292" s="38">
        <f t="shared" si="46"/>
        <v>0.80070273247432244</v>
      </c>
      <c r="G292" s="39">
        <f t="shared" si="47"/>
        <v>3787.6930772704754</v>
      </c>
      <c r="H292" s="39">
        <f t="shared" si="48"/>
        <v>1100.8484303700491</v>
      </c>
      <c r="I292" s="37">
        <f t="shared" si="49"/>
        <v>4888.5415076405243</v>
      </c>
      <c r="J292" s="40">
        <f t="shared" si="50"/>
        <v>-380.36337881004494</v>
      </c>
      <c r="K292" s="37">
        <f t="shared" si="51"/>
        <v>4508.1781288304792</v>
      </c>
      <c r="L292" s="37">
        <f t="shared" si="52"/>
        <v>7694564.3330261856</v>
      </c>
      <c r="M292" s="37">
        <f t="shared" si="53"/>
        <v>7095872.3747791741</v>
      </c>
      <c r="N292" s="41">
        <f>'jan-sep'!M292</f>
        <v>6904118.1177674998</v>
      </c>
      <c r="O292" s="41">
        <f t="shared" si="54"/>
        <v>191754.25701167434</v>
      </c>
    </row>
    <row r="293" spans="1:15" s="34" customFormat="1" x14ac:dyDescent="0.3">
      <c r="A293" s="33" t="s">
        <v>752</v>
      </c>
      <c r="B293" s="34" t="s">
        <v>345</v>
      </c>
      <c r="C293" s="36">
        <v>55700334</v>
      </c>
      <c r="D293" s="36">
        <v>2134</v>
      </c>
      <c r="E293" s="37">
        <f t="shared" si="45"/>
        <v>26101.374882849108</v>
      </c>
      <c r="F293" s="38">
        <f t="shared" si="46"/>
        <v>0.82402653858593744</v>
      </c>
      <c r="G293" s="39">
        <f t="shared" si="47"/>
        <v>3344.4184652230192</v>
      </c>
      <c r="H293" s="39">
        <f t="shared" si="48"/>
        <v>842.27157334236631</v>
      </c>
      <c r="I293" s="37">
        <f t="shared" si="49"/>
        <v>4186.6900385653853</v>
      </c>
      <c r="J293" s="40">
        <f t="shared" si="50"/>
        <v>-380.36337881004494</v>
      </c>
      <c r="K293" s="37">
        <f t="shared" si="51"/>
        <v>3806.3266597553402</v>
      </c>
      <c r="L293" s="37">
        <f t="shared" si="52"/>
        <v>8934396.542298533</v>
      </c>
      <c r="M293" s="37">
        <f t="shared" si="53"/>
        <v>8122701.0919178957</v>
      </c>
      <c r="N293" s="41">
        <f>'jan-sep'!M293</f>
        <v>5689313.2884471696</v>
      </c>
      <c r="O293" s="41">
        <f t="shared" si="54"/>
        <v>2433387.8034707261</v>
      </c>
    </row>
    <row r="294" spans="1:15" s="34" customFormat="1" x14ac:dyDescent="0.3">
      <c r="A294" s="33" t="s">
        <v>753</v>
      </c>
      <c r="B294" s="34" t="s">
        <v>346</v>
      </c>
      <c r="C294" s="36">
        <v>93666937</v>
      </c>
      <c r="D294" s="36">
        <v>3553</v>
      </c>
      <c r="E294" s="37">
        <f t="shared" si="45"/>
        <v>26362.774275260344</v>
      </c>
      <c r="F294" s="38">
        <f t="shared" si="46"/>
        <v>0.83227897883032609</v>
      </c>
      <c r="G294" s="39">
        <f t="shared" si="47"/>
        <v>3187.5788297762774</v>
      </c>
      <c r="H294" s="39">
        <f t="shared" si="48"/>
        <v>750.78178599843352</v>
      </c>
      <c r="I294" s="37">
        <f t="shared" si="49"/>
        <v>3938.3606157747108</v>
      </c>
      <c r="J294" s="40">
        <f t="shared" si="50"/>
        <v>-380.36337881004494</v>
      </c>
      <c r="K294" s="37">
        <f t="shared" si="51"/>
        <v>3557.9972369646657</v>
      </c>
      <c r="L294" s="37">
        <f t="shared" si="52"/>
        <v>13992995.267847547</v>
      </c>
      <c r="M294" s="37">
        <f t="shared" si="53"/>
        <v>12641564.182935458</v>
      </c>
      <c r="N294" s="41">
        <f>'jan-sep'!M294</f>
        <v>9858279.6263836864</v>
      </c>
      <c r="O294" s="41">
        <f t="shared" si="54"/>
        <v>2783284.5565517712</v>
      </c>
    </row>
    <row r="295" spans="1:15" s="34" customFormat="1" x14ac:dyDescent="0.3">
      <c r="A295" s="33" t="s">
        <v>754</v>
      </c>
      <c r="B295" s="34" t="s">
        <v>347</v>
      </c>
      <c r="C295" s="36">
        <v>1594491062</v>
      </c>
      <c r="D295" s="36">
        <v>52024</v>
      </c>
      <c r="E295" s="37">
        <f t="shared" si="45"/>
        <v>30649.143895125326</v>
      </c>
      <c r="F295" s="38">
        <f t="shared" si="46"/>
        <v>0.96760067497891278</v>
      </c>
      <c r="G295" s="39">
        <f t="shared" si="47"/>
        <v>615.7570578572886</v>
      </c>
      <c r="H295" s="39">
        <f t="shared" si="48"/>
        <v>0</v>
      </c>
      <c r="I295" s="37">
        <f t="shared" si="49"/>
        <v>615.7570578572886</v>
      </c>
      <c r="J295" s="40">
        <f t="shared" si="50"/>
        <v>-380.36337881004494</v>
      </c>
      <c r="K295" s="37">
        <f t="shared" si="51"/>
        <v>235.39367904724367</v>
      </c>
      <c r="L295" s="37">
        <f t="shared" si="52"/>
        <v>32034145.177967582</v>
      </c>
      <c r="M295" s="37">
        <f t="shared" si="53"/>
        <v>12246120.758753804</v>
      </c>
      <c r="N295" s="41">
        <f>'jan-sep'!M295</f>
        <v>9143535.6885990091</v>
      </c>
      <c r="O295" s="41">
        <f t="shared" si="54"/>
        <v>3102585.0701547954</v>
      </c>
    </row>
    <row r="296" spans="1:15" s="34" customFormat="1" x14ac:dyDescent="0.3">
      <c r="A296" s="33" t="s">
        <v>755</v>
      </c>
      <c r="B296" s="34" t="s">
        <v>348</v>
      </c>
      <c r="C296" s="36">
        <v>520837498</v>
      </c>
      <c r="D296" s="36">
        <v>18630</v>
      </c>
      <c r="E296" s="37">
        <f t="shared" si="45"/>
        <v>27956.924208266239</v>
      </c>
      <c r="F296" s="38">
        <f t="shared" si="46"/>
        <v>0.88260666682292355</v>
      </c>
      <c r="G296" s="39">
        <f t="shared" si="47"/>
        <v>2231.0888699727407</v>
      </c>
      <c r="H296" s="39">
        <f t="shared" si="48"/>
        <v>192.82930944637064</v>
      </c>
      <c r="I296" s="37">
        <f t="shared" si="49"/>
        <v>2423.9181794191113</v>
      </c>
      <c r="J296" s="40">
        <f t="shared" si="50"/>
        <v>-380.36337881004494</v>
      </c>
      <c r="K296" s="37">
        <f t="shared" si="51"/>
        <v>2043.5548006090664</v>
      </c>
      <c r="L296" s="37">
        <f t="shared" si="52"/>
        <v>45157595.682578042</v>
      </c>
      <c r="M296" s="37">
        <f t="shared" si="53"/>
        <v>38071425.935346909</v>
      </c>
      <c r="N296" s="41">
        <f>'jan-sep'!M296</f>
        <v>21592818.539762396</v>
      </c>
      <c r="O296" s="41">
        <f t="shared" si="54"/>
        <v>16478607.395584513</v>
      </c>
    </row>
    <row r="297" spans="1:15" s="34" customFormat="1" x14ac:dyDescent="0.3">
      <c r="A297" s="33" t="s">
        <v>756</v>
      </c>
      <c r="B297" s="34" t="s">
        <v>349</v>
      </c>
      <c r="C297" s="36">
        <v>38816922</v>
      </c>
      <c r="D297" s="36">
        <v>1450</v>
      </c>
      <c r="E297" s="37">
        <f t="shared" si="45"/>
        <v>26770.291034482758</v>
      </c>
      <c r="F297" s="38">
        <f t="shared" si="46"/>
        <v>0.84514437868090853</v>
      </c>
      <c r="G297" s="39">
        <f t="shared" si="47"/>
        <v>2943.0687742428295</v>
      </c>
      <c r="H297" s="39">
        <f t="shared" si="48"/>
        <v>608.15092027058881</v>
      </c>
      <c r="I297" s="37">
        <f t="shared" si="49"/>
        <v>3551.2196945134183</v>
      </c>
      <c r="J297" s="40">
        <f t="shared" si="50"/>
        <v>-380.36337881004494</v>
      </c>
      <c r="K297" s="37">
        <f t="shared" si="51"/>
        <v>3170.8563157033732</v>
      </c>
      <c r="L297" s="37">
        <f t="shared" si="52"/>
        <v>5149268.5570444567</v>
      </c>
      <c r="M297" s="37">
        <f t="shared" si="53"/>
        <v>4597741.6577698914</v>
      </c>
      <c r="N297" s="41">
        <f>'jan-sep'!M297</f>
        <v>2695077.0839027152</v>
      </c>
      <c r="O297" s="41">
        <f t="shared" si="54"/>
        <v>1902664.5738671762</v>
      </c>
    </row>
    <row r="298" spans="1:15" s="34" customFormat="1" x14ac:dyDescent="0.3">
      <c r="A298" s="33" t="s">
        <v>757</v>
      </c>
      <c r="B298" s="34" t="s">
        <v>350</v>
      </c>
      <c r="C298" s="36">
        <v>46604543</v>
      </c>
      <c r="D298" s="36">
        <v>2014</v>
      </c>
      <c r="E298" s="37">
        <f t="shared" si="45"/>
        <v>23140.28947368421</v>
      </c>
      <c r="F298" s="38">
        <f t="shared" si="46"/>
        <v>0.73054437639628289</v>
      </c>
      <c r="G298" s="39">
        <f t="shared" si="47"/>
        <v>5121.0697107219576</v>
      </c>
      <c r="H298" s="39">
        <f t="shared" si="48"/>
        <v>1878.6514665500806</v>
      </c>
      <c r="I298" s="37">
        <f t="shared" si="49"/>
        <v>6999.7211772720384</v>
      </c>
      <c r="J298" s="40">
        <f t="shared" si="50"/>
        <v>-380.36337881004494</v>
      </c>
      <c r="K298" s="37">
        <f t="shared" si="51"/>
        <v>6619.3577984619933</v>
      </c>
      <c r="L298" s="37">
        <f t="shared" si="52"/>
        <v>14097438.451025885</v>
      </c>
      <c r="M298" s="37">
        <f t="shared" si="53"/>
        <v>13331386.606102455</v>
      </c>
      <c r="N298" s="41">
        <f>'jan-sep'!M298</f>
        <v>11991646.591158668</v>
      </c>
      <c r="O298" s="41">
        <f t="shared" si="54"/>
        <v>1339740.0149437878</v>
      </c>
    </row>
    <row r="299" spans="1:15" s="34" customFormat="1" x14ac:dyDescent="0.3">
      <c r="A299" s="33" t="s">
        <v>758</v>
      </c>
      <c r="B299" s="34" t="s">
        <v>351</v>
      </c>
      <c r="C299" s="36">
        <v>197718333</v>
      </c>
      <c r="D299" s="36">
        <v>7916</v>
      </c>
      <c r="E299" s="37">
        <f t="shared" si="45"/>
        <v>24977.050656897423</v>
      </c>
      <c r="F299" s="38">
        <f t="shared" si="46"/>
        <v>0.78853135856888579</v>
      </c>
      <c r="G299" s="39">
        <f t="shared" si="47"/>
        <v>4019.0130007940297</v>
      </c>
      <c r="H299" s="39">
        <f t="shared" si="48"/>
        <v>1235.7850524254559</v>
      </c>
      <c r="I299" s="37">
        <f t="shared" si="49"/>
        <v>5254.7980532194852</v>
      </c>
      <c r="J299" s="40">
        <f t="shared" si="50"/>
        <v>-380.36337881004494</v>
      </c>
      <c r="K299" s="37">
        <f t="shared" si="51"/>
        <v>4874.43467440944</v>
      </c>
      <c r="L299" s="37">
        <f t="shared" si="52"/>
        <v>41596981.389285445</v>
      </c>
      <c r="M299" s="37">
        <f t="shared" si="53"/>
        <v>38586024.882625125</v>
      </c>
      <c r="N299" s="41">
        <f>'jan-sep'!M299</f>
        <v>29441564.73446475</v>
      </c>
      <c r="O299" s="41">
        <f t="shared" si="54"/>
        <v>9144460.1481603757</v>
      </c>
    </row>
    <row r="300" spans="1:15" s="34" customFormat="1" x14ac:dyDescent="0.3">
      <c r="A300" s="33" t="s">
        <v>759</v>
      </c>
      <c r="B300" s="34" t="s">
        <v>352</v>
      </c>
      <c r="C300" s="36">
        <v>27500881</v>
      </c>
      <c r="D300" s="36">
        <v>1232</v>
      </c>
      <c r="E300" s="37">
        <f t="shared" si="45"/>
        <v>22322.14366883117</v>
      </c>
      <c r="F300" s="38">
        <f t="shared" si="46"/>
        <v>0.70471532108185775</v>
      </c>
      <c r="G300" s="39">
        <f t="shared" si="47"/>
        <v>5611.9571936337825</v>
      </c>
      <c r="H300" s="39">
        <f t="shared" si="48"/>
        <v>2165.0024982486448</v>
      </c>
      <c r="I300" s="37">
        <f t="shared" si="49"/>
        <v>7776.9596918824273</v>
      </c>
      <c r="J300" s="40">
        <f t="shared" si="50"/>
        <v>-380.36337881004494</v>
      </c>
      <c r="K300" s="37">
        <f t="shared" si="51"/>
        <v>7396.5963130723821</v>
      </c>
      <c r="L300" s="37">
        <f t="shared" si="52"/>
        <v>9581214.3403991498</v>
      </c>
      <c r="M300" s="37">
        <f t="shared" si="53"/>
        <v>9112606.6577051748</v>
      </c>
      <c r="N300" s="41">
        <f>'jan-sep'!M300</f>
        <v>7553537.365495272</v>
      </c>
      <c r="O300" s="41">
        <f t="shared" si="54"/>
        <v>1559069.2922099028</v>
      </c>
    </row>
    <row r="301" spans="1:15" s="34" customFormat="1" x14ac:dyDescent="0.3">
      <c r="A301" s="33" t="s">
        <v>760</v>
      </c>
      <c r="B301" s="34" t="s">
        <v>353</v>
      </c>
      <c r="C301" s="36">
        <v>13520069</v>
      </c>
      <c r="D301" s="36">
        <v>497</v>
      </c>
      <c r="E301" s="37">
        <f t="shared" si="45"/>
        <v>27203.35814889336</v>
      </c>
      <c r="F301" s="38">
        <f t="shared" si="46"/>
        <v>0.85881640924883296</v>
      </c>
      <c r="G301" s="39">
        <f t="shared" si="47"/>
        <v>2683.228505596468</v>
      </c>
      <c r="H301" s="39">
        <f t="shared" si="48"/>
        <v>456.57743022687822</v>
      </c>
      <c r="I301" s="37">
        <f t="shared" si="49"/>
        <v>3139.8059358233463</v>
      </c>
      <c r="J301" s="40">
        <f t="shared" si="50"/>
        <v>-380.36337881004494</v>
      </c>
      <c r="K301" s="37">
        <f t="shared" si="51"/>
        <v>2759.4425570133012</v>
      </c>
      <c r="L301" s="37">
        <f t="shared" si="52"/>
        <v>1560483.5501042032</v>
      </c>
      <c r="M301" s="37">
        <f t="shared" si="53"/>
        <v>1371442.9508356107</v>
      </c>
      <c r="N301" s="41">
        <f>'jan-sep'!M301</f>
        <v>2692335.0821032068</v>
      </c>
      <c r="O301" s="41">
        <f t="shared" si="54"/>
        <v>-1320892.131267596</v>
      </c>
    </row>
    <row r="302" spans="1:15" s="34" customFormat="1" x14ac:dyDescent="0.3">
      <c r="A302" s="33" t="s">
        <v>761</v>
      </c>
      <c r="B302" s="34" t="s">
        <v>316</v>
      </c>
      <c r="C302" s="36">
        <v>50139845</v>
      </c>
      <c r="D302" s="36">
        <v>1780</v>
      </c>
      <c r="E302" s="37">
        <f t="shared" si="45"/>
        <v>28168.45224719101</v>
      </c>
      <c r="F302" s="38">
        <f t="shared" si="46"/>
        <v>0.88928465671852797</v>
      </c>
      <c r="G302" s="39">
        <f t="shared" si="47"/>
        <v>2104.1720466178781</v>
      </c>
      <c r="H302" s="39">
        <f t="shared" si="48"/>
        <v>118.7944958227008</v>
      </c>
      <c r="I302" s="37">
        <f t="shared" si="49"/>
        <v>2222.9665424405789</v>
      </c>
      <c r="J302" s="40">
        <f t="shared" si="50"/>
        <v>-380.36337881004494</v>
      </c>
      <c r="K302" s="37">
        <f t="shared" si="51"/>
        <v>1842.603163630534</v>
      </c>
      <c r="L302" s="37">
        <f t="shared" si="52"/>
        <v>3956880.4455442303</v>
      </c>
      <c r="M302" s="37">
        <f t="shared" si="53"/>
        <v>3279833.6312623504</v>
      </c>
      <c r="N302" s="41">
        <f>'jan-sep'!M302</f>
        <v>3107573.8264460913</v>
      </c>
      <c r="O302" s="41">
        <f t="shared" si="54"/>
        <v>172259.80481625907</v>
      </c>
    </row>
    <row r="303" spans="1:15" s="34" customFormat="1" x14ac:dyDescent="0.3">
      <c r="A303" s="33" t="s">
        <v>762</v>
      </c>
      <c r="B303" s="34" t="s">
        <v>354</v>
      </c>
      <c r="C303" s="36">
        <v>192873419</v>
      </c>
      <c r="D303" s="36">
        <v>7415</v>
      </c>
      <c r="E303" s="37">
        <f t="shared" si="45"/>
        <v>26011.250033715442</v>
      </c>
      <c r="F303" s="38">
        <f t="shared" si="46"/>
        <v>0.82118127592044488</v>
      </c>
      <c r="G303" s="39">
        <f t="shared" si="47"/>
        <v>3398.4933747032192</v>
      </c>
      <c r="H303" s="39">
        <f t="shared" si="48"/>
        <v>873.81527053914954</v>
      </c>
      <c r="I303" s="37">
        <f t="shared" si="49"/>
        <v>4272.3086452423686</v>
      </c>
      <c r="J303" s="40">
        <f t="shared" si="50"/>
        <v>-380.36337881004494</v>
      </c>
      <c r="K303" s="37">
        <f t="shared" si="51"/>
        <v>3891.9452664323235</v>
      </c>
      <c r="L303" s="37">
        <f t="shared" si="52"/>
        <v>31679168.604472164</v>
      </c>
      <c r="M303" s="37">
        <f t="shared" si="53"/>
        <v>28858774.15059568</v>
      </c>
      <c r="N303" s="41">
        <f>'jan-sep'!M303</f>
        <v>24477037.165785249</v>
      </c>
      <c r="O303" s="41">
        <f t="shared" si="54"/>
        <v>4381736.9848104306</v>
      </c>
    </row>
    <row r="304" spans="1:15" s="34" customFormat="1" x14ac:dyDescent="0.3">
      <c r="A304" s="33" t="s">
        <v>763</v>
      </c>
      <c r="B304" s="34" t="s">
        <v>355</v>
      </c>
      <c r="C304" s="36">
        <v>49850329</v>
      </c>
      <c r="D304" s="36">
        <v>2320</v>
      </c>
      <c r="E304" s="37">
        <f t="shared" si="45"/>
        <v>21487.21077586207</v>
      </c>
      <c r="F304" s="38">
        <f t="shared" si="46"/>
        <v>0.6783562934508286</v>
      </c>
      <c r="G304" s="39">
        <f t="shared" si="47"/>
        <v>6112.9169294152425</v>
      </c>
      <c r="H304" s="39">
        <f t="shared" si="48"/>
        <v>2457.2290107878298</v>
      </c>
      <c r="I304" s="37">
        <f t="shared" si="49"/>
        <v>8570.1459402030723</v>
      </c>
      <c r="J304" s="40">
        <f t="shared" si="50"/>
        <v>-380.36337881004494</v>
      </c>
      <c r="K304" s="37">
        <f t="shared" si="51"/>
        <v>8189.7825613930272</v>
      </c>
      <c r="L304" s="37">
        <f t="shared" si="52"/>
        <v>19882738.581271127</v>
      </c>
      <c r="M304" s="37">
        <f t="shared" si="53"/>
        <v>19000295.542431824</v>
      </c>
      <c r="N304" s="41">
        <f>'jan-sep'!M304</f>
        <v>15941633.264244338</v>
      </c>
      <c r="O304" s="41">
        <f t="shared" si="54"/>
        <v>3058662.2781874854</v>
      </c>
    </row>
    <row r="305" spans="1:15" s="34" customFormat="1" x14ac:dyDescent="0.3">
      <c r="A305" s="33" t="s">
        <v>764</v>
      </c>
      <c r="B305" s="34" t="s">
        <v>356</v>
      </c>
      <c r="C305" s="36">
        <v>352681594</v>
      </c>
      <c r="D305" s="36">
        <v>13403</v>
      </c>
      <c r="E305" s="37">
        <f t="shared" si="45"/>
        <v>26313.6308289189</v>
      </c>
      <c r="F305" s="38">
        <f t="shared" si="46"/>
        <v>0.8307275086811603</v>
      </c>
      <c r="G305" s="39">
        <f t="shared" si="47"/>
        <v>3217.0648975811441</v>
      </c>
      <c r="H305" s="39">
        <f t="shared" si="48"/>
        <v>767.98199221793902</v>
      </c>
      <c r="I305" s="37">
        <f t="shared" si="49"/>
        <v>3985.0468897990831</v>
      </c>
      <c r="J305" s="40">
        <f t="shared" si="50"/>
        <v>-380.36337881004494</v>
      </c>
      <c r="K305" s="37">
        <f t="shared" si="51"/>
        <v>3604.683510989038</v>
      </c>
      <c r="L305" s="37">
        <f t="shared" si="52"/>
        <v>53411583.463977113</v>
      </c>
      <c r="M305" s="37">
        <f t="shared" si="53"/>
        <v>48313573.097786076</v>
      </c>
      <c r="N305" s="41">
        <f>'jan-sep'!M305</f>
        <v>41243895.470481433</v>
      </c>
      <c r="O305" s="41">
        <f t="shared" si="54"/>
        <v>7069677.6273046434</v>
      </c>
    </row>
    <row r="306" spans="1:15" s="34" customFormat="1" x14ac:dyDescent="0.3">
      <c r="A306" s="33" t="s">
        <v>765</v>
      </c>
      <c r="B306" s="34" t="s">
        <v>357</v>
      </c>
      <c r="C306" s="36">
        <v>35601653</v>
      </c>
      <c r="D306" s="36">
        <v>1493</v>
      </c>
      <c r="E306" s="37">
        <f t="shared" si="45"/>
        <v>23845.715338245143</v>
      </c>
      <c r="F306" s="38">
        <f t="shared" si="46"/>
        <v>0.75281483670774707</v>
      </c>
      <c r="G306" s="39">
        <f t="shared" si="47"/>
        <v>4697.8141919853979</v>
      </c>
      <c r="H306" s="39">
        <f t="shared" si="48"/>
        <v>1631.7524139537538</v>
      </c>
      <c r="I306" s="37">
        <f t="shared" si="49"/>
        <v>6329.5666059391515</v>
      </c>
      <c r="J306" s="40">
        <f t="shared" si="50"/>
        <v>-380.36337881004494</v>
      </c>
      <c r="K306" s="37">
        <f t="shared" si="51"/>
        <v>5949.2032271291064</v>
      </c>
      <c r="L306" s="37">
        <f t="shared" si="52"/>
        <v>9450042.9426671527</v>
      </c>
      <c r="M306" s="37">
        <f t="shared" si="53"/>
        <v>8882160.4181037564</v>
      </c>
      <c r="N306" s="41">
        <f>'jan-sep'!M306</f>
        <v>6943460.289597759</v>
      </c>
      <c r="O306" s="41">
        <f t="shared" si="54"/>
        <v>1938700.1285059974</v>
      </c>
    </row>
    <row r="307" spans="1:15" s="34" customFormat="1" x14ac:dyDescent="0.3">
      <c r="A307" s="33" t="s">
        <v>766</v>
      </c>
      <c r="B307" s="34" t="s">
        <v>358</v>
      </c>
      <c r="C307" s="36">
        <v>29490545</v>
      </c>
      <c r="D307" s="36">
        <v>1359</v>
      </c>
      <c r="E307" s="37">
        <f t="shared" si="45"/>
        <v>21700.180279617365</v>
      </c>
      <c r="F307" s="38">
        <f t="shared" si="46"/>
        <v>0.68507979072986103</v>
      </c>
      <c r="G307" s="39">
        <f t="shared" si="47"/>
        <v>5985.1352271620644</v>
      </c>
      <c r="H307" s="39">
        <f t="shared" si="48"/>
        <v>2382.6896844734761</v>
      </c>
      <c r="I307" s="37">
        <f t="shared" si="49"/>
        <v>8367.82491163554</v>
      </c>
      <c r="J307" s="40">
        <f t="shared" si="50"/>
        <v>-380.36337881004494</v>
      </c>
      <c r="K307" s="37">
        <f t="shared" si="51"/>
        <v>7987.4615328254949</v>
      </c>
      <c r="L307" s="37">
        <f t="shared" si="52"/>
        <v>11371874.054912699</v>
      </c>
      <c r="M307" s="37">
        <f t="shared" si="53"/>
        <v>10854960.223109847</v>
      </c>
      <c r="N307" s="41">
        <f>'jan-sep'!M307</f>
        <v>8012112.9892922649</v>
      </c>
      <c r="O307" s="41">
        <f t="shared" si="54"/>
        <v>2842847.233817582</v>
      </c>
    </row>
    <row r="308" spans="1:15" s="34" customFormat="1" x14ac:dyDescent="0.3">
      <c r="A308" s="33" t="s">
        <v>767</v>
      </c>
      <c r="B308" s="34" t="s">
        <v>359</v>
      </c>
      <c r="C308" s="36">
        <v>43194830</v>
      </c>
      <c r="D308" s="36">
        <v>1391</v>
      </c>
      <c r="E308" s="37">
        <f t="shared" si="45"/>
        <v>31053.076923076922</v>
      </c>
      <c r="F308" s="38">
        <f t="shared" si="46"/>
        <v>0.98035293559113834</v>
      </c>
      <c r="G308" s="39">
        <f t="shared" si="47"/>
        <v>373.39724108633089</v>
      </c>
      <c r="H308" s="39">
        <f t="shared" si="48"/>
        <v>0</v>
      </c>
      <c r="I308" s="37">
        <f t="shared" si="49"/>
        <v>373.39724108633089</v>
      </c>
      <c r="J308" s="40">
        <f t="shared" si="50"/>
        <v>-380.36337881004494</v>
      </c>
      <c r="K308" s="37">
        <f t="shared" si="51"/>
        <v>-6.9661377237140414</v>
      </c>
      <c r="L308" s="37">
        <f t="shared" si="52"/>
        <v>519395.56235108629</v>
      </c>
      <c r="M308" s="37">
        <f t="shared" si="53"/>
        <v>-9689.8975736862321</v>
      </c>
      <c r="N308" s="41">
        <f>'jan-sep'!M308</f>
        <v>4764510.9319025334</v>
      </c>
      <c r="O308" s="41">
        <f t="shared" si="54"/>
        <v>-4774200.8294762196</v>
      </c>
    </row>
    <row r="309" spans="1:15" s="34" customFormat="1" x14ac:dyDescent="0.3">
      <c r="A309" s="33" t="s">
        <v>768</v>
      </c>
      <c r="B309" s="34" t="s">
        <v>360</v>
      </c>
      <c r="C309" s="36">
        <v>43633925</v>
      </c>
      <c r="D309" s="36">
        <v>1792</v>
      </c>
      <c r="E309" s="37">
        <f t="shared" si="45"/>
        <v>24349.288504464286</v>
      </c>
      <c r="F309" s="38">
        <f t="shared" si="46"/>
        <v>0.76871275989940946</v>
      </c>
      <c r="G309" s="39">
        <f t="shared" si="47"/>
        <v>4395.6702922539125</v>
      </c>
      <c r="H309" s="39">
        <f t="shared" si="48"/>
        <v>1455.501805777054</v>
      </c>
      <c r="I309" s="37">
        <f t="shared" si="49"/>
        <v>5851.1720980309665</v>
      </c>
      <c r="J309" s="40">
        <f t="shared" si="50"/>
        <v>-380.36337881004494</v>
      </c>
      <c r="K309" s="37">
        <f t="shared" si="51"/>
        <v>5470.8087192209214</v>
      </c>
      <c r="L309" s="37">
        <f t="shared" si="52"/>
        <v>10485300.399671491</v>
      </c>
      <c r="M309" s="37">
        <f t="shared" si="53"/>
        <v>9803689.2248438913</v>
      </c>
      <c r="N309" s="41">
        <f>'jan-sep'!M309</f>
        <v>8604213.6861749422</v>
      </c>
      <c r="O309" s="41">
        <f t="shared" si="54"/>
        <v>1199475.5386689492</v>
      </c>
    </row>
    <row r="310" spans="1:15" s="34" customFormat="1" x14ac:dyDescent="0.3">
      <c r="A310" s="33" t="s">
        <v>769</v>
      </c>
      <c r="B310" s="34" t="s">
        <v>361</v>
      </c>
      <c r="C310" s="36">
        <v>130981421</v>
      </c>
      <c r="D310" s="36">
        <v>4501</v>
      </c>
      <c r="E310" s="37">
        <f t="shared" si="45"/>
        <v>29100.515663185957</v>
      </c>
      <c r="F310" s="38">
        <f t="shared" si="46"/>
        <v>0.91871011778608169</v>
      </c>
      <c r="G310" s="39">
        <f t="shared" si="47"/>
        <v>1544.9339970209096</v>
      </c>
      <c r="H310" s="39">
        <f t="shared" si="48"/>
        <v>0</v>
      </c>
      <c r="I310" s="37">
        <f t="shared" si="49"/>
        <v>1544.9339970209096</v>
      </c>
      <c r="J310" s="40">
        <f t="shared" si="50"/>
        <v>-380.36337881004494</v>
      </c>
      <c r="K310" s="37">
        <f t="shared" si="51"/>
        <v>1164.5706182108647</v>
      </c>
      <c r="L310" s="37">
        <f t="shared" si="52"/>
        <v>6953747.9205911141</v>
      </c>
      <c r="M310" s="37">
        <f t="shared" si="53"/>
        <v>5241732.3525671018</v>
      </c>
      <c r="N310" s="41">
        <f>'jan-sep'!M310</f>
        <v>40076.990953869979</v>
      </c>
      <c r="O310" s="41">
        <f t="shared" si="54"/>
        <v>5201655.3616132317</v>
      </c>
    </row>
    <row r="311" spans="1:15" s="34" customFormat="1" x14ac:dyDescent="0.3">
      <c r="A311" s="33" t="s">
        <v>770</v>
      </c>
      <c r="B311" s="34" t="s">
        <v>362</v>
      </c>
      <c r="C311" s="36">
        <v>709717790</v>
      </c>
      <c r="D311" s="36">
        <v>26315</v>
      </c>
      <c r="E311" s="37">
        <f t="shared" si="45"/>
        <v>26970.085122553675</v>
      </c>
      <c r="F311" s="38">
        <f t="shared" si="46"/>
        <v>0.85145192499070821</v>
      </c>
      <c r="G311" s="39">
        <f t="shared" si="47"/>
        <v>2823.1923214002786</v>
      </c>
      <c r="H311" s="39">
        <f t="shared" si="48"/>
        <v>538.22298944576778</v>
      </c>
      <c r="I311" s="37">
        <f t="shared" si="49"/>
        <v>3361.4153108460464</v>
      </c>
      <c r="J311" s="40">
        <f t="shared" si="50"/>
        <v>-380.36337881004494</v>
      </c>
      <c r="K311" s="37">
        <f t="shared" si="51"/>
        <v>2981.0519320360013</v>
      </c>
      <c r="L311" s="37">
        <f t="shared" si="52"/>
        <v>88455643.904913709</v>
      </c>
      <c r="M311" s="37">
        <f t="shared" si="53"/>
        <v>78446381.591527373</v>
      </c>
      <c r="N311" s="41">
        <f>'jan-sep'!M311</f>
        <v>50959376.588724047</v>
      </c>
      <c r="O311" s="41">
        <f t="shared" si="54"/>
        <v>27487005.002803326</v>
      </c>
    </row>
    <row r="312" spans="1:15" s="34" customFormat="1" x14ac:dyDescent="0.3">
      <c r="A312" s="33" t="s">
        <v>771</v>
      </c>
      <c r="B312" s="34" t="s">
        <v>363</v>
      </c>
      <c r="C312" s="36">
        <v>78435143</v>
      </c>
      <c r="D312" s="36">
        <v>1904</v>
      </c>
      <c r="E312" s="37">
        <f t="shared" si="45"/>
        <v>41194.928046218491</v>
      </c>
      <c r="F312" s="38">
        <f t="shared" si="46"/>
        <v>1.300533558771553</v>
      </c>
      <c r="G312" s="39">
        <f t="shared" si="47"/>
        <v>-5711.7134327986105</v>
      </c>
      <c r="H312" s="39">
        <f t="shared" si="48"/>
        <v>0</v>
      </c>
      <c r="I312" s="37">
        <f t="shared" si="49"/>
        <v>-5711.7134327986105</v>
      </c>
      <c r="J312" s="40">
        <f t="shared" si="50"/>
        <v>-380.36337881004494</v>
      </c>
      <c r="K312" s="37">
        <f t="shared" si="51"/>
        <v>-6092.0768116086556</v>
      </c>
      <c r="L312" s="37">
        <f t="shared" si="52"/>
        <v>-10875102.376048554</v>
      </c>
      <c r="M312" s="37">
        <f t="shared" si="53"/>
        <v>-11599314.249302881</v>
      </c>
      <c r="N312" s="41">
        <f>'jan-sep'!M312</f>
        <v>-6453231.4507940086</v>
      </c>
      <c r="O312" s="41">
        <f t="shared" si="54"/>
        <v>-5146082.7985088723</v>
      </c>
    </row>
    <row r="313" spans="1:15" s="34" customFormat="1" x14ac:dyDescent="0.3">
      <c r="A313" s="33" t="s">
        <v>772</v>
      </c>
      <c r="B313" s="34" t="s">
        <v>364</v>
      </c>
      <c r="C313" s="36">
        <v>12461403</v>
      </c>
      <c r="D313" s="36">
        <v>456</v>
      </c>
      <c r="E313" s="37">
        <f t="shared" si="45"/>
        <v>27327.638157894737</v>
      </c>
      <c r="F313" s="38">
        <f t="shared" si="46"/>
        <v>0.86273995833743389</v>
      </c>
      <c r="G313" s="39">
        <f t="shared" si="47"/>
        <v>2608.6605001956418</v>
      </c>
      <c r="H313" s="39">
        <f t="shared" si="48"/>
        <v>413.07942707639631</v>
      </c>
      <c r="I313" s="37">
        <f t="shared" si="49"/>
        <v>3021.7399272720381</v>
      </c>
      <c r="J313" s="40">
        <f t="shared" si="50"/>
        <v>-380.36337881004494</v>
      </c>
      <c r="K313" s="37">
        <f t="shared" si="51"/>
        <v>2641.376548461993</v>
      </c>
      <c r="L313" s="37">
        <f t="shared" si="52"/>
        <v>1377913.4068360494</v>
      </c>
      <c r="M313" s="37">
        <f t="shared" si="53"/>
        <v>1204467.7060986687</v>
      </c>
      <c r="N313" s="41">
        <f>'jan-sep'!M313</f>
        <v>1139869.2696963027</v>
      </c>
      <c r="O313" s="41">
        <f t="shared" si="54"/>
        <v>64598.436402366031</v>
      </c>
    </row>
    <row r="314" spans="1:15" s="34" customFormat="1" x14ac:dyDescent="0.3">
      <c r="A314" s="33" t="s">
        <v>773</v>
      </c>
      <c r="B314" s="34" t="s">
        <v>365</v>
      </c>
      <c r="C314" s="36">
        <v>29888175</v>
      </c>
      <c r="D314" s="36">
        <v>1238</v>
      </c>
      <c r="E314" s="37">
        <f t="shared" si="45"/>
        <v>24142.306138933764</v>
      </c>
      <c r="F314" s="38">
        <f t="shared" si="46"/>
        <v>0.76217827798104432</v>
      </c>
      <c r="G314" s="39">
        <f t="shared" si="47"/>
        <v>4519.8597115722259</v>
      </c>
      <c r="H314" s="39">
        <f t="shared" si="48"/>
        <v>1527.9456337127367</v>
      </c>
      <c r="I314" s="37">
        <f t="shared" si="49"/>
        <v>6047.8053452849626</v>
      </c>
      <c r="J314" s="40">
        <f t="shared" si="50"/>
        <v>-380.36337881004494</v>
      </c>
      <c r="K314" s="37">
        <f t="shared" si="51"/>
        <v>5667.4419664749175</v>
      </c>
      <c r="L314" s="37">
        <f t="shared" si="52"/>
        <v>7487183.0174627835</v>
      </c>
      <c r="M314" s="37">
        <f t="shared" si="53"/>
        <v>7016293.154495948</v>
      </c>
      <c r="N314" s="41">
        <f>'jan-sep'!M314</f>
        <v>6205403.1453596959</v>
      </c>
      <c r="O314" s="41">
        <f t="shared" si="54"/>
        <v>810890.00913625211</v>
      </c>
    </row>
    <row r="315" spans="1:15" s="34" customFormat="1" x14ac:dyDescent="0.3">
      <c r="A315" s="33" t="s">
        <v>774</v>
      </c>
      <c r="B315" s="34" t="s">
        <v>366</v>
      </c>
      <c r="C315" s="36">
        <v>184976913</v>
      </c>
      <c r="D315" s="36">
        <v>6331</v>
      </c>
      <c r="E315" s="37">
        <f t="shared" si="45"/>
        <v>29217.645395672091</v>
      </c>
      <c r="F315" s="38">
        <f t="shared" si="46"/>
        <v>0.92240793096486051</v>
      </c>
      <c r="G315" s="39">
        <f t="shared" si="47"/>
        <v>1474.6561575292296</v>
      </c>
      <c r="H315" s="39">
        <f t="shared" si="48"/>
        <v>0</v>
      </c>
      <c r="I315" s="37">
        <f t="shared" si="49"/>
        <v>1474.6561575292296</v>
      </c>
      <c r="J315" s="40">
        <f t="shared" si="50"/>
        <v>-380.36337881004494</v>
      </c>
      <c r="K315" s="37">
        <f t="shared" si="51"/>
        <v>1094.2927787191848</v>
      </c>
      <c r="L315" s="37">
        <f t="shared" si="52"/>
        <v>9336048.1333175525</v>
      </c>
      <c r="M315" s="37">
        <f t="shared" si="53"/>
        <v>6927967.582071159</v>
      </c>
      <c r="N315" s="41">
        <f>'jan-sep'!M315</f>
        <v>2720596.4024281185</v>
      </c>
      <c r="O315" s="41">
        <f t="shared" si="54"/>
        <v>4207371.1796430405</v>
      </c>
    </row>
    <row r="316" spans="1:15" s="34" customFormat="1" x14ac:dyDescent="0.3">
      <c r="A316" s="33" t="s">
        <v>775</v>
      </c>
      <c r="B316" s="34" t="s">
        <v>367</v>
      </c>
      <c r="C316" s="36">
        <v>52609820</v>
      </c>
      <c r="D316" s="36">
        <v>1978</v>
      </c>
      <c r="E316" s="37">
        <f t="shared" si="45"/>
        <v>26597.48230535895</v>
      </c>
      <c r="F316" s="38">
        <f t="shared" si="46"/>
        <v>0.83968876649433</v>
      </c>
      <c r="G316" s="39">
        <f t="shared" si="47"/>
        <v>3046.7540117171143</v>
      </c>
      <c r="H316" s="39">
        <f t="shared" si="48"/>
        <v>668.63397546392162</v>
      </c>
      <c r="I316" s="37">
        <f t="shared" si="49"/>
        <v>3715.3879871810359</v>
      </c>
      <c r="J316" s="40">
        <f t="shared" si="50"/>
        <v>-380.36337881004494</v>
      </c>
      <c r="K316" s="37">
        <f t="shared" si="51"/>
        <v>3335.0246083709908</v>
      </c>
      <c r="L316" s="37">
        <f t="shared" si="52"/>
        <v>7349037.4386440888</v>
      </c>
      <c r="M316" s="37">
        <f t="shared" si="53"/>
        <v>6596678.6753578195</v>
      </c>
      <c r="N316" s="41">
        <f>'jan-sep'!M316</f>
        <v>5375048.5119721191</v>
      </c>
      <c r="O316" s="41">
        <f t="shared" si="54"/>
        <v>1221630.1633857004</v>
      </c>
    </row>
    <row r="317" spans="1:15" s="34" customFormat="1" x14ac:dyDescent="0.3">
      <c r="A317" s="33" t="s">
        <v>776</v>
      </c>
      <c r="B317" s="34" t="s">
        <v>368</v>
      </c>
      <c r="C317" s="36">
        <v>27626432</v>
      </c>
      <c r="D317" s="36">
        <v>1022</v>
      </c>
      <c r="E317" s="37">
        <f t="shared" si="45"/>
        <v>27031.73385518591</v>
      </c>
      <c r="F317" s="38">
        <f t="shared" si="46"/>
        <v>0.85339818996667804</v>
      </c>
      <c r="G317" s="39">
        <f t="shared" si="47"/>
        <v>2786.2030818209378</v>
      </c>
      <c r="H317" s="39">
        <f t="shared" si="48"/>
        <v>516.64593302448554</v>
      </c>
      <c r="I317" s="37">
        <f t="shared" si="49"/>
        <v>3302.8490148454234</v>
      </c>
      <c r="J317" s="40">
        <f t="shared" si="50"/>
        <v>-380.36337881004494</v>
      </c>
      <c r="K317" s="37">
        <f t="shared" si="51"/>
        <v>2922.4856360353783</v>
      </c>
      <c r="L317" s="37">
        <f t="shared" si="52"/>
        <v>3375511.6931720227</v>
      </c>
      <c r="M317" s="37">
        <f t="shared" si="53"/>
        <v>2986780.3200281565</v>
      </c>
      <c r="N317" s="41">
        <f>'jan-sep'!M317</f>
        <v>1653599.2702403958</v>
      </c>
      <c r="O317" s="41">
        <f t="shared" si="54"/>
        <v>1333181.0497877607</v>
      </c>
    </row>
    <row r="318" spans="1:15" s="34" customFormat="1" x14ac:dyDescent="0.3">
      <c r="A318" s="33" t="s">
        <v>777</v>
      </c>
      <c r="B318" s="34" t="s">
        <v>369</v>
      </c>
      <c r="C318" s="36">
        <v>110691255</v>
      </c>
      <c r="D318" s="36">
        <v>4657</v>
      </c>
      <c r="E318" s="37">
        <f t="shared" si="45"/>
        <v>23768.789993558086</v>
      </c>
      <c r="F318" s="38">
        <f t="shared" si="46"/>
        <v>0.75038628549937147</v>
      </c>
      <c r="G318" s="39">
        <f t="shared" si="47"/>
        <v>4743.9693987976325</v>
      </c>
      <c r="H318" s="39">
        <f t="shared" si="48"/>
        <v>1658.6762845942239</v>
      </c>
      <c r="I318" s="37">
        <f t="shared" si="49"/>
        <v>6402.6456833918564</v>
      </c>
      <c r="J318" s="40">
        <f t="shared" si="50"/>
        <v>-380.36337881004494</v>
      </c>
      <c r="K318" s="37">
        <f t="shared" si="51"/>
        <v>6022.2823045818113</v>
      </c>
      <c r="L318" s="37">
        <f t="shared" si="52"/>
        <v>29817120.947555877</v>
      </c>
      <c r="M318" s="37">
        <f t="shared" si="53"/>
        <v>28045768.692437496</v>
      </c>
      <c r="N318" s="41">
        <f>'jan-sep'!M318</f>
        <v>21245063.121437885</v>
      </c>
      <c r="O318" s="41">
        <f t="shared" si="54"/>
        <v>6800705.5709996112</v>
      </c>
    </row>
    <row r="319" spans="1:15" s="34" customFormat="1" x14ac:dyDescent="0.3">
      <c r="A319" s="33" t="s">
        <v>778</v>
      </c>
      <c r="B319" s="34" t="s">
        <v>779</v>
      </c>
      <c r="C319" s="36">
        <v>265189571</v>
      </c>
      <c r="D319" s="36">
        <v>9760</v>
      </c>
      <c r="E319" s="37">
        <f t="shared" si="45"/>
        <v>27171.062602459016</v>
      </c>
      <c r="F319" s="38">
        <f t="shared" si="46"/>
        <v>0.85779683125880457</v>
      </c>
      <c r="G319" s="39">
        <f t="shared" si="47"/>
        <v>2702.6058334570739</v>
      </c>
      <c r="H319" s="39">
        <f t="shared" si="48"/>
        <v>467.88087147889831</v>
      </c>
      <c r="I319" s="37">
        <f t="shared" si="49"/>
        <v>3170.4867049359723</v>
      </c>
      <c r="J319" s="40">
        <f t="shared" si="50"/>
        <v>-380.36337881004494</v>
      </c>
      <c r="K319" s="37">
        <f t="shared" si="51"/>
        <v>2790.1233261259272</v>
      </c>
      <c r="L319" s="37">
        <f t="shared" si="52"/>
        <v>30943950.240175091</v>
      </c>
      <c r="M319" s="37">
        <f t="shared" si="53"/>
        <v>27231603.66298905</v>
      </c>
      <c r="N319" s="41">
        <f>'jan-sep'!M319</f>
        <v>20961992.396131363</v>
      </c>
      <c r="O319" s="41">
        <f t="shared" si="54"/>
        <v>6269611.2668576874</v>
      </c>
    </row>
    <row r="320" spans="1:15" s="34" customFormat="1" x14ac:dyDescent="0.3">
      <c r="A320" s="33" t="s">
        <v>780</v>
      </c>
      <c r="B320" s="34" t="s">
        <v>370</v>
      </c>
      <c r="C320" s="36">
        <v>59892162</v>
      </c>
      <c r="D320" s="36">
        <v>1975</v>
      </c>
      <c r="E320" s="37">
        <f t="shared" si="45"/>
        <v>30325.145316455695</v>
      </c>
      <c r="F320" s="38">
        <f t="shared" si="46"/>
        <v>0.95737196371423028</v>
      </c>
      <c r="G320" s="39">
        <f t="shared" si="47"/>
        <v>810.15620505906702</v>
      </c>
      <c r="H320" s="39">
        <f t="shared" si="48"/>
        <v>0</v>
      </c>
      <c r="I320" s="37">
        <f t="shared" si="49"/>
        <v>810.15620505906702</v>
      </c>
      <c r="J320" s="40">
        <f t="shared" si="50"/>
        <v>-380.36337881004494</v>
      </c>
      <c r="K320" s="37">
        <f t="shared" si="51"/>
        <v>429.79282624902208</v>
      </c>
      <c r="L320" s="37">
        <f t="shared" si="52"/>
        <v>1600058.5049916573</v>
      </c>
      <c r="M320" s="37">
        <f t="shared" si="53"/>
        <v>848840.83184181864</v>
      </c>
      <c r="N320" s="41">
        <f>'jan-sep'!M320</f>
        <v>-1448638.8078351696</v>
      </c>
      <c r="O320" s="41">
        <f t="shared" si="54"/>
        <v>2297479.6396769881</v>
      </c>
    </row>
    <row r="321" spans="1:15" s="34" customFormat="1" x14ac:dyDescent="0.3">
      <c r="A321" s="33" t="s">
        <v>781</v>
      </c>
      <c r="B321" s="34" t="s">
        <v>371</v>
      </c>
      <c r="C321" s="36">
        <v>65958980</v>
      </c>
      <c r="D321" s="36">
        <v>2576</v>
      </c>
      <c r="E321" s="37">
        <f t="shared" si="45"/>
        <v>25605.194099378881</v>
      </c>
      <c r="F321" s="38">
        <f t="shared" si="46"/>
        <v>0.80836199465478653</v>
      </c>
      <c r="G321" s="39">
        <f t="shared" si="47"/>
        <v>3642.1269353051553</v>
      </c>
      <c r="H321" s="39">
        <f t="shared" si="48"/>
        <v>1015.9348475569457</v>
      </c>
      <c r="I321" s="37">
        <f t="shared" si="49"/>
        <v>4658.0617828621007</v>
      </c>
      <c r="J321" s="40">
        <f t="shared" si="50"/>
        <v>-380.36337881004494</v>
      </c>
      <c r="K321" s="37">
        <f t="shared" si="51"/>
        <v>4277.6984040520556</v>
      </c>
      <c r="L321" s="37">
        <f t="shared" si="52"/>
        <v>11999167.152652772</v>
      </c>
      <c r="M321" s="37">
        <f t="shared" si="53"/>
        <v>11019351.088838095</v>
      </c>
      <c r="N321" s="41">
        <f>'jan-sep'!M321</f>
        <v>9541978.3551264778</v>
      </c>
      <c r="O321" s="41">
        <f t="shared" si="54"/>
        <v>1477372.7337116171</v>
      </c>
    </row>
    <row r="322" spans="1:15" s="34" customFormat="1" x14ac:dyDescent="0.3">
      <c r="A322" s="33" t="s">
        <v>782</v>
      </c>
      <c r="B322" s="34" t="s">
        <v>783</v>
      </c>
      <c r="C322" s="36">
        <v>50715384</v>
      </c>
      <c r="D322" s="36">
        <v>1747</v>
      </c>
      <c r="E322" s="37">
        <f t="shared" si="45"/>
        <v>29029.985117344018</v>
      </c>
      <c r="F322" s="38">
        <f t="shared" si="46"/>
        <v>0.91648345187995361</v>
      </c>
      <c r="G322" s="39">
        <f t="shared" si="47"/>
        <v>1587.2523245260729</v>
      </c>
      <c r="H322" s="39">
        <f t="shared" si="48"/>
        <v>0</v>
      </c>
      <c r="I322" s="37">
        <f t="shared" si="49"/>
        <v>1587.2523245260729</v>
      </c>
      <c r="J322" s="40">
        <f t="shared" si="50"/>
        <v>-380.36337881004494</v>
      </c>
      <c r="K322" s="37">
        <f t="shared" si="51"/>
        <v>1206.888945716028</v>
      </c>
      <c r="L322" s="37">
        <f t="shared" si="52"/>
        <v>2772929.8109470494</v>
      </c>
      <c r="M322" s="37">
        <f t="shared" si="53"/>
        <v>2108434.988165901</v>
      </c>
      <c r="N322" s="41">
        <f>'jan-sep'!M322</f>
        <v>1970478.5894237759</v>
      </c>
      <c r="O322" s="41">
        <f t="shared" si="54"/>
        <v>137956.39874212514</v>
      </c>
    </row>
    <row r="323" spans="1:15" s="34" customFormat="1" x14ac:dyDescent="0.3">
      <c r="A323" s="33" t="s">
        <v>784</v>
      </c>
      <c r="B323" s="34" t="s">
        <v>785</v>
      </c>
      <c r="C323" s="36">
        <v>47702124</v>
      </c>
      <c r="D323" s="36">
        <v>1925</v>
      </c>
      <c r="E323" s="37">
        <f t="shared" si="45"/>
        <v>24780.324155844155</v>
      </c>
      <c r="F323" s="38">
        <f t="shared" si="46"/>
        <v>0.78232065670208228</v>
      </c>
      <c r="G323" s="39">
        <f t="shared" si="47"/>
        <v>4137.0489014259911</v>
      </c>
      <c r="H323" s="39">
        <f t="shared" si="48"/>
        <v>1304.6393277940997</v>
      </c>
      <c r="I323" s="37">
        <f t="shared" si="49"/>
        <v>5441.6882292200908</v>
      </c>
      <c r="J323" s="40">
        <f t="shared" si="50"/>
        <v>-380.36337881004494</v>
      </c>
      <c r="K323" s="37">
        <f t="shared" si="51"/>
        <v>5061.3248504100457</v>
      </c>
      <c r="L323" s="37">
        <f t="shared" si="52"/>
        <v>10475249.841248674</v>
      </c>
      <c r="M323" s="37">
        <f t="shared" si="53"/>
        <v>9743050.3370393384</v>
      </c>
      <c r="N323" s="41">
        <f>'jan-sep'!M323</f>
        <v>7540654.0398363629</v>
      </c>
      <c r="O323" s="41">
        <f t="shared" si="54"/>
        <v>2202396.2972029755</v>
      </c>
    </row>
    <row r="324" spans="1:15" s="34" customFormat="1" x14ac:dyDescent="0.3">
      <c r="A324" s="33" t="s">
        <v>786</v>
      </c>
      <c r="B324" s="34" t="s">
        <v>372</v>
      </c>
      <c r="C324" s="36">
        <v>52358024</v>
      </c>
      <c r="D324" s="36">
        <v>2077</v>
      </c>
      <c r="E324" s="37">
        <f t="shared" si="45"/>
        <v>25208.485315358692</v>
      </c>
      <c r="F324" s="38">
        <f t="shared" si="46"/>
        <v>0.79583780512109281</v>
      </c>
      <c r="G324" s="39">
        <f t="shared" si="47"/>
        <v>3880.1522057172688</v>
      </c>
      <c r="H324" s="39">
        <f t="shared" si="48"/>
        <v>1154.7829219640118</v>
      </c>
      <c r="I324" s="37">
        <f t="shared" si="49"/>
        <v>5034.9351276812804</v>
      </c>
      <c r="J324" s="40">
        <f t="shared" si="50"/>
        <v>-380.36337881004494</v>
      </c>
      <c r="K324" s="37">
        <f t="shared" si="51"/>
        <v>4654.5717488712353</v>
      </c>
      <c r="L324" s="37">
        <f t="shared" si="52"/>
        <v>10457560.260194018</v>
      </c>
      <c r="M324" s="37">
        <f t="shared" si="53"/>
        <v>9667545.5224055555</v>
      </c>
      <c r="N324" s="41">
        <f>'jan-sep'!M324</f>
        <v>6679802.4797351295</v>
      </c>
      <c r="O324" s="41">
        <f t="shared" si="54"/>
        <v>2987743.042670426</v>
      </c>
    </row>
    <row r="325" spans="1:15" s="34" customFormat="1" x14ac:dyDescent="0.3">
      <c r="A325" s="33" t="s">
        <v>787</v>
      </c>
      <c r="B325" s="34" t="s">
        <v>373</v>
      </c>
      <c r="C325" s="36">
        <v>27548033</v>
      </c>
      <c r="D325" s="36">
        <v>1259</v>
      </c>
      <c r="E325" s="37">
        <f t="shared" si="45"/>
        <v>21880.884034948373</v>
      </c>
      <c r="F325" s="38">
        <f t="shared" si="46"/>
        <v>0.6907846507490446</v>
      </c>
      <c r="G325" s="39">
        <f t="shared" si="47"/>
        <v>5876.7129739634602</v>
      </c>
      <c r="H325" s="39">
        <f t="shared" si="48"/>
        <v>2319.4433701076237</v>
      </c>
      <c r="I325" s="37">
        <f t="shared" si="49"/>
        <v>8196.1563440710834</v>
      </c>
      <c r="J325" s="40">
        <f t="shared" si="50"/>
        <v>-380.36337881004494</v>
      </c>
      <c r="K325" s="37">
        <f t="shared" si="51"/>
        <v>7815.7929652610383</v>
      </c>
      <c r="L325" s="37">
        <f t="shared" si="52"/>
        <v>10318960.837185495</v>
      </c>
      <c r="M325" s="37">
        <f t="shared" si="53"/>
        <v>9840083.3432636466</v>
      </c>
      <c r="N325" s="41">
        <f>'jan-sep'!M325</f>
        <v>8111881.8748851856</v>
      </c>
      <c r="O325" s="41">
        <f t="shared" si="54"/>
        <v>1728201.468378461</v>
      </c>
    </row>
    <row r="326" spans="1:15" s="34" customFormat="1" x14ac:dyDescent="0.3">
      <c r="A326" s="33" t="s">
        <v>788</v>
      </c>
      <c r="B326" s="34" t="s">
        <v>374</v>
      </c>
      <c r="C326" s="36">
        <v>30663559</v>
      </c>
      <c r="D326" s="36">
        <v>1387</v>
      </c>
      <c r="E326" s="37">
        <f t="shared" si="45"/>
        <v>22107.829127613553</v>
      </c>
      <c r="F326" s="38">
        <f t="shared" si="46"/>
        <v>0.69794936065407098</v>
      </c>
      <c r="G326" s="39">
        <f t="shared" si="47"/>
        <v>5740.5459183643516</v>
      </c>
      <c r="H326" s="39">
        <f t="shared" si="48"/>
        <v>2240.0125876748102</v>
      </c>
      <c r="I326" s="37">
        <f t="shared" si="49"/>
        <v>7980.5585060391622</v>
      </c>
      <c r="J326" s="40">
        <f t="shared" si="50"/>
        <v>-380.36337881004494</v>
      </c>
      <c r="K326" s="37">
        <f t="shared" si="51"/>
        <v>7600.1951272291171</v>
      </c>
      <c r="L326" s="37">
        <f t="shared" si="52"/>
        <v>11069034.647876319</v>
      </c>
      <c r="M326" s="37">
        <f t="shared" si="53"/>
        <v>10541470.641466785</v>
      </c>
      <c r="N326" s="41">
        <f>'jan-sep'!M326</f>
        <v>8905389.395326253</v>
      </c>
      <c r="O326" s="41">
        <f t="shared" si="54"/>
        <v>1636081.2461405322</v>
      </c>
    </row>
    <row r="327" spans="1:15" s="34" customFormat="1" x14ac:dyDescent="0.3">
      <c r="A327" s="33" t="s">
        <v>789</v>
      </c>
      <c r="B327" s="34" t="s">
        <v>375</v>
      </c>
      <c r="C327" s="36">
        <v>52551195</v>
      </c>
      <c r="D327" s="36">
        <v>2470</v>
      </c>
      <c r="E327" s="37">
        <f t="shared" si="45"/>
        <v>21275.787449392712</v>
      </c>
      <c r="F327" s="38">
        <f t="shared" si="46"/>
        <v>0.67168160935204779</v>
      </c>
      <c r="G327" s="39">
        <f t="shared" si="47"/>
        <v>6239.7709252968571</v>
      </c>
      <c r="H327" s="39">
        <f t="shared" si="48"/>
        <v>2531.2271750521049</v>
      </c>
      <c r="I327" s="37">
        <f t="shared" si="49"/>
        <v>8770.9981003489629</v>
      </c>
      <c r="J327" s="40">
        <f t="shared" si="50"/>
        <v>-380.36337881004494</v>
      </c>
      <c r="K327" s="37">
        <f t="shared" si="51"/>
        <v>8390.6347215389178</v>
      </c>
      <c r="L327" s="37">
        <f t="shared" si="52"/>
        <v>21664365.307861939</v>
      </c>
      <c r="M327" s="37">
        <f t="shared" si="53"/>
        <v>20724867.762201127</v>
      </c>
      <c r="N327" s="41">
        <f>'jan-sep'!M327</f>
        <v>16426952.810854968</v>
      </c>
      <c r="O327" s="41">
        <f t="shared" si="54"/>
        <v>4297914.951346159</v>
      </c>
    </row>
    <row r="328" spans="1:15" s="34" customFormat="1" x14ac:dyDescent="0.3">
      <c r="A328" s="33" t="s">
        <v>790</v>
      </c>
      <c r="B328" s="34" t="s">
        <v>376</v>
      </c>
      <c r="C328" s="36">
        <v>18377065</v>
      </c>
      <c r="D328" s="36">
        <v>508</v>
      </c>
      <c r="E328" s="37">
        <f t="shared" si="45"/>
        <v>36175.324803149604</v>
      </c>
      <c r="F328" s="38">
        <f t="shared" si="46"/>
        <v>1.1420635048366277</v>
      </c>
      <c r="G328" s="39">
        <f t="shared" si="47"/>
        <v>-2699.9514869572781</v>
      </c>
      <c r="H328" s="39">
        <f t="shared" si="48"/>
        <v>0</v>
      </c>
      <c r="I328" s="37">
        <f t="shared" si="49"/>
        <v>-2699.9514869572781</v>
      </c>
      <c r="J328" s="40">
        <f t="shared" si="50"/>
        <v>-380.36337881004494</v>
      </c>
      <c r="K328" s="37">
        <f t="shared" si="51"/>
        <v>-3080.3148657673232</v>
      </c>
      <c r="L328" s="37">
        <f t="shared" si="52"/>
        <v>-1371575.3553742974</v>
      </c>
      <c r="M328" s="37">
        <f t="shared" si="53"/>
        <v>-1564799.9518098002</v>
      </c>
      <c r="N328" s="41">
        <f>'jan-sep'!M328</f>
        <v>-1186730.5517874768</v>
      </c>
      <c r="O328" s="41">
        <f t="shared" si="54"/>
        <v>-378069.40002232348</v>
      </c>
    </row>
    <row r="329" spans="1:15" s="34" customFormat="1" x14ac:dyDescent="0.3">
      <c r="A329" s="33" t="s">
        <v>791</v>
      </c>
      <c r="B329" s="34" t="s">
        <v>377</v>
      </c>
      <c r="C329" s="36">
        <v>22681507</v>
      </c>
      <c r="D329" s="36">
        <v>732</v>
      </c>
      <c r="E329" s="37">
        <f t="shared" ref="E329:E392" si="55">(C329)/D329</f>
        <v>30985.665300546447</v>
      </c>
      <c r="F329" s="38">
        <f t="shared" ref="F329:F392" si="56">IF(ISNUMBER(C329),E329/E$435,"")</f>
        <v>0.97822473482686556</v>
      </c>
      <c r="G329" s="39">
        <f t="shared" ref="G329:G392" si="57">(E$435-E329)*0.6</f>
        <v>413.84421460461596</v>
      </c>
      <c r="H329" s="39">
        <f t="shared" ref="H329:H392" si="58">IF(E329&gt;=E$435*0.9,0,IF(E329&lt;0.9*E$435,(E$435*0.9-E329)*0.35))</f>
        <v>0</v>
      </c>
      <c r="I329" s="37">
        <f t="shared" ref="I329:I392" si="59">G329+H329</f>
        <v>413.84421460461596</v>
      </c>
      <c r="J329" s="40">
        <f t="shared" ref="J329:J392" si="60">I$437</f>
        <v>-380.36337881004494</v>
      </c>
      <c r="K329" s="37">
        <f t="shared" ref="K329:K392" si="61">I329+J329</f>
        <v>33.480835794571021</v>
      </c>
      <c r="L329" s="37">
        <f t="shared" ref="L329:L392" si="62">(I329*D329)</f>
        <v>302933.96509057889</v>
      </c>
      <c r="M329" s="37">
        <f t="shared" ref="M329:M392" si="63">(K329*D329)</f>
        <v>24507.971801625987</v>
      </c>
      <c r="N329" s="41">
        <f>'jan-sep'!M329</f>
        <v>529482.9245896982</v>
      </c>
      <c r="O329" s="41">
        <f t="shared" ref="O329:O392" si="64">M329-N329</f>
        <v>-504974.95278807223</v>
      </c>
    </row>
    <row r="330" spans="1:15" s="34" customFormat="1" x14ac:dyDescent="0.3">
      <c r="A330" s="33" t="s">
        <v>792</v>
      </c>
      <c r="B330" s="34" t="s">
        <v>378</v>
      </c>
      <c r="C330" s="36">
        <v>40394656</v>
      </c>
      <c r="D330" s="36">
        <v>1292</v>
      </c>
      <c r="E330" s="37">
        <f t="shared" si="55"/>
        <v>31265.213622291023</v>
      </c>
      <c r="F330" s="38">
        <f t="shared" si="56"/>
        <v>0.98705014103510536</v>
      </c>
      <c r="G330" s="39">
        <f t="shared" si="57"/>
        <v>246.11522155787023</v>
      </c>
      <c r="H330" s="39">
        <f t="shared" si="58"/>
        <v>0</v>
      </c>
      <c r="I330" s="37">
        <f t="shared" si="59"/>
        <v>246.11522155787023</v>
      </c>
      <c r="J330" s="40">
        <f t="shared" si="60"/>
        <v>-380.36337881004494</v>
      </c>
      <c r="K330" s="37">
        <f t="shared" si="61"/>
        <v>-134.24815725217471</v>
      </c>
      <c r="L330" s="37">
        <f t="shared" si="62"/>
        <v>317980.86625276832</v>
      </c>
      <c r="M330" s="37">
        <f t="shared" si="63"/>
        <v>-173448.61916980971</v>
      </c>
      <c r="N330" s="41">
        <f>'jan-sep'!M330</f>
        <v>766071.01553263818</v>
      </c>
      <c r="O330" s="41">
        <f t="shared" si="64"/>
        <v>-939519.63470244792</v>
      </c>
    </row>
    <row r="331" spans="1:15" s="34" customFormat="1" x14ac:dyDescent="0.3">
      <c r="A331" s="33" t="s">
        <v>793</v>
      </c>
      <c r="B331" s="34" t="s">
        <v>379</v>
      </c>
      <c r="C331" s="36">
        <v>288082311</v>
      </c>
      <c r="D331" s="36">
        <v>11480</v>
      </c>
      <c r="E331" s="37">
        <f t="shared" si="55"/>
        <v>25094.277961672473</v>
      </c>
      <c r="F331" s="38">
        <f t="shared" si="56"/>
        <v>0.79223225212775406</v>
      </c>
      <c r="G331" s="39">
        <f t="shared" si="57"/>
        <v>3948.6766179290003</v>
      </c>
      <c r="H331" s="39">
        <f t="shared" si="58"/>
        <v>1194.7554957541886</v>
      </c>
      <c r="I331" s="37">
        <f t="shared" si="59"/>
        <v>5143.4321136831886</v>
      </c>
      <c r="J331" s="40">
        <f t="shared" si="60"/>
        <v>-380.36337881004494</v>
      </c>
      <c r="K331" s="37">
        <f t="shared" si="61"/>
        <v>4763.0687348731435</v>
      </c>
      <c r="L331" s="37">
        <f t="shared" si="62"/>
        <v>59046600.665083006</v>
      </c>
      <c r="M331" s="37">
        <f t="shared" si="63"/>
        <v>54680029.076343685</v>
      </c>
      <c r="N331" s="41">
        <f>'jan-sep'!M331</f>
        <v>42829402.923933223</v>
      </c>
      <c r="O331" s="41">
        <f t="shared" si="64"/>
        <v>11850626.152410462</v>
      </c>
    </row>
    <row r="332" spans="1:15" s="34" customFormat="1" x14ac:dyDescent="0.3">
      <c r="A332" s="33" t="s">
        <v>794</v>
      </c>
      <c r="B332" s="34" t="s">
        <v>380</v>
      </c>
      <c r="C332" s="36">
        <v>275872097</v>
      </c>
      <c r="D332" s="36">
        <v>9595</v>
      </c>
      <c r="E332" s="37">
        <f t="shared" si="55"/>
        <v>28751.651589369463</v>
      </c>
      <c r="F332" s="38">
        <f t="shared" si="56"/>
        <v>0.9076963969964964</v>
      </c>
      <c r="G332" s="39">
        <f t="shared" si="57"/>
        <v>1754.252441310806</v>
      </c>
      <c r="H332" s="39">
        <f t="shared" si="58"/>
        <v>0</v>
      </c>
      <c r="I332" s="37">
        <f t="shared" si="59"/>
        <v>1754.252441310806</v>
      </c>
      <c r="J332" s="40">
        <f t="shared" si="60"/>
        <v>-380.36337881004494</v>
      </c>
      <c r="K332" s="37">
        <f t="shared" si="61"/>
        <v>1373.8890625007612</v>
      </c>
      <c r="L332" s="37">
        <f t="shared" si="62"/>
        <v>16832052.174377184</v>
      </c>
      <c r="M332" s="37">
        <f t="shared" si="63"/>
        <v>13182465.554694803</v>
      </c>
      <c r="N332" s="41">
        <f>'jan-sep'!M332</f>
        <v>13056938.799859688</v>
      </c>
      <c r="O332" s="41">
        <f t="shared" si="64"/>
        <v>125526.75483511575</v>
      </c>
    </row>
    <row r="333" spans="1:15" s="34" customFormat="1" x14ac:dyDescent="0.3">
      <c r="A333" s="33" t="s">
        <v>795</v>
      </c>
      <c r="B333" s="34" t="s">
        <v>381</v>
      </c>
      <c r="C333" s="36">
        <v>199057736</v>
      </c>
      <c r="D333" s="36">
        <v>8091</v>
      </c>
      <c r="E333" s="37">
        <f t="shared" si="55"/>
        <v>24602.365097021382</v>
      </c>
      <c r="F333" s="38">
        <f t="shared" si="56"/>
        <v>0.77670244739663696</v>
      </c>
      <c r="G333" s="39">
        <f t="shared" si="57"/>
        <v>4243.8243367196546</v>
      </c>
      <c r="H333" s="39">
        <f t="shared" si="58"/>
        <v>1366.9249983820703</v>
      </c>
      <c r="I333" s="37">
        <f t="shared" si="59"/>
        <v>5610.7493351017247</v>
      </c>
      <c r="J333" s="40">
        <f t="shared" si="60"/>
        <v>-380.36337881004494</v>
      </c>
      <c r="K333" s="37">
        <f t="shared" si="61"/>
        <v>5230.3859562916796</v>
      </c>
      <c r="L333" s="37">
        <f t="shared" si="62"/>
        <v>45396572.870308056</v>
      </c>
      <c r="M333" s="37">
        <f t="shared" si="63"/>
        <v>42319052.772355981</v>
      </c>
      <c r="N333" s="41">
        <f>'jan-sep'!M333</f>
        <v>33273773.497177143</v>
      </c>
      <c r="O333" s="41">
        <f t="shared" si="64"/>
        <v>9045279.2751788385</v>
      </c>
    </row>
    <row r="334" spans="1:15" s="34" customFormat="1" x14ac:dyDescent="0.3">
      <c r="A334" s="33" t="s">
        <v>796</v>
      </c>
      <c r="B334" s="34" t="s">
        <v>188</v>
      </c>
      <c r="C334" s="36">
        <v>63773312</v>
      </c>
      <c r="D334" s="36">
        <v>2616</v>
      </c>
      <c r="E334" s="37">
        <f t="shared" si="55"/>
        <v>24378.177370030582</v>
      </c>
      <c r="F334" s="38">
        <f t="shared" si="56"/>
        <v>0.76962478817390123</v>
      </c>
      <c r="G334" s="39">
        <f t="shared" si="57"/>
        <v>4378.336972914135</v>
      </c>
      <c r="H334" s="39">
        <f t="shared" si="58"/>
        <v>1445.3907028288504</v>
      </c>
      <c r="I334" s="37">
        <f t="shared" si="59"/>
        <v>5823.7276757429854</v>
      </c>
      <c r="J334" s="40">
        <f t="shared" si="60"/>
        <v>-380.36337881004494</v>
      </c>
      <c r="K334" s="37">
        <f t="shared" si="61"/>
        <v>5443.3642969329403</v>
      </c>
      <c r="L334" s="37">
        <f t="shared" si="62"/>
        <v>15234871.599743649</v>
      </c>
      <c r="M334" s="37">
        <f t="shared" si="63"/>
        <v>14239841.000776572</v>
      </c>
      <c r="N334" s="41">
        <f>'jan-sep'!M334</f>
        <v>13433827.820889313</v>
      </c>
      <c r="O334" s="41">
        <f t="shared" si="64"/>
        <v>806013.17988725938</v>
      </c>
    </row>
    <row r="335" spans="1:15" s="34" customFormat="1" x14ac:dyDescent="0.3">
      <c r="A335" s="33" t="s">
        <v>797</v>
      </c>
      <c r="B335" s="34" t="s">
        <v>382</v>
      </c>
      <c r="C335" s="36">
        <v>125198702</v>
      </c>
      <c r="D335" s="36">
        <v>4449</v>
      </c>
      <c r="E335" s="37">
        <f t="shared" si="55"/>
        <v>28140.863564846033</v>
      </c>
      <c r="F335" s="38">
        <f t="shared" si="56"/>
        <v>0.88841367553386186</v>
      </c>
      <c r="G335" s="39">
        <f t="shared" si="57"/>
        <v>2120.7252560248639</v>
      </c>
      <c r="H335" s="39">
        <f t="shared" si="58"/>
        <v>128.45053464344255</v>
      </c>
      <c r="I335" s="37">
        <f t="shared" si="59"/>
        <v>2249.1757906683065</v>
      </c>
      <c r="J335" s="40">
        <f t="shared" si="60"/>
        <v>-380.36337881004494</v>
      </c>
      <c r="K335" s="37">
        <f t="shared" si="61"/>
        <v>1868.8124118582616</v>
      </c>
      <c r="L335" s="37">
        <f t="shared" si="62"/>
        <v>10006583.092683295</v>
      </c>
      <c r="M335" s="37">
        <f t="shared" si="63"/>
        <v>8314346.4203574061</v>
      </c>
      <c r="N335" s="41">
        <f>'jan-sep'!M335</f>
        <v>5247464.5482234545</v>
      </c>
      <c r="O335" s="41">
        <f t="shared" si="64"/>
        <v>3066881.8721339516</v>
      </c>
    </row>
    <row r="336" spans="1:15" s="34" customFormat="1" x14ac:dyDescent="0.3">
      <c r="A336" s="33" t="s">
        <v>798</v>
      </c>
      <c r="B336" s="34" t="s">
        <v>799</v>
      </c>
      <c r="C336" s="36">
        <v>278545830</v>
      </c>
      <c r="D336" s="36">
        <v>10518</v>
      </c>
      <c r="E336" s="37">
        <f t="shared" si="55"/>
        <v>26482.77524244153</v>
      </c>
      <c r="F336" s="38">
        <f t="shared" si="56"/>
        <v>0.83606743756313606</v>
      </c>
      <c r="G336" s="39">
        <f t="shared" si="57"/>
        <v>3115.5782494675659</v>
      </c>
      <c r="H336" s="39">
        <f t="shared" si="58"/>
        <v>708.78144748501848</v>
      </c>
      <c r="I336" s="37">
        <f t="shared" si="59"/>
        <v>3824.3596969525843</v>
      </c>
      <c r="J336" s="40">
        <f t="shared" si="60"/>
        <v>-380.36337881004494</v>
      </c>
      <c r="K336" s="37">
        <f t="shared" si="61"/>
        <v>3443.9963181425392</v>
      </c>
      <c r="L336" s="37">
        <f t="shared" si="62"/>
        <v>40224615.292547278</v>
      </c>
      <c r="M336" s="37">
        <f t="shared" si="63"/>
        <v>36223953.274223223</v>
      </c>
      <c r="N336" s="41">
        <f>'jan-sep'!M336</f>
        <v>31940323.052337047</v>
      </c>
      <c r="O336" s="41">
        <f t="shared" si="64"/>
        <v>4283630.2218861766</v>
      </c>
    </row>
    <row r="337" spans="1:15" s="34" customFormat="1" x14ac:dyDescent="0.3">
      <c r="A337" s="33" t="s">
        <v>800</v>
      </c>
      <c r="B337" s="34" t="s">
        <v>383</v>
      </c>
      <c r="C337" s="36">
        <v>127234176</v>
      </c>
      <c r="D337" s="36">
        <v>4771</v>
      </c>
      <c r="E337" s="37">
        <f t="shared" si="55"/>
        <v>26668.240620415007</v>
      </c>
      <c r="F337" s="38">
        <f t="shared" si="56"/>
        <v>0.84192262312807109</v>
      </c>
      <c r="G337" s="39">
        <f t="shared" si="57"/>
        <v>3004.29902268348</v>
      </c>
      <c r="H337" s="39">
        <f t="shared" si="58"/>
        <v>643.86856519430182</v>
      </c>
      <c r="I337" s="37">
        <f t="shared" si="59"/>
        <v>3648.1675878777819</v>
      </c>
      <c r="J337" s="40">
        <f t="shared" si="60"/>
        <v>-380.36337881004494</v>
      </c>
      <c r="K337" s="37">
        <f t="shared" si="61"/>
        <v>3267.8042090677368</v>
      </c>
      <c r="L337" s="37">
        <f t="shared" si="62"/>
        <v>17405407.561764896</v>
      </c>
      <c r="M337" s="37">
        <f t="shared" si="63"/>
        <v>15590693.881462172</v>
      </c>
      <c r="N337" s="41">
        <f>'jan-sep'!M337</f>
        <v>12225297.238861965</v>
      </c>
      <c r="O337" s="41">
        <f t="shared" si="64"/>
        <v>3365396.6426002067</v>
      </c>
    </row>
    <row r="338" spans="1:15" s="34" customFormat="1" x14ac:dyDescent="0.3">
      <c r="A338" s="33" t="s">
        <v>801</v>
      </c>
      <c r="B338" s="34" t="s">
        <v>384</v>
      </c>
      <c r="C338" s="36">
        <v>33873236</v>
      </c>
      <c r="D338" s="36">
        <v>1039</v>
      </c>
      <c r="E338" s="37">
        <f t="shared" si="55"/>
        <v>32601.767083734361</v>
      </c>
      <c r="F338" s="38">
        <f t="shared" si="56"/>
        <v>1.0292454478881514</v>
      </c>
      <c r="G338" s="39">
        <f t="shared" si="57"/>
        <v>-555.81685530813263</v>
      </c>
      <c r="H338" s="39">
        <f t="shared" si="58"/>
        <v>0</v>
      </c>
      <c r="I338" s="37">
        <f t="shared" si="59"/>
        <v>-555.81685530813263</v>
      </c>
      <c r="J338" s="40">
        <f t="shared" si="60"/>
        <v>-380.36337881004494</v>
      </c>
      <c r="K338" s="37">
        <f t="shared" si="61"/>
        <v>-936.18023411817762</v>
      </c>
      <c r="L338" s="37">
        <f t="shared" si="62"/>
        <v>-577493.71266514983</v>
      </c>
      <c r="M338" s="37">
        <f t="shared" si="63"/>
        <v>-972691.26324878656</v>
      </c>
      <c r="N338" s="41">
        <f>'jan-sep'!M338</f>
        <v>-498795.17698265554</v>
      </c>
      <c r="O338" s="41">
        <f t="shared" si="64"/>
        <v>-473896.08626613102</v>
      </c>
    </row>
    <row r="339" spans="1:15" s="34" customFormat="1" x14ac:dyDescent="0.3">
      <c r="A339" s="33" t="s">
        <v>802</v>
      </c>
      <c r="B339" s="34" t="s">
        <v>385</v>
      </c>
      <c r="C339" s="36">
        <v>2368739711</v>
      </c>
      <c r="D339" s="36">
        <v>76649</v>
      </c>
      <c r="E339" s="37">
        <f t="shared" si="55"/>
        <v>30903.726219520151</v>
      </c>
      <c r="F339" s="38">
        <f t="shared" si="56"/>
        <v>0.97563789878408769</v>
      </c>
      <c r="G339" s="39">
        <f t="shared" si="57"/>
        <v>463.0076632203934</v>
      </c>
      <c r="H339" s="39">
        <f t="shared" si="58"/>
        <v>0</v>
      </c>
      <c r="I339" s="37">
        <f t="shared" si="59"/>
        <v>463.0076632203934</v>
      </c>
      <c r="J339" s="40">
        <f t="shared" si="60"/>
        <v>-380.36337881004494</v>
      </c>
      <c r="K339" s="37">
        <f t="shared" si="61"/>
        <v>82.644284410348462</v>
      </c>
      <c r="L339" s="37">
        <f t="shared" si="62"/>
        <v>35489074.37817993</v>
      </c>
      <c r="M339" s="37">
        <f t="shared" si="63"/>
        <v>6334601.7557687992</v>
      </c>
      <c r="N339" s="41">
        <f>'jan-sep'!M339</f>
        <v>-11680548.783776172</v>
      </c>
      <c r="O339" s="41">
        <f t="shared" si="64"/>
        <v>18015150.53954497</v>
      </c>
    </row>
    <row r="340" spans="1:15" s="34" customFormat="1" x14ac:dyDescent="0.3">
      <c r="A340" s="33" t="s">
        <v>803</v>
      </c>
      <c r="B340" s="34" t="s">
        <v>804</v>
      </c>
      <c r="C340" s="36">
        <v>688752714</v>
      </c>
      <c r="D340" s="36">
        <v>24827</v>
      </c>
      <c r="E340" s="37">
        <f t="shared" si="55"/>
        <v>27742.083779755911</v>
      </c>
      <c r="F340" s="38">
        <f t="shared" si="56"/>
        <v>0.8758241040097281</v>
      </c>
      <c r="G340" s="39">
        <f t="shared" si="57"/>
        <v>2359.9931270789375</v>
      </c>
      <c r="H340" s="39">
        <f t="shared" si="58"/>
        <v>268.02345942498539</v>
      </c>
      <c r="I340" s="37">
        <f t="shared" si="59"/>
        <v>2628.016586503923</v>
      </c>
      <c r="J340" s="40">
        <f t="shared" si="60"/>
        <v>-380.36337881004494</v>
      </c>
      <c r="K340" s="37">
        <f t="shared" si="61"/>
        <v>2247.6532076938779</v>
      </c>
      <c r="L340" s="37">
        <f t="shared" si="62"/>
        <v>65245767.793132894</v>
      </c>
      <c r="M340" s="37">
        <f t="shared" si="63"/>
        <v>55802486.187415905</v>
      </c>
      <c r="N340" s="41">
        <f>'jan-sep'!M340</f>
        <v>50476429.732346661</v>
      </c>
      <c r="O340" s="41">
        <f t="shared" si="64"/>
        <v>5326056.4550692439</v>
      </c>
    </row>
    <row r="341" spans="1:15" s="34" customFormat="1" x14ac:dyDescent="0.3">
      <c r="A341" s="33" t="s">
        <v>805</v>
      </c>
      <c r="B341" s="34" t="s">
        <v>386</v>
      </c>
      <c r="C341" s="36">
        <v>63373650</v>
      </c>
      <c r="D341" s="36">
        <v>2858</v>
      </c>
      <c r="E341" s="37">
        <f t="shared" si="55"/>
        <v>22174.125262421272</v>
      </c>
      <c r="F341" s="38">
        <f t="shared" si="56"/>
        <v>0.70004234520880904</v>
      </c>
      <c r="G341" s="39">
        <f t="shared" si="57"/>
        <v>5700.7682374797205</v>
      </c>
      <c r="H341" s="39">
        <f t="shared" si="58"/>
        <v>2216.8089404921088</v>
      </c>
      <c r="I341" s="37">
        <f t="shared" si="59"/>
        <v>7917.5771779718289</v>
      </c>
      <c r="J341" s="40">
        <f t="shared" si="60"/>
        <v>-380.36337881004494</v>
      </c>
      <c r="K341" s="37">
        <f t="shared" si="61"/>
        <v>7537.2137991617838</v>
      </c>
      <c r="L341" s="37">
        <f t="shared" si="62"/>
        <v>22628435.574643485</v>
      </c>
      <c r="M341" s="37">
        <f t="shared" si="63"/>
        <v>21541357.03800438</v>
      </c>
      <c r="N341" s="41">
        <f>'jan-sep'!M341</f>
        <v>15653337.20875445</v>
      </c>
      <c r="O341" s="41">
        <f t="shared" si="64"/>
        <v>5888019.8292499296</v>
      </c>
    </row>
    <row r="342" spans="1:15" s="34" customFormat="1" x14ac:dyDescent="0.3">
      <c r="A342" s="33" t="s">
        <v>806</v>
      </c>
      <c r="B342" s="34" t="s">
        <v>387</v>
      </c>
      <c r="C342" s="36">
        <v>73044175</v>
      </c>
      <c r="D342" s="36">
        <v>3009</v>
      </c>
      <c r="E342" s="37">
        <f t="shared" si="55"/>
        <v>24275.232635427052</v>
      </c>
      <c r="F342" s="38">
        <f t="shared" si="56"/>
        <v>0.76637479871159386</v>
      </c>
      <c r="G342" s="39">
        <f t="shared" si="57"/>
        <v>4440.1038136762527</v>
      </c>
      <c r="H342" s="39">
        <f t="shared" si="58"/>
        <v>1481.4213599400859</v>
      </c>
      <c r="I342" s="37">
        <f t="shared" si="59"/>
        <v>5921.5251736163391</v>
      </c>
      <c r="J342" s="40">
        <f t="shared" si="60"/>
        <v>-380.36337881004494</v>
      </c>
      <c r="K342" s="37">
        <f t="shared" si="61"/>
        <v>5541.161794806294</v>
      </c>
      <c r="L342" s="37">
        <f t="shared" si="62"/>
        <v>17817869.247411564</v>
      </c>
      <c r="M342" s="37">
        <f t="shared" si="63"/>
        <v>16673355.840572139</v>
      </c>
      <c r="N342" s="41">
        <f>'jan-sep'!M342</f>
        <v>13982927.102009146</v>
      </c>
      <c r="O342" s="41">
        <f t="shared" si="64"/>
        <v>2690428.7385629937</v>
      </c>
    </row>
    <row r="343" spans="1:15" s="34" customFormat="1" x14ac:dyDescent="0.3">
      <c r="A343" s="33" t="s">
        <v>807</v>
      </c>
      <c r="B343" s="34" t="s">
        <v>388</v>
      </c>
      <c r="C343" s="36">
        <v>36070672</v>
      </c>
      <c r="D343" s="36">
        <v>1375</v>
      </c>
      <c r="E343" s="37">
        <f t="shared" si="55"/>
        <v>26233.216</v>
      </c>
      <c r="F343" s="38">
        <f t="shared" si="56"/>
        <v>0.82818879363559528</v>
      </c>
      <c r="G343" s="39">
        <f t="shared" si="57"/>
        <v>3265.3137949324837</v>
      </c>
      <c r="H343" s="39">
        <f t="shared" si="58"/>
        <v>796.127182339554</v>
      </c>
      <c r="I343" s="37">
        <f t="shared" si="59"/>
        <v>4061.4409772720378</v>
      </c>
      <c r="J343" s="40">
        <f t="shared" si="60"/>
        <v>-380.36337881004494</v>
      </c>
      <c r="K343" s="37">
        <f t="shared" si="61"/>
        <v>3681.0775984619927</v>
      </c>
      <c r="L343" s="37">
        <f t="shared" si="62"/>
        <v>5584481.3437490519</v>
      </c>
      <c r="M343" s="37">
        <f t="shared" si="63"/>
        <v>5061481.6978852395</v>
      </c>
      <c r="N343" s="41">
        <f>'jan-sep'!M343</f>
        <v>4656472.8855974004</v>
      </c>
      <c r="O343" s="41">
        <f t="shared" si="64"/>
        <v>405008.81228783913</v>
      </c>
    </row>
    <row r="344" spans="1:15" s="34" customFormat="1" x14ac:dyDescent="0.3">
      <c r="A344" s="33" t="s">
        <v>808</v>
      </c>
      <c r="B344" s="34" t="s">
        <v>389</v>
      </c>
      <c r="C344" s="36">
        <v>27979647</v>
      </c>
      <c r="D344" s="36">
        <v>1105</v>
      </c>
      <c r="E344" s="37">
        <f t="shared" si="55"/>
        <v>25320.947511312217</v>
      </c>
      <c r="F344" s="38">
        <f t="shared" si="56"/>
        <v>0.79938826307471778</v>
      </c>
      <c r="G344" s="39">
        <f t="shared" si="57"/>
        <v>3812.6748881451535</v>
      </c>
      <c r="H344" s="39">
        <f t="shared" si="58"/>
        <v>1115.4211533802782</v>
      </c>
      <c r="I344" s="37">
        <f t="shared" si="59"/>
        <v>4928.0960415254322</v>
      </c>
      <c r="J344" s="40">
        <f t="shared" si="60"/>
        <v>-380.36337881004494</v>
      </c>
      <c r="K344" s="37">
        <f t="shared" si="61"/>
        <v>4547.7326627153871</v>
      </c>
      <c r="L344" s="37">
        <f t="shared" si="62"/>
        <v>5445546.1258856021</v>
      </c>
      <c r="M344" s="37">
        <f t="shared" si="63"/>
        <v>5025244.5923005026</v>
      </c>
      <c r="N344" s="41">
        <f>'jan-sep'!M344</f>
        <v>5974712.2416982763</v>
      </c>
      <c r="O344" s="41">
        <f t="shared" si="64"/>
        <v>-949467.64939777367</v>
      </c>
    </row>
    <row r="345" spans="1:15" s="34" customFormat="1" x14ac:dyDescent="0.3">
      <c r="A345" s="33" t="s">
        <v>809</v>
      </c>
      <c r="B345" s="34" t="s">
        <v>810</v>
      </c>
      <c r="C345" s="36">
        <v>21893306</v>
      </c>
      <c r="D345" s="36">
        <v>1042</v>
      </c>
      <c r="E345" s="37">
        <f t="shared" si="55"/>
        <v>21010.85028790787</v>
      </c>
      <c r="F345" s="38">
        <f t="shared" si="56"/>
        <v>0.66331748090666887</v>
      </c>
      <c r="G345" s="39">
        <f t="shared" si="57"/>
        <v>6398.7332221877623</v>
      </c>
      <c r="H345" s="39">
        <f t="shared" si="58"/>
        <v>2623.9551815717996</v>
      </c>
      <c r="I345" s="37">
        <f t="shared" si="59"/>
        <v>9022.6884037595628</v>
      </c>
      <c r="J345" s="40">
        <f t="shared" si="60"/>
        <v>-380.36337881004494</v>
      </c>
      <c r="K345" s="37">
        <f t="shared" si="61"/>
        <v>8642.3250249495177</v>
      </c>
      <c r="L345" s="37">
        <f t="shared" si="62"/>
        <v>9401641.3167174645</v>
      </c>
      <c r="M345" s="37">
        <f t="shared" si="63"/>
        <v>9005302.6759973969</v>
      </c>
      <c r="N345" s="41">
        <f>'jan-sep'!M345</f>
        <v>7245812.1031218125</v>
      </c>
      <c r="O345" s="41">
        <f t="shared" si="64"/>
        <v>1759490.5728755845</v>
      </c>
    </row>
    <row r="346" spans="1:15" s="34" customFormat="1" x14ac:dyDescent="0.3">
      <c r="A346" s="33" t="s">
        <v>811</v>
      </c>
      <c r="B346" s="34" t="s">
        <v>390</v>
      </c>
      <c r="C346" s="36">
        <v>126669289</v>
      </c>
      <c r="D346" s="36">
        <v>4030</v>
      </c>
      <c r="E346" s="37">
        <f t="shared" si="55"/>
        <v>31431.585359801487</v>
      </c>
      <c r="F346" s="38">
        <f t="shared" si="56"/>
        <v>0.99230253588382888</v>
      </c>
      <c r="G346" s="39">
        <f t="shared" si="57"/>
        <v>146.29217905159166</v>
      </c>
      <c r="H346" s="39">
        <f t="shared" si="58"/>
        <v>0</v>
      </c>
      <c r="I346" s="37">
        <f t="shared" si="59"/>
        <v>146.29217905159166</v>
      </c>
      <c r="J346" s="40">
        <f t="shared" si="60"/>
        <v>-380.36337881004494</v>
      </c>
      <c r="K346" s="37">
        <f t="shared" si="61"/>
        <v>-234.07119975845328</v>
      </c>
      <c r="L346" s="37">
        <f t="shared" si="62"/>
        <v>589557.48157791444</v>
      </c>
      <c r="M346" s="37">
        <f t="shared" si="63"/>
        <v>-943306.93502656673</v>
      </c>
      <c r="N346" s="41">
        <f>'jan-sep'!M346</f>
        <v>-1129386.4883927838</v>
      </c>
      <c r="O346" s="41">
        <f t="shared" si="64"/>
        <v>186079.55336621706</v>
      </c>
    </row>
    <row r="347" spans="1:15" s="34" customFormat="1" x14ac:dyDescent="0.3">
      <c r="A347" s="33" t="s">
        <v>812</v>
      </c>
      <c r="B347" s="34" t="s">
        <v>391</v>
      </c>
      <c r="C347" s="36">
        <v>56670661</v>
      </c>
      <c r="D347" s="36">
        <v>2183</v>
      </c>
      <c r="E347" s="37">
        <f t="shared" si="55"/>
        <v>25959.991296381126</v>
      </c>
      <c r="F347" s="38">
        <f t="shared" si="56"/>
        <v>0.81956302553756422</v>
      </c>
      <c r="G347" s="39">
        <f t="shared" si="57"/>
        <v>3429.2486171038086</v>
      </c>
      <c r="H347" s="39">
        <f t="shared" si="58"/>
        <v>891.75582860616009</v>
      </c>
      <c r="I347" s="37">
        <f t="shared" si="59"/>
        <v>4321.0044457099684</v>
      </c>
      <c r="J347" s="40">
        <f t="shared" si="60"/>
        <v>-380.36337881004494</v>
      </c>
      <c r="K347" s="37">
        <f t="shared" si="61"/>
        <v>3940.6410668999233</v>
      </c>
      <c r="L347" s="37">
        <f t="shared" si="62"/>
        <v>9432752.7049848605</v>
      </c>
      <c r="M347" s="37">
        <f t="shared" si="63"/>
        <v>8602419.4490425326</v>
      </c>
      <c r="N347" s="41">
        <f>'jan-sep'!M347</f>
        <v>8736145.3740066346</v>
      </c>
      <c r="O347" s="41">
        <f t="shared" si="64"/>
        <v>-133725.92496410199</v>
      </c>
    </row>
    <row r="348" spans="1:15" s="34" customFormat="1" x14ac:dyDescent="0.3">
      <c r="A348" s="33" t="s">
        <v>813</v>
      </c>
      <c r="B348" s="34" t="s">
        <v>392</v>
      </c>
      <c r="C348" s="36">
        <v>194791159</v>
      </c>
      <c r="D348" s="36">
        <v>6805</v>
      </c>
      <c r="E348" s="37">
        <f t="shared" si="55"/>
        <v>28624.711094783248</v>
      </c>
      <c r="F348" s="38">
        <f t="shared" si="56"/>
        <v>0.90368885575279745</v>
      </c>
      <c r="G348" s="39">
        <f t="shared" si="57"/>
        <v>1830.4167380625352</v>
      </c>
      <c r="H348" s="39">
        <f t="shared" si="58"/>
        <v>0</v>
      </c>
      <c r="I348" s="37">
        <f t="shared" si="59"/>
        <v>1830.4167380625352</v>
      </c>
      <c r="J348" s="40">
        <f t="shared" si="60"/>
        <v>-380.36337881004494</v>
      </c>
      <c r="K348" s="37">
        <f t="shared" si="61"/>
        <v>1450.0533592524903</v>
      </c>
      <c r="L348" s="37">
        <f t="shared" si="62"/>
        <v>12455985.902515551</v>
      </c>
      <c r="M348" s="37">
        <f t="shared" si="63"/>
        <v>9867613.1097131968</v>
      </c>
      <c r="N348" s="41">
        <f>'jan-sep'!M348</f>
        <v>5320735.9765476799</v>
      </c>
      <c r="O348" s="41">
        <f t="shared" si="64"/>
        <v>4546877.1331655169</v>
      </c>
    </row>
    <row r="349" spans="1:15" s="34" customFormat="1" x14ac:dyDescent="0.3">
      <c r="A349" s="33" t="s">
        <v>814</v>
      </c>
      <c r="B349" s="34" t="s">
        <v>393</v>
      </c>
      <c r="C349" s="36">
        <v>90123654</v>
      </c>
      <c r="D349" s="36">
        <v>3489</v>
      </c>
      <c r="E349" s="37">
        <f t="shared" si="55"/>
        <v>25830.797936371455</v>
      </c>
      <c r="F349" s="38">
        <f t="shared" si="56"/>
        <v>0.81548436080304831</v>
      </c>
      <c r="G349" s="39">
        <f t="shared" si="57"/>
        <v>3506.7646331096112</v>
      </c>
      <c r="H349" s="39">
        <f t="shared" si="58"/>
        <v>936.97350460954488</v>
      </c>
      <c r="I349" s="37">
        <f t="shared" si="59"/>
        <v>4443.7381377191559</v>
      </c>
      <c r="J349" s="40">
        <f t="shared" si="60"/>
        <v>-380.36337881004494</v>
      </c>
      <c r="K349" s="37">
        <f t="shared" si="61"/>
        <v>4063.3747589091108</v>
      </c>
      <c r="L349" s="37">
        <f t="shared" si="62"/>
        <v>15504202.362502135</v>
      </c>
      <c r="M349" s="37">
        <f t="shared" si="63"/>
        <v>14177114.533833887</v>
      </c>
      <c r="N349" s="41">
        <f>'jan-sep'!M349</f>
        <v>12658766.54116315</v>
      </c>
      <c r="O349" s="41">
        <f t="shared" si="64"/>
        <v>1518347.9926707372</v>
      </c>
    </row>
    <row r="350" spans="1:15" s="34" customFormat="1" x14ac:dyDescent="0.3">
      <c r="A350" s="33" t="s">
        <v>815</v>
      </c>
      <c r="B350" s="34" t="s">
        <v>394</v>
      </c>
      <c r="C350" s="36">
        <v>25105362</v>
      </c>
      <c r="D350" s="36">
        <v>1129</v>
      </c>
      <c r="E350" s="37">
        <f t="shared" si="55"/>
        <v>22236.813108945971</v>
      </c>
      <c r="F350" s="38">
        <f t="shared" si="56"/>
        <v>0.70202141525454431</v>
      </c>
      <c r="G350" s="39">
        <f t="shared" si="57"/>
        <v>5663.1555295649014</v>
      </c>
      <c r="H350" s="39">
        <f t="shared" si="58"/>
        <v>2194.868194208464</v>
      </c>
      <c r="I350" s="37">
        <f t="shared" si="59"/>
        <v>7858.0237237733654</v>
      </c>
      <c r="J350" s="40">
        <f t="shared" si="60"/>
        <v>-380.36337881004494</v>
      </c>
      <c r="K350" s="37">
        <f t="shared" si="61"/>
        <v>7477.6603449633203</v>
      </c>
      <c r="L350" s="37">
        <f t="shared" si="62"/>
        <v>8871708.7841401286</v>
      </c>
      <c r="M350" s="37">
        <f t="shared" si="63"/>
        <v>8442278.5294635892</v>
      </c>
      <c r="N350" s="41">
        <f>'jan-sep'!M350</f>
        <v>6590491.2111559762</v>
      </c>
      <c r="O350" s="41">
        <f t="shared" si="64"/>
        <v>1851787.318307613</v>
      </c>
    </row>
    <row r="351" spans="1:15" s="34" customFormat="1" x14ac:dyDescent="0.3">
      <c r="A351" s="33" t="s">
        <v>816</v>
      </c>
      <c r="B351" s="34" t="s">
        <v>395</v>
      </c>
      <c r="C351" s="36">
        <v>33157281</v>
      </c>
      <c r="D351" s="36">
        <v>1513</v>
      </c>
      <c r="E351" s="37">
        <f t="shared" si="55"/>
        <v>21914.924653007271</v>
      </c>
      <c r="F351" s="38">
        <f t="shared" si="56"/>
        <v>0.69185932106033277</v>
      </c>
      <c r="G351" s="39">
        <f t="shared" si="57"/>
        <v>5856.2886031281214</v>
      </c>
      <c r="H351" s="39">
        <f t="shared" si="58"/>
        <v>2307.5291537870094</v>
      </c>
      <c r="I351" s="37">
        <f t="shared" si="59"/>
        <v>8163.8177569151303</v>
      </c>
      <c r="J351" s="40">
        <f t="shared" si="60"/>
        <v>-380.36337881004494</v>
      </c>
      <c r="K351" s="37">
        <f t="shared" si="61"/>
        <v>7783.4543781050852</v>
      </c>
      <c r="L351" s="37">
        <f t="shared" si="62"/>
        <v>12351856.266212592</v>
      </c>
      <c r="M351" s="37">
        <f t="shared" si="63"/>
        <v>11776366.474072995</v>
      </c>
      <c r="N351" s="41">
        <f>'jan-sep'!M351</f>
        <v>9127128.2224791776</v>
      </c>
      <c r="O351" s="41">
        <f t="shared" si="64"/>
        <v>2649238.251593817</v>
      </c>
    </row>
    <row r="352" spans="1:15" s="34" customFormat="1" x14ac:dyDescent="0.3">
      <c r="A352" s="33" t="s">
        <v>817</v>
      </c>
      <c r="B352" s="34" t="s">
        <v>396</v>
      </c>
      <c r="C352" s="36">
        <v>21009187</v>
      </c>
      <c r="D352" s="36">
        <v>931</v>
      </c>
      <c r="E352" s="37">
        <f t="shared" si="55"/>
        <v>22566.258861439313</v>
      </c>
      <c r="F352" s="38">
        <f t="shared" si="56"/>
        <v>0.71242209507686693</v>
      </c>
      <c r="G352" s="39">
        <f t="shared" si="57"/>
        <v>5465.4880780688954</v>
      </c>
      <c r="H352" s="39">
        <f t="shared" si="58"/>
        <v>2079.5621808357942</v>
      </c>
      <c r="I352" s="37">
        <f t="shared" si="59"/>
        <v>7545.0502589046901</v>
      </c>
      <c r="J352" s="40">
        <f t="shared" si="60"/>
        <v>-380.36337881004494</v>
      </c>
      <c r="K352" s="37">
        <f t="shared" si="61"/>
        <v>7164.6868800946449</v>
      </c>
      <c r="L352" s="37">
        <f t="shared" si="62"/>
        <v>7024441.7910402669</v>
      </c>
      <c r="M352" s="37">
        <f t="shared" si="63"/>
        <v>6670323.4853681149</v>
      </c>
      <c r="N352" s="41">
        <f>'jan-sep'!M352</f>
        <v>5418818.725629949</v>
      </c>
      <c r="O352" s="41">
        <f t="shared" si="64"/>
        <v>1251504.7597381659</v>
      </c>
    </row>
    <row r="353" spans="1:15" s="34" customFormat="1" x14ac:dyDescent="0.3">
      <c r="A353" s="33" t="s">
        <v>818</v>
      </c>
      <c r="B353" s="34" t="s">
        <v>397</v>
      </c>
      <c r="C353" s="36">
        <v>25598215</v>
      </c>
      <c r="D353" s="36">
        <v>888</v>
      </c>
      <c r="E353" s="37">
        <f t="shared" si="55"/>
        <v>28826.818693693695</v>
      </c>
      <c r="F353" s="38">
        <f t="shared" si="56"/>
        <v>0.91006944014345048</v>
      </c>
      <c r="G353" s="39">
        <f t="shared" si="57"/>
        <v>1709.1521787162674</v>
      </c>
      <c r="H353" s="39">
        <f t="shared" si="58"/>
        <v>0</v>
      </c>
      <c r="I353" s="37">
        <f t="shared" si="59"/>
        <v>1709.1521787162674</v>
      </c>
      <c r="J353" s="40">
        <f t="shared" si="60"/>
        <v>-380.36337881004494</v>
      </c>
      <c r="K353" s="37">
        <f t="shared" si="61"/>
        <v>1328.7887999062225</v>
      </c>
      <c r="L353" s="37">
        <f t="shared" si="62"/>
        <v>1517727.1347000455</v>
      </c>
      <c r="M353" s="37">
        <f t="shared" si="63"/>
        <v>1179964.4543167255</v>
      </c>
      <c r="N353" s="41">
        <f>'jan-sep'!M353</f>
        <v>1211395.7199349029</v>
      </c>
      <c r="O353" s="41">
        <f t="shared" si="64"/>
        <v>-31431.265618177364</v>
      </c>
    </row>
    <row r="354" spans="1:15" s="34" customFormat="1" x14ac:dyDescent="0.3">
      <c r="A354" s="33" t="s">
        <v>819</v>
      </c>
      <c r="B354" s="34" t="s">
        <v>398</v>
      </c>
      <c r="C354" s="36">
        <v>302920116</v>
      </c>
      <c r="D354" s="36">
        <v>11679</v>
      </c>
      <c r="E354" s="37">
        <f t="shared" si="55"/>
        <v>25937.162085795018</v>
      </c>
      <c r="F354" s="38">
        <f t="shared" si="56"/>
        <v>0.81884230199474883</v>
      </c>
      <c r="G354" s="39">
        <f t="shared" si="57"/>
        <v>3442.9461434554728</v>
      </c>
      <c r="H354" s="39">
        <f t="shared" si="58"/>
        <v>899.7460523112976</v>
      </c>
      <c r="I354" s="37">
        <f t="shared" si="59"/>
        <v>4342.6921957667701</v>
      </c>
      <c r="J354" s="40">
        <f t="shared" si="60"/>
        <v>-380.36337881004494</v>
      </c>
      <c r="K354" s="37">
        <f t="shared" si="61"/>
        <v>3962.3288169567249</v>
      </c>
      <c r="L354" s="37">
        <f t="shared" si="62"/>
        <v>50718302.154360108</v>
      </c>
      <c r="M354" s="37">
        <f t="shared" si="63"/>
        <v>46276038.25323759</v>
      </c>
      <c r="N354" s="41">
        <f>'jan-sep'!M354</f>
        <v>29024346.206103299</v>
      </c>
      <c r="O354" s="41">
        <f t="shared" si="64"/>
        <v>17251692.047134291</v>
      </c>
    </row>
    <row r="355" spans="1:15" s="34" customFormat="1" x14ac:dyDescent="0.3">
      <c r="A355" s="33" t="s">
        <v>820</v>
      </c>
      <c r="B355" s="34" t="s">
        <v>399</v>
      </c>
      <c r="C355" s="36">
        <v>126630890</v>
      </c>
      <c r="D355" s="36">
        <v>5625</v>
      </c>
      <c r="E355" s="37">
        <f t="shared" si="55"/>
        <v>22512.158222222221</v>
      </c>
      <c r="F355" s="38">
        <f t="shared" si="56"/>
        <v>0.71071412518373156</v>
      </c>
      <c r="G355" s="39">
        <f t="shared" si="57"/>
        <v>5497.9484615991514</v>
      </c>
      <c r="H355" s="39">
        <f t="shared" si="58"/>
        <v>2098.4974045617769</v>
      </c>
      <c r="I355" s="37">
        <f t="shared" si="59"/>
        <v>7596.4458661609278</v>
      </c>
      <c r="J355" s="40">
        <f t="shared" si="60"/>
        <v>-380.36337881004494</v>
      </c>
      <c r="K355" s="37">
        <f t="shared" si="61"/>
        <v>7216.0824873508827</v>
      </c>
      <c r="L355" s="37">
        <f t="shared" si="62"/>
        <v>42730007.997155219</v>
      </c>
      <c r="M355" s="37">
        <f t="shared" si="63"/>
        <v>40590463.991348714</v>
      </c>
      <c r="N355" s="41">
        <f>'jan-sep'!M355</f>
        <v>32372447.022898454</v>
      </c>
      <c r="O355" s="41">
        <f t="shared" si="64"/>
        <v>8218016.9684502594</v>
      </c>
    </row>
    <row r="356" spans="1:15" s="34" customFormat="1" x14ac:dyDescent="0.3">
      <c r="A356" s="33" t="s">
        <v>821</v>
      </c>
      <c r="B356" s="34" t="s">
        <v>400</v>
      </c>
      <c r="C356" s="36">
        <v>58420508</v>
      </c>
      <c r="D356" s="36">
        <v>2252</v>
      </c>
      <c r="E356" s="37">
        <f t="shared" si="55"/>
        <v>25941.611012433394</v>
      </c>
      <c r="F356" s="38">
        <f t="shared" si="56"/>
        <v>0.81898275565417089</v>
      </c>
      <c r="G356" s="39">
        <f t="shared" si="57"/>
        <v>3440.2767874724477</v>
      </c>
      <c r="H356" s="39">
        <f t="shared" si="58"/>
        <v>898.18892798786635</v>
      </c>
      <c r="I356" s="37">
        <f t="shared" si="59"/>
        <v>4338.4657154603137</v>
      </c>
      <c r="J356" s="40">
        <f t="shared" si="60"/>
        <v>-380.36337881004494</v>
      </c>
      <c r="K356" s="37">
        <f t="shared" si="61"/>
        <v>3958.1023366502686</v>
      </c>
      <c r="L356" s="37">
        <f t="shared" si="62"/>
        <v>9770224.7912166268</v>
      </c>
      <c r="M356" s="37">
        <f t="shared" si="63"/>
        <v>8913646.4621364046</v>
      </c>
      <c r="N356" s="41">
        <f>'jan-sep'!M356</f>
        <v>8307277.8424475286</v>
      </c>
      <c r="O356" s="41">
        <f t="shared" si="64"/>
        <v>606368.61968887597</v>
      </c>
    </row>
    <row r="357" spans="1:15" s="34" customFormat="1" x14ac:dyDescent="0.3">
      <c r="A357" s="33" t="s">
        <v>822</v>
      </c>
      <c r="B357" s="34" t="s">
        <v>401</v>
      </c>
      <c r="C357" s="36">
        <v>64740470</v>
      </c>
      <c r="D357" s="36">
        <v>2847</v>
      </c>
      <c r="E357" s="37">
        <f t="shared" si="55"/>
        <v>22739.891113452759</v>
      </c>
      <c r="F357" s="38">
        <f t="shared" si="56"/>
        <v>0.71790370607459009</v>
      </c>
      <c r="G357" s="39">
        <f t="shared" si="57"/>
        <v>5361.3087268608288</v>
      </c>
      <c r="H357" s="39">
        <f t="shared" si="58"/>
        <v>2018.7908926310884</v>
      </c>
      <c r="I357" s="37">
        <f t="shared" si="59"/>
        <v>7380.0996194919171</v>
      </c>
      <c r="J357" s="40">
        <f t="shared" si="60"/>
        <v>-380.36337881004494</v>
      </c>
      <c r="K357" s="37">
        <f t="shared" si="61"/>
        <v>6999.736240681872</v>
      </c>
      <c r="L357" s="37">
        <f t="shared" si="62"/>
        <v>21011143.616693489</v>
      </c>
      <c r="M357" s="37">
        <f t="shared" si="63"/>
        <v>19928249.077221289</v>
      </c>
      <c r="N357" s="41">
        <f>'jan-sep'!M357</f>
        <v>16058427.845669674</v>
      </c>
      <c r="O357" s="41">
        <f t="shared" si="64"/>
        <v>3869821.2315516155</v>
      </c>
    </row>
    <row r="358" spans="1:15" s="34" customFormat="1" x14ac:dyDescent="0.3">
      <c r="A358" s="33" t="s">
        <v>823</v>
      </c>
      <c r="B358" s="34" t="s">
        <v>824</v>
      </c>
      <c r="C358" s="36">
        <v>50739826</v>
      </c>
      <c r="D358" s="36">
        <v>1841</v>
      </c>
      <c r="E358" s="37">
        <f t="shared" si="55"/>
        <v>27561.013579576316</v>
      </c>
      <c r="F358" s="38">
        <f t="shared" si="56"/>
        <v>0.87010767524056409</v>
      </c>
      <c r="G358" s="39">
        <f t="shared" si="57"/>
        <v>2468.6352471866944</v>
      </c>
      <c r="H358" s="39">
        <f t="shared" si="58"/>
        <v>331.39802948784342</v>
      </c>
      <c r="I358" s="37">
        <f t="shared" si="59"/>
        <v>2800.0332766745378</v>
      </c>
      <c r="J358" s="40">
        <f t="shared" si="60"/>
        <v>-380.36337881004494</v>
      </c>
      <c r="K358" s="37">
        <f t="shared" si="61"/>
        <v>2419.6698978644927</v>
      </c>
      <c r="L358" s="37">
        <f t="shared" si="62"/>
        <v>5154861.2623578245</v>
      </c>
      <c r="M358" s="37">
        <f t="shared" si="63"/>
        <v>4454612.2819685312</v>
      </c>
      <c r="N358" s="41">
        <f>'jan-sep'!M358</f>
        <v>3798424.6217344129</v>
      </c>
      <c r="O358" s="41">
        <f t="shared" si="64"/>
        <v>656187.66023411835</v>
      </c>
    </row>
    <row r="359" spans="1:15" s="34" customFormat="1" x14ac:dyDescent="0.3">
      <c r="A359" s="33" t="s">
        <v>825</v>
      </c>
      <c r="B359" s="34" t="s">
        <v>826</v>
      </c>
      <c r="C359" s="36">
        <v>51109902</v>
      </c>
      <c r="D359" s="36">
        <v>2097</v>
      </c>
      <c r="E359" s="37">
        <f t="shared" si="55"/>
        <v>24372.8669527897</v>
      </c>
      <c r="F359" s="38">
        <f t="shared" si="56"/>
        <v>0.76945713705371732</v>
      </c>
      <c r="G359" s="39">
        <f t="shared" si="57"/>
        <v>4381.5232232586641</v>
      </c>
      <c r="H359" s="39">
        <f t="shared" si="58"/>
        <v>1447.249348863159</v>
      </c>
      <c r="I359" s="37">
        <f t="shared" si="59"/>
        <v>5828.772572121823</v>
      </c>
      <c r="J359" s="40">
        <f t="shared" si="60"/>
        <v>-380.36337881004494</v>
      </c>
      <c r="K359" s="37">
        <f t="shared" si="61"/>
        <v>5448.4091933117779</v>
      </c>
      <c r="L359" s="37">
        <f t="shared" si="62"/>
        <v>12222936.083739463</v>
      </c>
      <c r="M359" s="37">
        <f t="shared" si="63"/>
        <v>11425314.078374797</v>
      </c>
      <c r="N359" s="41">
        <f>'jan-sep'!M359</f>
        <v>8740972.6626165472</v>
      </c>
      <c r="O359" s="41">
        <f t="shared" si="64"/>
        <v>2684341.4157582503</v>
      </c>
    </row>
    <row r="360" spans="1:15" s="34" customFormat="1" x14ac:dyDescent="0.3">
      <c r="A360" s="33" t="s">
        <v>827</v>
      </c>
      <c r="B360" s="34" t="s">
        <v>402</v>
      </c>
      <c r="C360" s="36">
        <v>70763219</v>
      </c>
      <c r="D360" s="36">
        <v>2917</v>
      </c>
      <c r="E360" s="37">
        <f t="shared" si="55"/>
        <v>24258.902639698321</v>
      </c>
      <c r="F360" s="38">
        <f t="shared" si="56"/>
        <v>0.76585925690906942</v>
      </c>
      <c r="G360" s="39">
        <f t="shared" si="57"/>
        <v>4449.901811113491</v>
      </c>
      <c r="H360" s="39">
        <f t="shared" si="58"/>
        <v>1487.1368584451418</v>
      </c>
      <c r="I360" s="37">
        <f t="shared" si="59"/>
        <v>5937.038669558633</v>
      </c>
      <c r="J360" s="40">
        <f t="shared" si="60"/>
        <v>-380.36337881004494</v>
      </c>
      <c r="K360" s="37">
        <f t="shared" si="61"/>
        <v>5556.6752907485879</v>
      </c>
      <c r="L360" s="37">
        <f t="shared" si="62"/>
        <v>17318341.799102534</v>
      </c>
      <c r="M360" s="37">
        <f t="shared" si="63"/>
        <v>16208821.823113631</v>
      </c>
      <c r="N360" s="41">
        <f>'jan-sep'!M360</f>
        <v>13410432.410754636</v>
      </c>
      <c r="O360" s="41">
        <f t="shared" si="64"/>
        <v>2798389.4123589955</v>
      </c>
    </row>
    <row r="361" spans="1:15" s="34" customFormat="1" x14ac:dyDescent="0.3">
      <c r="A361" s="33" t="s">
        <v>828</v>
      </c>
      <c r="B361" s="34" t="s">
        <v>403</v>
      </c>
      <c r="C361" s="36">
        <v>115598516</v>
      </c>
      <c r="D361" s="36">
        <v>4909</v>
      </c>
      <c r="E361" s="37">
        <f t="shared" si="55"/>
        <v>23548.281931146874</v>
      </c>
      <c r="F361" s="38">
        <f t="shared" si="56"/>
        <v>0.74342479415209395</v>
      </c>
      <c r="G361" s="39">
        <f t="shared" si="57"/>
        <v>4876.2742362443596</v>
      </c>
      <c r="H361" s="39">
        <f t="shared" si="58"/>
        <v>1735.8541064381482</v>
      </c>
      <c r="I361" s="37">
        <f t="shared" si="59"/>
        <v>6612.1283426825075</v>
      </c>
      <c r="J361" s="40">
        <f t="shared" si="60"/>
        <v>-380.36337881004494</v>
      </c>
      <c r="K361" s="37">
        <f t="shared" si="61"/>
        <v>6231.7649638724624</v>
      </c>
      <c r="L361" s="37">
        <f t="shared" si="62"/>
        <v>32458938.034228429</v>
      </c>
      <c r="M361" s="37">
        <f t="shared" si="63"/>
        <v>30591734.207649916</v>
      </c>
      <c r="N361" s="41">
        <f>'jan-sep'!M361</f>
        <v>26419591.125743747</v>
      </c>
      <c r="O361" s="41">
        <f t="shared" si="64"/>
        <v>4172143.0819061697</v>
      </c>
    </row>
    <row r="362" spans="1:15" s="34" customFormat="1" x14ac:dyDescent="0.3">
      <c r="A362" s="33" t="s">
        <v>829</v>
      </c>
      <c r="B362" s="34" t="s">
        <v>404</v>
      </c>
      <c r="C362" s="36">
        <v>32406864</v>
      </c>
      <c r="D362" s="36">
        <v>1202</v>
      </c>
      <c r="E362" s="37">
        <f t="shared" si="55"/>
        <v>26960.785357737106</v>
      </c>
      <c r="F362" s="38">
        <f t="shared" si="56"/>
        <v>0.85115832923010726</v>
      </c>
      <c r="G362" s="39">
        <f t="shared" si="57"/>
        <v>2828.7721802902201</v>
      </c>
      <c r="H362" s="39">
        <f t="shared" si="58"/>
        <v>541.47790713156701</v>
      </c>
      <c r="I362" s="37">
        <f t="shared" si="59"/>
        <v>3370.2500874217872</v>
      </c>
      <c r="J362" s="40">
        <f t="shared" si="60"/>
        <v>-380.36337881004494</v>
      </c>
      <c r="K362" s="37">
        <f t="shared" si="61"/>
        <v>2989.8867086117421</v>
      </c>
      <c r="L362" s="37">
        <f t="shared" si="62"/>
        <v>4051040.6050809883</v>
      </c>
      <c r="M362" s="37">
        <f t="shared" si="63"/>
        <v>3593843.8237513141</v>
      </c>
      <c r="N362" s="41">
        <f>'jan-sep'!M362</f>
        <v>1808367.0161731464</v>
      </c>
      <c r="O362" s="41">
        <f t="shared" si="64"/>
        <v>1785476.8075781676</v>
      </c>
    </row>
    <row r="363" spans="1:15" s="34" customFormat="1" x14ac:dyDescent="0.3">
      <c r="A363" s="33" t="s">
        <v>830</v>
      </c>
      <c r="B363" s="34" t="s">
        <v>405</v>
      </c>
      <c r="C363" s="36">
        <v>47352003</v>
      </c>
      <c r="D363" s="36">
        <v>2081</v>
      </c>
      <c r="E363" s="37">
        <f t="shared" si="55"/>
        <v>22754.446419990389</v>
      </c>
      <c r="F363" s="38">
        <f t="shared" si="56"/>
        <v>0.71836322052231916</v>
      </c>
      <c r="G363" s="39">
        <f t="shared" si="57"/>
        <v>5352.5755429382507</v>
      </c>
      <c r="H363" s="39">
        <f t="shared" si="58"/>
        <v>2013.696535342918</v>
      </c>
      <c r="I363" s="37">
        <f t="shared" si="59"/>
        <v>7366.2720782811684</v>
      </c>
      <c r="J363" s="40">
        <f t="shared" si="60"/>
        <v>-380.36337881004494</v>
      </c>
      <c r="K363" s="37">
        <f t="shared" si="61"/>
        <v>6985.9086994711233</v>
      </c>
      <c r="L363" s="37">
        <f t="shared" si="62"/>
        <v>15329212.194903111</v>
      </c>
      <c r="M363" s="37">
        <f t="shared" si="63"/>
        <v>14537676.003599407</v>
      </c>
      <c r="N363" s="41">
        <f>'jan-sep'!M363</f>
        <v>11592009.81631141</v>
      </c>
      <c r="O363" s="41">
        <f t="shared" si="64"/>
        <v>2945666.1872879975</v>
      </c>
    </row>
    <row r="364" spans="1:15" s="34" customFormat="1" x14ac:dyDescent="0.3">
      <c r="A364" s="33" t="s">
        <v>831</v>
      </c>
      <c r="B364" s="34" t="s">
        <v>406</v>
      </c>
      <c r="C364" s="36">
        <v>152683716</v>
      </c>
      <c r="D364" s="36">
        <v>5894</v>
      </c>
      <c r="E364" s="37">
        <f t="shared" si="55"/>
        <v>25904.939938920936</v>
      </c>
      <c r="F364" s="38">
        <f t="shared" si="56"/>
        <v>0.8178250412460859</v>
      </c>
      <c r="G364" s="39">
        <f t="shared" si="57"/>
        <v>3462.2794315799224</v>
      </c>
      <c r="H364" s="39">
        <f t="shared" si="58"/>
        <v>911.02380371722654</v>
      </c>
      <c r="I364" s="37">
        <f t="shared" si="59"/>
        <v>4373.3032352971486</v>
      </c>
      <c r="J364" s="40">
        <f t="shared" si="60"/>
        <v>-380.36337881004494</v>
      </c>
      <c r="K364" s="37">
        <f t="shared" si="61"/>
        <v>3992.9398564871035</v>
      </c>
      <c r="L364" s="37">
        <f t="shared" si="62"/>
        <v>25776249.268841393</v>
      </c>
      <c r="M364" s="37">
        <f t="shared" si="63"/>
        <v>23534387.514134988</v>
      </c>
      <c r="N364" s="41">
        <f>'jan-sep'!M364</f>
        <v>16799197.470153507</v>
      </c>
      <c r="O364" s="41">
        <f t="shared" si="64"/>
        <v>6735190.0439814813</v>
      </c>
    </row>
    <row r="365" spans="1:15" s="34" customFormat="1" x14ac:dyDescent="0.3">
      <c r="A365" s="33" t="s">
        <v>832</v>
      </c>
      <c r="B365" s="34" t="s">
        <v>407</v>
      </c>
      <c r="C365" s="36">
        <v>314911739</v>
      </c>
      <c r="D365" s="36">
        <v>10536</v>
      </c>
      <c r="E365" s="37">
        <f t="shared" si="55"/>
        <v>29889.117217160212</v>
      </c>
      <c r="F365" s="38">
        <f t="shared" si="56"/>
        <v>0.9436064541576914</v>
      </c>
      <c r="G365" s="39">
        <f t="shared" si="57"/>
        <v>1071.7730646363568</v>
      </c>
      <c r="H365" s="39">
        <f t="shared" si="58"/>
        <v>0</v>
      </c>
      <c r="I365" s="37">
        <f t="shared" si="59"/>
        <v>1071.7730646363568</v>
      </c>
      <c r="J365" s="40">
        <f t="shared" si="60"/>
        <v>-380.36337881004494</v>
      </c>
      <c r="K365" s="37">
        <f t="shared" si="61"/>
        <v>691.40968582631194</v>
      </c>
      <c r="L365" s="37">
        <f t="shared" si="62"/>
        <v>11292201.009008655</v>
      </c>
      <c r="M365" s="37">
        <f t="shared" si="63"/>
        <v>7284692.4498660229</v>
      </c>
      <c r="N365" s="41">
        <f>'jan-sep'!M365</f>
        <v>7133044.0424550101</v>
      </c>
      <c r="O365" s="41">
        <f t="shared" si="64"/>
        <v>151648.4074110128</v>
      </c>
    </row>
    <row r="366" spans="1:15" s="34" customFormat="1" x14ac:dyDescent="0.3">
      <c r="A366" s="33" t="s">
        <v>833</v>
      </c>
      <c r="B366" s="34" t="s">
        <v>834</v>
      </c>
      <c r="C366" s="36">
        <v>56679746</v>
      </c>
      <c r="D366" s="36">
        <v>2924</v>
      </c>
      <c r="E366" s="37">
        <f t="shared" si="55"/>
        <v>19384.318057455541</v>
      </c>
      <c r="F366" s="38">
        <f t="shared" si="56"/>
        <v>0.61196747617420566</v>
      </c>
      <c r="G366" s="39">
        <f t="shared" si="57"/>
        <v>7374.6525604591588</v>
      </c>
      <c r="H366" s="39">
        <f t="shared" si="58"/>
        <v>3193.2414622301148</v>
      </c>
      <c r="I366" s="37">
        <f t="shared" si="59"/>
        <v>10567.894022689274</v>
      </c>
      <c r="J366" s="40">
        <f t="shared" si="60"/>
        <v>-380.36337881004494</v>
      </c>
      <c r="K366" s="37">
        <f t="shared" si="61"/>
        <v>10187.530643879229</v>
      </c>
      <c r="L366" s="37">
        <f t="shared" si="62"/>
        <v>30900522.122343436</v>
      </c>
      <c r="M366" s="37">
        <f t="shared" si="63"/>
        <v>29788339.602702864</v>
      </c>
      <c r="N366" s="41">
        <f>'jan-sep'!M366</f>
        <v>25808019.08726313</v>
      </c>
      <c r="O366" s="41">
        <f t="shared" si="64"/>
        <v>3980320.5154397339</v>
      </c>
    </row>
    <row r="367" spans="1:15" s="34" customFormat="1" x14ac:dyDescent="0.3">
      <c r="A367" s="33" t="s">
        <v>835</v>
      </c>
      <c r="B367" s="34" t="s">
        <v>408</v>
      </c>
      <c r="C367" s="36">
        <v>565829176</v>
      </c>
      <c r="D367" s="36">
        <v>20665</v>
      </c>
      <c r="E367" s="37">
        <f t="shared" si="55"/>
        <v>27381.039245100412</v>
      </c>
      <c r="F367" s="38">
        <f t="shared" si="56"/>
        <v>0.86442584320918192</v>
      </c>
      <c r="G367" s="39">
        <f t="shared" si="57"/>
        <v>2576.6198478722367</v>
      </c>
      <c r="H367" s="39">
        <f t="shared" si="58"/>
        <v>394.38904655441002</v>
      </c>
      <c r="I367" s="37">
        <f t="shared" si="59"/>
        <v>2971.0088944266467</v>
      </c>
      <c r="J367" s="40">
        <f t="shared" si="60"/>
        <v>-380.36337881004494</v>
      </c>
      <c r="K367" s="37">
        <f t="shared" si="61"/>
        <v>2590.6455156166016</v>
      </c>
      <c r="L367" s="37">
        <f t="shared" si="62"/>
        <v>61395898.803326651</v>
      </c>
      <c r="M367" s="37">
        <f t="shared" si="63"/>
        <v>53535689.580217071</v>
      </c>
      <c r="N367" s="41">
        <f>'jan-sep'!M367</f>
        <v>42530391.099723823</v>
      </c>
      <c r="O367" s="41">
        <f t="shared" si="64"/>
        <v>11005298.480493248</v>
      </c>
    </row>
    <row r="368" spans="1:15" s="34" customFormat="1" x14ac:dyDescent="0.3">
      <c r="A368" s="33" t="s">
        <v>836</v>
      </c>
      <c r="B368" s="34" t="s">
        <v>409</v>
      </c>
      <c r="C368" s="36">
        <v>20434570</v>
      </c>
      <c r="D368" s="36">
        <v>917</v>
      </c>
      <c r="E368" s="37">
        <f t="shared" si="55"/>
        <v>22284.154852780808</v>
      </c>
      <c r="F368" s="38">
        <f t="shared" si="56"/>
        <v>0.70351600523219626</v>
      </c>
      <c r="G368" s="39">
        <f t="shared" si="57"/>
        <v>5634.7504832639988</v>
      </c>
      <c r="H368" s="39">
        <f t="shared" si="58"/>
        <v>2178.2985838662712</v>
      </c>
      <c r="I368" s="37">
        <f t="shared" si="59"/>
        <v>7813.0490671302705</v>
      </c>
      <c r="J368" s="40">
        <f t="shared" si="60"/>
        <v>-380.36337881004494</v>
      </c>
      <c r="K368" s="37">
        <f t="shared" si="61"/>
        <v>7432.6856883202254</v>
      </c>
      <c r="L368" s="37">
        <f t="shared" si="62"/>
        <v>7164565.9945584582</v>
      </c>
      <c r="M368" s="37">
        <f t="shared" si="63"/>
        <v>6815772.7761896467</v>
      </c>
      <c r="N368" s="41">
        <f>'jan-sep'!M368</f>
        <v>5761605.822612958</v>
      </c>
      <c r="O368" s="41">
        <f t="shared" si="64"/>
        <v>1054166.9535766887</v>
      </c>
    </row>
    <row r="369" spans="1:15" s="34" customFormat="1" x14ac:dyDescent="0.3">
      <c r="A369" s="33" t="s">
        <v>837</v>
      </c>
      <c r="B369" s="34" t="s">
        <v>410</v>
      </c>
      <c r="C369" s="36">
        <v>23231619</v>
      </c>
      <c r="D369" s="36">
        <v>1045</v>
      </c>
      <c r="E369" s="37">
        <f t="shared" si="55"/>
        <v>22231.214354066986</v>
      </c>
      <c r="F369" s="38">
        <f t="shared" si="56"/>
        <v>0.70184466124736922</v>
      </c>
      <c r="G369" s="39">
        <f t="shared" si="57"/>
        <v>5666.5147824922924</v>
      </c>
      <c r="H369" s="39">
        <f t="shared" si="58"/>
        <v>2196.8277584161087</v>
      </c>
      <c r="I369" s="37">
        <f t="shared" si="59"/>
        <v>7863.3425409084011</v>
      </c>
      <c r="J369" s="40">
        <f t="shared" si="60"/>
        <v>-380.36337881004494</v>
      </c>
      <c r="K369" s="37">
        <f t="shared" si="61"/>
        <v>7482.979162098356</v>
      </c>
      <c r="L369" s="37">
        <f t="shared" si="62"/>
        <v>8217192.9552492788</v>
      </c>
      <c r="M369" s="37">
        <f t="shared" si="63"/>
        <v>7819713.224392782</v>
      </c>
      <c r="N369" s="41">
        <f>'jan-sep'!M369</f>
        <v>6162432.7430540267</v>
      </c>
      <c r="O369" s="41">
        <f t="shared" si="64"/>
        <v>1657280.4813387552</v>
      </c>
    </row>
    <row r="370" spans="1:15" s="34" customFormat="1" x14ac:dyDescent="0.3">
      <c r="A370" s="33" t="s">
        <v>838</v>
      </c>
      <c r="B370" s="34" t="s">
        <v>411</v>
      </c>
      <c r="C370" s="36">
        <v>24387620</v>
      </c>
      <c r="D370" s="36">
        <v>988</v>
      </c>
      <c r="E370" s="37">
        <f t="shared" si="55"/>
        <v>24683.825910931173</v>
      </c>
      <c r="F370" s="38">
        <f t="shared" si="56"/>
        <v>0.7792741844341593</v>
      </c>
      <c r="G370" s="39">
        <f t="shared" si="57"/>
        <v>4194.9478483737803</v>
      </c>
      <c r="H370" s="39">
        <f t="shared" si="58"/>
        <v>1338.4137135136434</v>
      </c>
      <c r="I370" s="37">
        <f t="shared" si="59"/>
        <v>5533.3615618874237</v>
      </c>
      <c r="J370" s="40">
        <f t="shared" si="60"/>
        <v>-380.36337881004494</v>
      </c>
      <c r="K370" s="37">
        <f t="shared" si="61"/>
        <v>5152.9981830773786</v>
      </c>
      <c r="L370" s="37">
        <f t="shared" si="62"/>
        <v>5466961.2231447743</v>
      </c>
      <c r="M370" s="37">
        <f t="shared" si="63"/>
        <v>5091162.2048804499</v>
      </c>
      <c r="N370" s="41">
        <f>'jan-sep'!M370</f>
        <v>4904594.9343419857</v>
      </c>
      <c r="O370" s="41">
        <f t="shared" si="64"/>
        <v>186567.27053846419</v>
      </c>
    </row>
    <row r="371" spans="1:15" s="34" customFormat="1" x14ac:dyDescent="0.3">
      <c r="A371" s="33" t="s">
        <v>839</v>
      </c>
      <c r="B371" s="34" t="s">
        <v>412</v>
      </c>
      <c r="C371" s="36">
        <v>33108077</v>
      </c>
      <c r="D371" s="36">
        <v>1235</v>
      </c>
      <c r="E371" s="37">
        <f t="shared" si="55"/>
        <v>26808.159514170042</v>
      </c>
      <c r="F371" s="38">
        <f t="shared" si="56"/>
        <v>0.8463398954833099</v>
      </c>
      <c r="G371" s="39">
        <f t="shared" si="57"/>
        <v>2920.3476864304589</v>
      </c>
      <c r="H371" s="39">
        <f t="shared" si="58"/>
        <v>594.89695238003947</v>
      </c>
      <c r="I371" s="37">
        <f t="shared" si="59"/>
        <v>3515.2446388104981</v>
      </c>
      <c r="J371" s="40">
        <f t="shared" si="60"/>
        <v>-380.36337881004494</v>
      </c>
      <c r="K371" s="37">
        <f t="shared" si="61"/>
        <v>3134.881260000453</v>
      </c>
      <c r="L371" s="37">
        <f t="shared" si="62"/>
        <v>4341327.1289309654</v>
      </c>
      <c r="M371" s="37">
        <f t="shared" si="63"/>
        <v>3871578.3561005597</v>
      </c>
      <c r="N371" s="41">
        <f>'jan-sep'!M371</f>
        <v>3166436.105427485</v>
      </c>
      <c r="O371" s="41">
        <f t="shared" si="64"/>
        <v>705142.25067307474</v>
      </c>
    </row>
    <row r="372" spans="1:15" s="34" customFormat="1" x14ac:dyDescent="0.3">
      <c r="A372" s="33" t="s">
        <v>840</v>
      </c>
      <c r="B372" s="34" t="s">
        <v>413</v>
      </c>
      <c r="C372" s="36">
        <v>87825809</v>
      </c>
      <c r="D372" s="36">
        <v>3218</v>
      </c>
      <c r="E372" s="37">
        <f t="shared" si="55"/>
        <v>27292.047545059042</v>
      </c>
      <c r="F372" s="38">
        <f t="shared" si="56"/>
        <v>0.86161635432681072</v>
      </c>
      <c r="G372" s="39">
        <f t="shared" si="57"/>
        <v>2630.0148678970586</v>
      </c>
      <c r="H372" s="39">
        <f t="shared" si="58"/>
        <v>425.53614156888943</v>
      </c>
      <c r="I372" s="37">
        <f t="shared" si="59"/>
        <v>3055.551009465948</v>
      </c>
      <c r="J372" s="40">
        <f t="shared" si="60"/>
        <v>-380.36337881004494</v>
      </c>
      <c r="K372" s="37">
        <f t="shared" si="61"/>
        <v>2675.1876306559029</v>
      </c>
      <c r="L372" s="37">
        <f t="shared" si="62"/>
        <v>9832763.1484614201</v>
      </c>
      <c r="M372" s="37">
        <f t="shared" si="63"/>
        <v>8608753.7954506949</v>
      </c>
      <c r="N372" s="41">
        <f>'jan-sep'!M372</f>
        <v>7339684.7006199509</v>
      </c>
      <c r="O372" s="41">
        <f t="shared" si="64"/>
        <v>1269069.094830744</v>
      </c>
    </row>
    <row r="373" spans="1:15" s="34" customFormat="1" x14ac:dyDescent="0.3">
      <c r="A373" s="33" t="s">
        <v>841</v>
      </c>
      <c r="B373" s="34" t="s">
        <v>842</v>
      </c>
      <c r="C373" s="36">
        <v>100295126</v>
      </c>
      <c r="D373" s="36">
        <v>3944</v>
      </c>
      <c r="E373" s="37">
        <f t="shared" si="55"/>
        <v>25429.798681541582</v>
      </c>
      <c r="F373" s="38">
        <f t="shared" si="56"/>
        <v>0.8028247200976798</v>
      </c>
      <c r="G373" s="39">
        <f t="shared" si="57"/>
        <v>3747.3641860075345</v>
      </c>
      <c r="H373" s="39">
        <f t="shared" si="58"/>
        <v>1077.3232438000002</v>
      </c>
      <c r="I373" s="37">
        <f t="shared" si="59"/>
        <v>4824.6874298075345</v>
      </c>
      <c r="J373" s="40">
        <f t="shared" si="60"/>
        <v>-380.36337881004494</v>
      </c>
      <c r="K373" s="37">
        <f t="shared" si="61"/>
        <v>4444.3240509974894</v>
      </c>
      <c r="L373" s="37">
        <f t="shared" si="62"/>
        <v>19028567.223160915</v>
      </c>
      <c r="M373" s="37">
        <f t="shared" si="63"/>
        <v>17528414.057134099</v>
      </c>
      <c r="N373" s="41">
        <f>'jan-sep'!M373</f>
        <v>14753299.464215381</v>
      </c>
      <c r="O373" s="41">
        <f t="shared" si="64"/>
        <v>2775114.5929187182</v>
      </c>
    </row>
    <row r="374" spans="1:15" s="34" customFormat="1" x14ac:dyDescent="0.3">
      <c r="A374" s="33" t="s">
        <v>843</v>
      </c>
      <c r="B374" s="34" t="s">
        <v>844</v>
      </c>
      <c r="C374" s="36">
        <v>59313876</v>
      </c>
      <c r="D374" s="36">
        <v>2673</v>
      </c>
      <c r="E374" s="37">
        <f t="shared" si="55"/>
        <v>22190.002244668911</v>
      </c>
      <c r="F374" s="38">
        <f t="shared" si="56"/>
        <v>0.70054358526928218</v>
      </c>
      <c r="G374" s="39">
        <f t="shared" si="57"/>
        <v>5691.2420481311374</v>
      </c>
      <c r="H374" s="39">
        <f t="shared" si="58"/>
        <v>2211.251996705435</v>
      </c>
      <c r="I374" s="37">
        <f t="shared" si="59"/>
        <v>7902.4940448365724</v>
      </c>
      <c r="J374" s="40">
        <f t="shared" si="60"/>
        <v>-380.36337881004494</v>
      </c>
      <c r="K374" s="37">
        <f t="shared" si="61"/>
        <v>7522.1306660265273</v>
      </c>
      <c r="L374" s="37">
        <f t="shared" si="62"/>
        <v>21123366.581848159</v>
      </c>
      <c r="M374" s="37">
        <f t="shared" si="63"/>
        <v>20106655.270288907</v>
      </c>
      <c r="N374" s="41">
        <f>'jan-sep'!M374</f>
        <v>16679483.62960135</v>
      </c>
      <c r="O374" s="41">
        <f t="shared" si="64"/>
        <v>3427171.6406875569</v>
      </c>
    </row>
    <row r="375" spans="1:15" s="34" customFormat="1" x14ac:dyDescent="0.3">
      <c r="A375" s="33" t="s">
        <v>845</v>
      </c>
      <c r="B375" s="34" t="s">
        <v>414</v>
      </c>
      <c r="C375" s="36">
        <v>35058030</v>
      </c>
      <c r="D375" s="36">
        <v>1328</v>
      </c>
      <c r="E375" s="37">
        <f t="shared" si="55"/>
        <v>26399.118975903613</v>
      </c>
      <c r="F375" s="38">
        <f t="shared" si="56"/>
        <v>0.83342638957023663</v>
      </c>
      <c r="G375" s="39">
        <f t="shared" si="57"/>
        <v>3165.7720093903158</v>
      </c>
      <c r="H375" s="39">
        <f t="shared" si="58"/>
        <v>738.06114077328948</v>
      </c>
      <c r="I375" s="37">
        <f t="shared" si="59"/>
        <v>3903.8331501636053</v>
      </c>
      <c r="J375" s="40">
        <f t="shared" si="60"/>
        <v>-380.36337881004494</v>
      </c>
      <c r="K375" s="37">
        <f t="shared" si="61"/>
        <v>3523.4697713535602</v>
      </c>
      <c r="L375" s="37">
        <f t="shared" si="62"/>
        <v>5184290.4234172674</v>
      </c>
      <c r="M375" s="37">
        <f t="shared" si="63"/>
        <v>4679167.8563575279</v>
      </c>
      <c r="N375" s="41">
        <f>'jan-sep'!M375</f>
        <v>4406554.5933260694</v>
      </c>
      <c r="O375" s="41">
        <f t="shared" si="64"/>
        <v>272613.26303145848</v>
      </c>
    </row>
    <row r="376" spans="1:15" s="34" customFormat="1" x14ac:dyDescent="0.3">
      <c r="A376" s="33" t="s">
        <v>846</v>
      </c>
      <c r="B376" s="34" t="s">
        <v>415</v>
      </c>
      <c r="C376" s="36">
        <v>27446762</v>
      </c>
      <c r="D376" s="36">
        <v>1169</v>
      </c>
      <c r="E376" s="37">
        <f t="shared" si="55"/>
        <v>23478.838323353295</v>
      </c>
      <c r="F376" s="38">
        <f t="shared" si="56"/>
        <v>0.74123244313557091</v>
      </c>
      <c r="G376" s="39">
        <f t="shared" si="57"/>
        <v>4917.9404009205073</v>
      </c>
      <c r="H376" s="39">
        <f t="shared" si="58"/>
        <v>1760.1593691659009</v>
      </c>
      <c r="I376" s="37">
        <f t="shared" si="59"/>
        <v>6678.0997700864082</v>
      </c>
      <c r="J376" s="40">
        <f t="shared" si="60"/>
        <v>-380.36337881004494</v>
      </c>
      <c r="K376" s="37">
        <f t="shared" si="61"/>
        <v>6297.7363912763631</v>
      </c>
      <c r="L376" s="37">
        <f t="shared" si="62"/>
        <v>7806698.6312310109</v>
      </c>
      <c r="M376" s="37">
        <f t="shared" si="63"/>
        <v>7362053.8414020687</v>
      </c>
      <c r="N376" s="41">
        <f>'jan-sep'!M376</f>
        <v>5049949.0269188089</v>
      </c>
      <c r="O376" s="41">
        <f t="shared" si="64"/>
        <v>2312104.8144832598</v>
      </c>
    </row>
    <row r="377" spans="1:15" s="34" customFormat="1" x14ac:dyDescent="0.3">
      <c r="A377" s="33" t="s">
        <v>847</v>
      </c>
      <c r="B377" s="34" t="s">
        <v>416</v>
      </c>
      <c r="C377" s="36">
        <v>26305138</v>
      </c>
      <c r="D377" s="36">
        <v>981</v>
      </c>
      <c r="E377" s="37">
        <f t="shared" si="55"/>
        <v>26814.615698267073</v>
      </c>
      <c r="F377" s="38">
        <f t="shared" si="56"/>
        <v>0.8465437187323851</v>
      </c>
      <c r="G377" s="39">
        <f t="shared" si="57"/>
        <v>2916.4739759722402</v>
      </c>
      <c r="H377" s="39">
        <f t="shared" si="58"/>
        <v>592.63728794607869</v>
      </c>
      <c r="I377" s="37">
        <f t="shared" si="59"/>
        <v>3509.1112639183189</v>
      </c>
      <c r="J377" s="40">
        <f t="shared" si="60"/>
        <v>-380.36337881004494</v>
      </c>
      <c r="K377" s="37">
        <f t="shared" si="61"/>
        <v>3128.7478851082737</v>
      </c>
      <c r="L377" s="37">
        <f t="shared" si="62"/>
        <v>3442438.1499038707</v>
      </c>
      <c r="M377" s="37">
        <f t="shared" si="63"/>
        <v>3069301.6752912165</v>
      </c>
      <c r="N377" s="41">
        <f>'jan-sep'!M377</f>
        <v>2253260.607833493</v>
      </c>
      <c r="O377" s="41">
        <f t="shared" si="64"/>
        <v>816041.06745772343</v>
      </c>
    </row>
    <row r="378" spans="1:15" s="34" customFormat="1" x14ac:dyDescent="0.3">
      <c r="A378" s="33" t="s">
        <v>848</v>
      </c>
      <c r="B378" s="34" t="s">
        <v>849</v>
      </c>
      <c r="C378" s="36">
        <v>74088849</v>
      </c>
      <c r="D378" s="36">
        <v>2900</v>
      </c>
      <c r="E378" s="37">
        <f t="shared" si="55"/>
        <v>25547.87896551724</v>
      </c>
      <c r="F378" s="38">
        <f t="shared" si="56"/>
        <v>0.80655254241035201</v>
      </c>
      <c r="G378" s="39">
        <f t="shared" si="57"/>
        <v>3676.5160156221395</v>
      </c>
      <c r="H378" s="39">
        <f t="shared" si="58"/>
        <v>1035.99514440852</v>
      </c>
      <c r="I378" s="37">
        <f t="shared" si="59"/>
        <v>4712.5111600306591</v>
      </c>
      <c r="J378" s="40">
        <f t="shared" si="60"/>
        <v>-380.36337881004494</v>
      </c>
      <c r="K378" s="37">
        <f t="shared" si="61"/>
        <v>4332.147781220614</v>
      </c>
      <c r="L378" s="37">
        <f t="shared" si="62"/>
        <v>13666282.364088912</v>
      </c>
      <c r="M378" s="37">
        <f t="shared" si="63"/>
        <v>12563228.565539781</v>
      </c>
      <c r="N378" s="41">
        <f>'jan-sep'!M378</f>
        <v>11025408.817805428</v>
      </c>
      <c r="O378" s="41">
        <f t="shared" si="64"/>
        <v>1537819.7477343529</v>
      </c>
    </row>
    <row r="379" spans="1:15" s="34" customFormat="1" x14ac:dyDescent="0.3">
      <c r="A379" s="33" t="s">
        <v>850</v>
      </c>
      <c r="B379" s="34" t="s">
        <v>851</v>
      </c>
      <c r="C379" s="36">
        <v>19586060</v>
      </c>
      <c r="D379" s="36">
        <v>941</v>
      </c>
      <c r="E379" s="37">
        <f t="shared" si="55"/>
        <v>20814.091392136026</v>
      </c>
      <c r="F379" s="38">
        <f t="shared" si="56"/>
        <v>0.65710575633098756</v>
      </c>
      <c r="G379" s="39">
        <f t="shared" si="57"/>
        <v>6516.7885596508686</v>
      </c>
      <c r="H379" s="39">
        <f t="shared" si="58"/>
        <v>2692.820795091945</v>
      </c>
      <c r="I379" s="37">
        <f t="shared" si="59"/>
        <v>9209.6093547428136</v>
      </c>
      <c r="J379" s="40">
        <f t="shared" si="60"/>
        <v>-380.36337881004494</v>
      </c>
      <c r="K379" s="37">
        <f t="shared" si="61"/>
        <v>8829.2459759327685</v>
      </c>
      <c r="L379" s="37">
        <f t="shared" si="62"/>
        <v>8666242.4028129876</v>
      </c>
      <c r="M379" s="37">
        <f t="shared" si="63"/>
        <v>8308320.4633527352</v>
      </c>
      <c r="N379" s="41">
        <f>'jan-sep'!M379</f>
        <v>6684532.1420706566</v>
      </c>
      <c r="O379" s="41">
        <f t="shared" si="64"/>
        <v>1623788.3212820785</v>
      </c>
    </row>
    <row r="380" spans="1:15" s="34" customFormat="1" x14ac:dyDescent="0.3">
      <c r="A380" s="33" t="s">
        <v>852</v>
      </c>
      <c r="B380" s="34" t="s">
        <v>417</v>
      </c>
      <c r="C380" s="36">
        <v>61492130</v>
      </c>
      <c r="D380" s="36">
        <v>2270</v>
      </c>
      <c r="E380" s="37">
        <f t="shared" si="55"/>
        <v>27089.044052863435</v>
      </c>
      <c r="F380" s="38">
        <f t="shared" si="56"/>
        <v>0.85520748637462007</v>
      </c>
      <c r="G380" s="39">
        <f t="shared" si="57"/>
        <v>2751.8169632144227</v>
      </c>
      <c r="H380" s="39">
        <f t="shared" si="58"/>
        <v>496.58736383735175</v>
      </c>
      <c r="I380" s="37">
        <f t="shared" si="59"/>
        <v>3248.4043270517745</v>
      </c>
      <c r="J380" s="40">
        <f t="shared" si="60"/>
        <v>-380.36337881004494</v>
      </c>
      <c r="K380" s="37">
        <f t="shared" si="61"/>
        <v>2868.0409482417294</v>
      </c>
      <c r="L380" s="37">
        <f t="shared" si="62"/>
        <v>7373877.8224075278</v>
      </c>
      <c r="M380" s="37">
        <f t="shared" si="63"/>
        <v>6510452.9525087262</v>
      </c>
      <c r="N380" s="41">
        <f>'jan-sep'!M380</f>
        <v>5650448.0320408018</v>
      </c>
      <c r="O380" s="41">
        <f t="shared" si="64"/>
        <v>860004.92046792433</v>
      </c>
    </row>
    <row r="381" spans="1:15" s="34" customFormat="1" x14ac:dyDescent="0.3">
      <c r="A381" s="33" t="s">
        <v>853</v>
      </c>
      <c r="B381" s="34" t="s">
        <v>418</v>
      </c>
      <c r="C381" s="36">
        <v>269969200</v>
      </c>
      <c r="D381" s="36">
        <v>10156</v>
      </c>
      <c r="E381" s="37">
        <f t="shared" si="55"/>
        <v>26582.237101220951</v>
      </c>
      <c r="F381" s="38">
        <f t="shared" si="56"/>
        <v>0.83920747181723898</v>
      </c>
      <c r="G381" s="39">
        <f t="shared" si="57"/>
        <v>3055.901134199913</v>
      </c>
      <c r="H381" s="39">
        <f t="shared" si="58"/>
        <v>673.96979691222111</v>
      </c>
      <c r="I381" s="37">
        <f t="shared" si="59"/>
        <v>3729.8709311121343</v>
      </c>
      <c r="J381" s="40">
        <f t="shared" si="60"/>
        <v>-380.36337881004494</v>
      </c>
      <c r="K381" s="37">
        <f t="shared" si="61"/>
        <v>3349.5075523020892</v>
      </c>
      <c r="L381" s="37">
        <f t="shared" si="62"/>
        <v>37880569.176374838</v>
      </c>
      <c r="M381" s="37">
        <f t="shared" si="63"/>
        <v>34017598.701180018</v>
      </c>
      <c r="N381" s="41">
        <f>'jan-sep'!M381</f>
        <v>22786695.317183435</v>
      </c>
      <c r="O381" s="41">
        <f t="shared" si="64"/>
        <v>11230903.383996584</v>
      </c>
    </row>
    <row r="382" spans="1:15" s="34" customFormat="1" x14ac:dyDescent="0.3">
      <c r="A382" s="33" t="s">
        <v>854</v>
      </c>
      <c r="B382" s="34" t="s">
        <v>419</v>
      </c>
      <c r="C382" s="36">
        <v>6272157980</v>
      </c>
      <c r="D382" s="36">
        <v>196159</v>
      </c>
      <c r="E382" s="37">
        <f t="shared" si="55"/>
        <v>31974.867225057224</v>
      </c>
      <c r="F382" s="38">
        <f t="shared" si="56"/>
        <v>1.0094540720351814</v>
      </c>
      <c r="G382" s="39">
        <f t="shared" si="57"/>
        <v>-179.67694010185005</v>
      </c>
      <c r="H382" s="39">
        <f t="shared" si="58"/>
        <v>0</v>
      </c>
      <c r="I382" s="37">
        <f t="shared" si="59"/>
        <v>-179.67694010185005</v>
      </c>
      <c r="J382" s="40">
        <f t="shared" si="60"/>
        <v>-380.36337881004494</v>
      </c>
      <c r="K382" s="37">
        <f t="shared" si="61"/>
        <v>-560.04031891189493</v>
      </c>
      <c r="L382" s="37">
        <f t="shared" si="62"/>
        <v>-35245248.893438801</v>
      </c>
      <c r="M382" s="37">
        <f t="shared" si="63"/>
        <v>-109856948.9174384</v>
      </c>
      <c r="N382" s="41">
        <f>'jan-sep'!M382</f>
        <v>-97565347.147007063</v>
      </c>
      <c r="O382" s="41">
        <f t="shared" si="64"/>
        <v>-12291601.77043134</v>
      </c>
    </row>
    <row r="383" spans="1:15" s="34" customFormat="1" x14ac:dyDescent="0.3">
      <c r="A383" s="33" t="s">
        <v>855</v>
      </c>
      <c r="B383" s="34" t="s">
        <v>420</v>
      </c>
      <c r="C383" s="36">
        <v>519698703</v>
      </c>
      <c r="D383" s="36">
        <v>22090</v>
      </c>
      <c r="E383" s="37">
        <f t="shared" si="55"/>
        <v>23526.423856948844</v>
      </c>
      <c r="F383" s="38">
        <f t="shared" si="56"/>
        <v>0.74273472961325648</v>
      </c>
      <c r="G383" s="39">
        <f t="shared" si="57"/>
        <v>4889.3890807631769</v>
      </c>
      <c r="H383" s="39">
        <f t="shared" si="58"/>
        <v>1743.5044324074586</v>
      </c>
      <c r="I383" s="37">
        <f t="shared" si="59"/>
        <v>6632.8935131706357</v>
      </c>
      <c r="J383" s="40">
        <f t="shared" si="60"/>
        <v>-380.36337881004494</v>
      </c>
      <c r="K383" s="37">
        <f t="shared" si="61"/>
        <v>6252.5301343605906</v>
      </c>
      <c r="L383" s="37">
        <f t="shared" si="62"/>
        <v>146520617.70593935</v>
      </c>
      <c r="M383" s="37">
        <f t="shared" si="63"/>
        <v>138118390.66802543</v>
      </c>
      <c r="N383" s="41">
        <f>'jan-sep'!M383</f>
        <v>107359228.01752481</v>
      </c>
      <c r="O383" s="41">
        <f t="shared" si="64"/>
        <v>30759162.650500625</v>
      </c>
    </row>
    <row r="384" spans="1:15" s="34" customFormat="1" x14ac:dyDescent="0.3">
      <c r="A384" s="33" t="s">
        <v>856</v>
      </c>
      <c r="B384" s="34" t="s">
        <v>421</v>
      </c>
      <c r="C384" s="36">
        <v>337553229</v>
      </c>
      <c r="D384" s="36">
        <v>13113</v>
      </c>
      <c r="E384" s="37">
        <f t="shared" si="55"/>
        <v>25741.876687256921</v>
      </c>
      <c r="F384" s="38">
        <f t="shared" si="56"/>
        <v>0.81267709607299254</v>
      </c>
      <c r="G384" s="39">
        <f t="shared" si="57"/>
        <v>3560.1173825783312</v>
      </c>
      <c r="H384" s="39">
        <f t="shared" si="58"/>
        <v>968.09594179963165</v>
      </c>
      <c r="I384" s="37">
        <f t="shared" si="59"/>
        <v>4528.2133243779626</v>
      </c>
      <c r="J384" s="40">
        <f t="shared" si="60"/>
        <v>-380.36337881004494</v>
      </c>
      <c r="K384" s="37">
        <f t="shared" si="61"/>
        <v>4147.8499455679175</v>
      </c>
      <c r="L384" s="37">
        <f t="shared" si="62"/>
        <v>59378461.322568223</v>
      </c>
      <c r="M384" s="37">
        <f t="shared" si="63"/>
        <v>54390756.336232103</v>
      </c>
      <c r="N384" s="41">
        <f>'jan-sep'!M384</f>
        <v>46308087.593700901</v>
      </c>
      <c r="O384" s="41">
        <f t="shared" si="64"/>
        <v>8082668.7425312027</v>
      </c>
    </row>
    <row r="385" spans="1:15" s="34" customFormat="1" x14ac:dyDescent="0.3">
      <c r="A385" s="33" t="s">
        <v>857</v>
      </c>
      <c r="B385" s="34" t="s">
        <v>422</v>
      </c>
      <c r="C385" s="36">
        <v>117655549</v>
      </c>
      <c r="D385" s="36">
        <v>4228</v>
      </c>
      <c r="E385" s="37">
        <f t="shared" si="55"/>
        <v>27827.707899716177</v>
      </c>
      <c r="F385" s="38">
        <f t="shared" si="56"/>
        <v>0.87852727759759486</v>
      </c>
      <c r="G385" s="39">
        <f t="shared" si="57"/>
        <v>2308.6186551027777</v>
      </c>
      <c r="H385" s="39">
        <f t="shared" si="58"/>
        <v>238.05501743889215</v>
      </c>
      <c r="I385" s="37">
        <f t="shared" si="59"/>
        <v>2546.6736725416699</v>
      </c>
      <c r="J385" s="40">
        <f t="shared" si="60"/>
        <v>-380.36337881004494</v>
      </c>
      <c r="K385" s="37">
        <f t="shared" si="61"/>
        <v>2166.3102937316248</v>
      </c>
      <c r="L385" s="37">
        <f t="shared" si="62"/>
        <v>10767336.28750618</v>
      </c>
      <c r="M385" s="37">
        <f t="shared" si="63"/>
        <v>9159159.9218973089</v>
      </c>
      <c r="N385" s="41">
        <f>'jan-sep'!M385</f>
        <v>7478992.8111314978</v>
      </c>
      <c r="O385" s="41">
        <f t="shared" si="64"/>
        <v>1680167.1107658111</v>
      </c>
    </row>
    <row r="386" spans="1:15" s="34" customFormat="1" x14ac:dyDescent="0.3">
      <c r="A386" s="33" t="s">
        <v>858</v>
      </c>
      <c r="B386" s="34" t="s">
        <v>423</v>
      </c>
      <c r="C386" s="36">
        <v>28565609</v>
      </c>
      <c r="D386" s="36">
        <v>999</v>
      </c>
      <c r="E386" s="37">
        <f t="shared" si="55"/>
        <v>28594.203203203204</v>
      </c>
      <c r="F386" s="38">
        <f t="shared" si="56"/>
        <v>0.90272571444659844</v>
      </c>
      <c r="G386" s="39">
        <f t="shared" si="57"/>
        <v>1848.7214730105616</v>
      </c>
      <c r="H386" s="39">
        <f t="shared" si="58"/>
        <v>0</v>
      </c>
      <c r="I386" s="37">
        <f t="shared" si="59"/>
        <v>1848.7214730105616</v>
      </c>
      <c r="J386" s="40">
        <f t="shared" si="60"/>
        <v>-380.36337881004494</v>
      </c>
      <c r="K386" s="37">
        <f t="shared" si="61"/>
        <v>1468.3580942005167</v>
      </c>
      <c r="L386" s="37">
        <f t="shared" si="62"/>
        <v>1846872.7515375509</v>
      </c>
      <c r="M386" s="37">
        <f t="shared" si="63"/>
        <v>1466889.7361063161</v>
      </c>
      <c r="N386" s="41">
        <f>'jan-sep'!M386</f>
        <v>2608922.5974267651</v>
      </c>
      <c r="O386" s="41">
        <f t="shared" si="64"/>
        <v>-1142032.861320449</v>
      </c>
    </row>
    <row r="387" spans="1:15" s="34" customFormat="1" x14ac:dyDescent="0.3">
      <c r="A387" s="33" t="s">
        <v>859</v>
      </c>
      <c r="B387" s="34" t="s">
        <v>424</v>
      </c>
      <c r="C387" s="36">
        <v>121592739</v>
      </c>
      <c r="D387" s="36">
        <v>4694</v>
      </c>
      <c r="E387" s="37">
        <f t="shared" si="55"/>
        <v>25903.864294844483</v>
      </c>
      <c r="F387" s="38">
        <f t="shared" si="56"/>
        <v>0.81779108290982794</v>
      </c>
      <c r="G387" s="39">
        <f t="shared" si="57"/>
        <v>3462.9248180257941</v>
      </c>
      <c r="H387" s="39">
        <f t="shared" si="58"/>
        <v>911.40027914398502</v>
      </c>
      <c r="I387" s="37">
        <f t="shared" si="59"/>
        <v>4374.3250971697789</v>
      </c>
      <c r="J387" s="40">
        <f t="shared" si="60"/>
        <v>-380.36337881004494</v>
      </c>
      <c r="K387" s="37">
        <f t="shared" si="61"/>
        <v>3993.9617183597338</v>
      </c>
      <c r="L387" s="37">
        <f t="shared" si="62"/>
        <v>20533082.006114941</v>
      </c>
      <c r="M387" s="37">
        <f t="shared" si="63"/>
        <v>18747656.305980589</v>
      </c>
      <c r="N387" s="41">
        <f>'jan-sep'!M387</f>
        <v>17657978.047268514</v>
      </c>
      <c r="O387" s="41">
        <f t="shared" si="64"/>
        <v>1089678.2587120757</v>
      </c>
    </row>
    <row r="388" spans="1:15" s="34" customFormat="1" x14ac:dyDescent="0.3">
      <c r="A388" s="33" t="s">
        <v>860</v>
      </c>
      <c r="B388" s="34" t="s">
        <v>425</v>
      </c>
      <c r="C388" s="36">
        <v>184416971</v>
      </c>
      <c r="D388" s="36">
        <v>5068</v>
      </c>
      <c r="E388" s="37">
        <f t="shared" si="55"/>
        <v>36388.510457774268</v>
      </c>
      <c r="F388" s="38">
        <f t="shared" si="56"/>
        <v>1.1487938260493991</v>
      </c>
      <c r="G388" s="39">
        <f t="shared" si="57"/>
        <v>-2827.8628797320766</v>
      </c>
      <c r="H388" s="39">
        <f t="shared" si="58"/>
        <v>0</v>
      </c>
      <c r="I388" s="37">
        <f t="shared" si="59"/>
        <v>-2827.8628797320766</v>
      </c>
      <c r="J388" s="40">
        <f t="shared" si="60"/>
        <v>-380.36337881004494</v>
      </c>
      <c r="K388" s="37">
        <f t="shared" si="61"/>
        <v>-3208.2262585421217</v>
      </c>
      <c r="L388" s="37">
        <f t="shared" si="62"/>
        <v>-14331609.074482165</v>
      </c>
      <c r="M388" s="37">
        <f t="shared" si="63"/>
        <v>-16259290.678291474</v>
      </c>
      <c r="N388" s="41">
        <f>'jan-sep'!M388</f>
        <v>-18070688.496966399</v>
      </c>
      <c r="O388" s="41">
        <f t="shared" si="64"/>
        <v>1811397.8186749257</v>
      </c>
    </row>
    <row r="389" spans="1:15" s="34" customFormat="1" x14ac:dyDescent="0.3">
      <c r="A389" s="33" t="s">
        <v>861</v>
      </c>
      <c r="B389" s="34" t="s">
        <v>426</v>
      </c>
      <c r="C389" s="36">
        <v>144115248</v>
      </c>
      <c r="D389" s="36">
        <v>5334</v>
      </c>
      <c r="E389" s="37">
        <f t="shared" si="55"/>
        <v>27018.23172103487</v>
      </c>
      <c r="F389" s="38">
        <f t="shared" si="56"/>
        <v>0.85297192441867753</v>
      </c>
      <c r="G389" s="39">
        <f t="shared" si="57"/>
        <v>2794.3043623115618</v>
      </c>
      <c r="H389" s="39">
        <f t="shared" si="58"/>
        <v>521.37167997734957</v>
      </c>
      <c r="I389" s="37">
        <f t="shared" si="59"/>
        <v>3315.6760422889115</v>
      </c>
      <c r="J389" s="40">
        <f t="shared" si="60"/>
        <v>-380.36337881004494</v>
      </c>
      <c r="K389" s="37">
        <f t="shared" si="61"/>
        <v>2935.3126634788664</v>
      </c>
      <c r="L389" s="37">
        <f t="shared" si="62"/>
        <v>17685816.009569053</v>
      </c>
      <c r="M389" s="37">
        <f t="shared" si="63"/>
        <v>15656957.746996274</v>
      </c>
      <c r="N389" s="41">
        <f>'jan-sep'!M389</f>
        <v>10318289.799473854</v>
      </c>
      <c r="O389" s="41">
        <f t="shared" si="64"/>
        <v>5338667.9475224204</v>
      </c>
    </row>
    <row r="390" spans="1:15" s="34" customFormat="1" x14ac:dyDescent="0.3">
      <c r="A390" s="33" t="s">
        <v>862</v>
      </c>
      <c r="B390" s="34" t="s">
        <v>427</v>
      </c>
      <c r="C390" s="36">
        <v>39381611</v>
      </c>
      <c r="D390" s="36">
        <v>1693</v>
      </c>
      <c r="E390" s="37">
        <f t="shared" si="55"/>
        <v>23261.435912581215</v>
      </c>
      <c r="F390" s="38">
        <f t="shared" si="56"/>
        <v>0.7343689979403345</v>
      </c>
      <c r="G390" s="39">
        <f t="shared" si="57"/>
        <v>5048.3818473837546</v>
      </c>
      <c r="H390" s="39">
        <f t="shared" si="58"/>
        <v>1836.2502129361287</v>
      </c>
      <c r="I390" s="37">
        <f t="shared" si="59"/>
        <v>6884.6320603198837</v>
      </c>
      <c r="J390" s="40">
        <f t="shared" si="60"/>
        <v>-380.36337881004494</v>
      </c>
      <c r="K390" s="37">
        <f t="shared" si="61"/>
        <v>6504.2686815098386</v>
      </c>
      <c r="L390" s="37">
        <f t="shared" si="62"/>
        <v>11655682.078121563</v>
      </c>
      <c r="M390" s="37">
        <f t="shared" si="63"/>
        <v>11011726.877796156</v>
      </c>
      <c r="N390" s="41">
        <f>'jan-sep'!M390</f>
        <v>9055332.3684119247</v>
      </c>
      <c r="O390" s="41">
        <f t="shared" si="64"/>
        <v>1956394.5093842316</v>
      </c>
    </row>
    <row r="391" spans="1:15" s="34" customFormat="1" x14ac:dyDescent="0.3">
      <c r="A391" s="33" t="s">
        <v>863</v>
      </c>
      <c r="B391" s="34" t="s">
        <v>428</v>
      </c>
      <c r="C391" s="36">
        <v>116643400</v>
      </c>
      <c r="D391" s="36">
        <v>4904</v>
      </c>
      <c r="E391" s="37">
        <f t="shared" si="55"/>
        <v>23785.358890701467</v>
      </c>
      <c r="F391" s="38">
        <f t="shared" si="56"/>
        <v>0.75090936947569564</v>
      </c>
      <c r="G391" s="39">
        <f t="shared" si="57"/>
        <v>4734.0280605116031</v>
      </c>
      <c r="H391" s="39">
        <f t="shared" si="58"/>
        <v>1652.8771705940405</v>
      </c>
      <c r="I391" s="37">
        <f t="shared" si="59"/>
        <v>6386.9052311056439</v>
      </c>
      <c r="J391" s="40">
        <f t="shared" si="60"/>
        <v>-380.36337881004494</v>
      </c>
      <c r="K391" s="37">
        <f t="shared" si="61"/>
        <v>6006.5418522955988</v>
      </c>
      <c r="L391" s="37">
        <f t="shared" si="62"/>
        <v>31321383.253342077</v>
      </c>
      <c r="M391" s="37">
        <f t="shared" si="63"/>
        <v>29456081.243657615</v>
      </c>
      <c r="N391" s="41">
        <f>'jan-sep'!M391</f>
        <v>24662806.042523392</v>
      </c>
      <c r="O391" s="41">
        <f t="shared" si="64"/>
        <v>4793275.2011342235</v>
      </c>
    </row>
    <row r="392" spans="1:15" s="34" customFormat="1" x14ac:dyDescent="0.3">
      <c r="A392" s="33" t="s">
        <v>864</v>
      </c>
      <c r="B392" s="34" t="s">
        <v>429</v>
      </c>
      <c r="C392" s="36">
        <v>87600939</v>
      </c>
      <c r="D392" s="36">
        <v>3340</v>
      </c>
      <c r="E392" s="37">
        <f t="shared" si="55"/>
        <v>26227.826047904193</v>
      </c>
      <c r="F392" s="38">
        <f t="shared" si="56"/>
        <v>0.82801863158135158</v>
      </c>
      <c r="G392" s="39">
        <f t="shared" si="57"/>
        <v>3268.5477661899681</v>
      </c>
      <c r="H392" s="39">
        <f t="shared" si="58"/>
        <v>798.01366557308666</v>
      </c>
      <c r="I392" s="37">
        <f t="shared" si="59"/>
        <v>4066.5614317630548</v>
      </c>
      <c r="J392" s="40">
        <f t="shared" si="60"/>
        <v>-380.36337881004494</v>
      </c>
      <c r="K392" s="37">
        <f t="shared" si="61"/>
        <v>3686.1980529530097</v>
      </c>
      <c r="L392" s="37">
        <f t="shared" si="62"/>
        <v>13582315.182088602</v>
      </c>
      <c r="M392" s="37">
        <f t="shared" si="63"/>
        <v>12311901.496863052</v>
      </c>
      <c r="N392" s="41">
        <f>'jan-sep'!M392</f>
        <v>11251542.191196591</v>
      </c>
      <c r="O392" s="41">
        <f t="shared" si="64"/>
        <v>1060359.3056664616</v>
      </c>
    </row>
    <row r="393" spans="1:15" s="34" customFormat="1" x14ac:dyDescent="0.3">
      <c r="A393" s="33" t="s">
        <v>865</v>
      </c>
      <c r="B393" s="34" t="s">
        <v>430</v>
      </c>
      <c r="C393" s="36">
        <v>23669374</v>
      </c>
      <c r="D393" s="36">
        <v>957</v>
      </c>
      <c r="E393" s="37">
        <f t="shared" ref="E393:E429" si="65">(C393)/D393</f>
        <v>24732.888192267503</v>
      </c>
      <c r="F393" s="38">
        <f t="shared" ref="F393:F429" si="66">IF(ISNUMBER(C393),E393/E$435,"")</f>
        <v>0.78082309218504065</v>
      </c>
      <c r="G393" s="39">
        <f t="shared" ref="G393:G429" si="67">(E$435-E393)*0.6</f>
        <v>4165.5104795719826</v>
      </c>
      <c r="H393" s="39">
        <f t="shared" ref="H393:H429" si="68">IF(E393&gt;=E$435*0.9,0,IF(E393&lt;0.9*E$435,(E$435*0.9-E393)*0.35))</f>
        <v>1321.2419150459282</v>
      </c>
      <c r="I393" s="37">
        <f t="shared" ref="I393:I429" si="69">G393+H393</f>
        <v>5486.7523946179108</v>
      </c>
      <c r="J393" s="40">
        <f t="shared" ref="J393:J429" si="70">I$437</f>
        <v>-380.36337881004494</v>
      </c>
      <c r="K393" s="37">
        <f t="shared" ref="K393:K429" si="71">I393+J393</f>
        <v>5106.3890158078657</v>
      </c>
      <c r="L393" s="37">
        <f t="shared" ref="L393:L429" si="72">(I393*D393)</f>
        <v>5250822.0416493407</v>
      </c>
      <c r="M393" s="37">
        <f t="shared" ref="M393:M429" si="73">(K393*D393)</f>
        <v>4886814.2881281273</v>
      </c>
      <c r="N393" s="41">
        <f>'jan-sep'!M393</f>
        <v>4386261.0383757921</v>
      </c>
      <c r="O393" s="41">
        <f t="shared" ref="O393:O429" si="74">M393-N393</f>
        <v>500553.24975233525</v>
      </c>
    </row>
    <row r="394" spans="1:15" s="34" customFormat="1" x14ac:dyDescent="0.3">
      <c r="A394" s="33" t="s">
        <v>866</v>
      </c>
      <c r="B394" s="34" t="s">
        <v>431</v>
      </c>
      <c r="C394" s="36">
        <v>22109651</v>
      </c>
      <c r="D394" s="36">
        <v>947</v>
      </c>
      <c r="E394" s="37">
        <f t="shared" si="65"/>
        <v>23347.044350580782</v>
      </c>
      <c r="F394" s="38">
        <f t="shared" si="66"/>
        <v>0.73707167644501681</v>
      </c>
      <c r="G394" s="39">
        <f t="shared" si="67"/>
        <v>4997.0167845840151</v>
      </c>
      <c r="H394" s="39">
        <f t="shared" si="68"/>
        <v>1806.2872596362804</v>
      </c>
      <c r="I394" s="37">
        <f t="shared" si="69"/>
        <v>6803.3040442202955</v>
      </c>
      <c r="J394" s="40">
        <f t="shared" si="70"/>
        <v>-380.36337881004494</v>
      </c>
      <c r="K394" s="37">
        <f t="shared" si="71"/>
        <v>6422.9406654102504</v>
      </c>
      <c r="L394" s="37">
        <f t="shared" si="72"/>
        <v>6442728.9298766199</v>
      </c>
      <c r="M394" s="37">
        <f t="shared" si="73"/>
        <v>6082524.8101435071</v>
      </c>
      <c r="N394" s="41">
        <f>'jan-sep'!M394</f>
        <v>4626867.6219350845</v>
      </c>
      <c r="O394" s="41">
        <f t="shared" si="74"/>
        <v>1455657.1882084226</v>
      </c>
    </row>
    <row r="395" spans="1:15" s="34" customFormat="1" x14ac:dyDescent="0.3">
      <c r="A395" s="33" t="s">
        <v>867</v>
      </c>
      <c r="B395" s="34" t="s">
        <v>432</v>
      </c>
      <c r="C395" s="36">
        <v>182054058</v>
      </c>
      <c r="D395" s="36">
        <v>6975</v>
      </c>
      <c r="E395" s="37">
        <f t="shared" si="65"/>
        <v>26100.940215053764</v>
      </c>
      <c r="F395" s="38">
        <f t="shared" si="66"/>
        <v>0.82401281602149634</v>
      </c>
      <c r="G395" s="39">
        <f t="shared" si="67"/>
        <v>3344.6792659002253</v>
      </c>
      <c r="H395" s="39">
        <f t="shared" si="68"/>
        <v>842.42370707073655</v>
      </c>
      <c r="I395" s="37">
        <f t="shared" si="69"/>
        <v>4187.1029729709617</v>
      </c>
      <c r="J395" s="40">
        <f t="shared" si="70"/>
        <v>-380.36337881004494</v>
      </c>
      <c r="K395" s="37">
        <f t="shared" si="71"/>
        <v>3806.7395941609166</v>
      </c>
      <c r="L395" s="37">
        <f t="shared" si="72"/>
        <v>29205043.236472458</v>
      </c>
      <c r="M395" s="37">
        <f t="shared" si="73"/>
        <v>26552008.669272393</v>
      </c>
      <c r="N395" s="41">
        <f>'jan-sep'!M395</f>
        <v>21492378.342394084</v>
      </c>
      <c r="O395" s="41">
        <f t="shared" si="74"/>
        <v>5059630.3268783092</v>
      </c>
    </row>
    <row r="396" spans="1:15" s="34" customFormat="1" x14ac:dyDescent="0.3">
      <c r="A396" s="33" t="s">
        <v>868</v>
      </c>
      <c r="B396" s="34" t="s">
        <v>433</v>
      </c>
      <c r="C396" s="36">
        <v>59881576</v>
      </c>
      <c r="D396" s="36">
        <v>2501</v>
      </c>
      <c r="E396" s="37">
        <f t="shared" si="65"/>
        <v>23943.053178728507</v>
      </c>
      <c r="F396" s="38">
        <f t="shared" si="66"/>
        <v>0.75588781520512272</v>
      </c>
      <c r="G396" s="39">
        <f t="shared" si="67"/>
        <v>4639.4114876953799</v>
      </c>
      <c r="H396" s="39">
        <f t="shared" si="68"/>
        <v>1597.6841697845766</v>
      </c>
      <c r="I396" s="37">
        <f t="shared" si="69"/>
        <v>6237.0956574799566</v>
      </c>
      <c r="J396" s="40">
        <f t="shared" si="70"/>
        <v>-380.36337881004494</v>
      </c>
      <c r="K396" s="37">
        <f t="shared" si="71"/>
        <v>5856.7322786699115</v>
      </c>
      <c r="L396" s="37">
        <f t="shared" si="72"/>
        <v>15598976.239357371</v>
      </c>
      <c r="M396" s="37">
        <f t="shared" si="73"/>
        <v>14647687.428953448</v>
      </c>
      <c r="N396" s="41">
        <f>'jan-sep'!M396</f>
        <v>9323366.4068211615</v>
      </c>
      <c r="O396" s="41">
        <f t="shared" si="74"/>
        <v>5324321.0221322868</v>
      </c>
    </row>
    <row r="397" spans="1:15" s="34" customFormat="1" x14ac:dyDescent="0.3">
      <c r="A397" s="33" t="s">
        <v>869</v>
      </c>
      <c r="B397" s="34" t="s">
        <v>434</v>
      </c>
      <c r="C397" s="36">
        <v>93866713</v>
      </c>
      <c r="D397" s="36">
        <v>3905</v>
      </c>
      <c r="E397" s="37">
        <f t="shared" si="65"/>
        <v>24037.570550576183</v>
      </c>
      <c r="F397" s="38">
        <f t="shared" si="66"/>
        <v>0.75887175084489078</v>
      </c>
      <c r="G397" s="39">
        <f t="shared" si="67"/>
        <v>4582.701064586774</v>
      </c>
      <c r="H397" s="39">
        <f t="shared" si="68"/>
        <v>1564.6030896378898</v>
      </c>
      <c r="I397" s="37">
        <f t="shared" si="69"/>
        <v>6147.3041542246638</v>
      </c>
      <c r="J397" s="40">
        <f t="shared" si="70"/>
        <v>-380.36337881004494</v>
      </c>
      <c r="K397" s="37">
        <f t="shared" si="71"/>
        <v>5766.9407754146187</v>
      </c>
      <c r="L397" s="37">
        <f t="shared" si="72"/>
        <v>24005222.722247314</v>
      </c>
      <c r="M397" s="37">
        <f t="shared" si="73"/>
        <v>22519903.727994084</v>
      </c>
      <c r="N397" s="41">
        <f>'jan-sep'!M397</f>
        <v>18767861.945096623</v>
      </c>
      <c r="O397" s="41">
        <f t="shared" si="74"/>
        <v>3752041.7828974612</v>
      </c>
    </row>
    <row r="398" spans="1:15" s="34" customFormat="1" x14ac:dyDescent="0.3">
      <c r="A398" s="33" t="s">
        <v>870</v>
      </c>
      <c r="B398" s="34" t="s">
        <v>435</v>
      </c>
      <c r="C398" s="36">
        <v>307652313</v>
      </c>
      <c r="D398" s="36">
        <v>12086</v>
      </c>
      <c r="E398" s="37">
        <f t="shared" si="65"/>
        <v>25455.263362568261</v>
      </c>
      <c r="F398" s="38">
        <f t="shared" si="66"/>
        <v>0.80362864606161044</v>
      </c>
      <c r="G398" s="39">
        <f t="shared" si="67"/>
        <v>3732.0853773915273</v>
      </c>
      <c r="H398" s="39">
        <f t="shared" si="68"/>
        <v>1068.4106054406627</v>
      </c>
      <c r="I398" s="37">
        <f t="shared" si="69"/>
        <v>4800.4959828321898</v>
      </c>
      <c r="J398" s="40">
        <f t="shared" si="70"/>
        <v>-380.36337881004494</v>
      </c>
      <c r="K398" s="37">
        <f t="shared" si="71"/>
        <v>4420.1326040221447</v>
      </c>
      <c r="L398" s="37">
        <f t="shared" si="72"/>
        <v>58018794.44850985</v>
      </c>
      <c r="M398" s="37">
        <f t="shared" si="73"/>
        <v>53421722.652211644</v>
      </c>
      <c r="N398" s="41">
        <f>'jan-sep'!M398</f>
        <v>43847239.640240133</v>
      </c>
      <c r="O398" s="41">
        <f t="shared" si="74"/>
        <v>9574483.0119715109</v>
      </c>
    </row>
    <row r="399" spans="1:15" s="34" customFormat="1" x14ac:dyDescent="0.3">
      <c r="A399" s="33" t="s">
        <v>871</v>
      </c>
      <c r="B399" s="34" t="s">
        <v>436</v>
      </c>
      <c r="C399" s="36">
        <v>151790545</v>
      </c>
      <c r="D399" s="36">
        <v>5610</v>
      </c>
      <c r="E399" s="37">
        <f t="shared" si="65"/>
        <v>27057.138146167559</v>
      </c>
      <c r="F399" s="38">
        <f t="shared" si="66"/>
        <v>0.85420020940269614</v>
      </c>
      <c r="G399" s="39">
        <f t="shared" si="67"/>
        <v>2770.9605072319487</v>
      </c>
      <c r="H399" s="39">
        <f t="shared" si="68"/>
        <v>507.7544311809084</v>
      </c>
      <c r="I399" s="37">
        <f t="shared" si="69"/>
        <v>3278.714938412857</v>
      </c>
      <c r="J399" s="40">
        <f t="shared" si="70"/>
        <v>-380.36337881004494</v>
      </c>
      <c r="K399" s="37">
        <f t="shared" si="71"/>
        <v>2898.3515596028119</v>
      </c>
      <c r="L399" s="37">
        <f t="shared" si="72"/>
        <v>18393590.804496128</v>
      </c>
      <c r="M399" s="37">
        <f t="shared" si="73"/>
        <v>16259752.249371774</v>
      </c>
      <c r="N399" s="41">
        <f>'jan-sep'!M399</f>
        <v>12996231.473237399</v>
      </c>
      <c r="O399" s="41">
        <f t="shared" si="74"/>
        <v>3263520.7761343755</v>
      </c>
    </row>
    <row r="400" spans="1:15" s="34" customFormat="1" x14ac:dyDescent="0.3">
      <c r="A400" s="33" t="s">
        <v>872</v>
      </c>
      <c r="B400" s="34" t="s">
        <v>437</v>
      </c>
      <c r="C400" s="36">
        <v>44773159</v>
      </c>
      <c r="D400" s="36">
        <v>2025</v>
      </c>
      <c r="E400" s="37">
        <f t="shared" si="65"/>
        <v>22110.201975308642</v>
      </c>
      <c r="F400" s="38">
        <f t="shared" si="66"/>
        <v>0.6980242720133979</v>
      </c>
      <c r="G400" s="39">
        <f t="shared" si="67"/>
        <v>5739.1222097472983</v>
      </c>
      <c r="H400" s="39">
        <f t="shared" si="68"/>
        <v>2239.1820909815292</v>
      </c>
      <c r="I400" s="37">
        <f t="shared" si="69"/>
        <v>7978.304300728827</v>
      </c>
      <c r="J400" s="40">
        <f t="shared" si="70"/>
        <v>-380.36337881004494</v>
      </c>
      <c r="K400" s="37">
        <f t="shared" si="71"/>
        <v>7597.9409219187819</v>
      </c>
      <c r="L400" s="37">
        <f t="shared" si="72"/>
        <v>16156066.208975874</v>
      </c>
      <c r="M400" s="37">
        <f t="shared" si="73"/>
        <v>15385830.366885534</v>
      </c>
      <c r="N400" s="41">
        <f>'jan-sep'!M400</f>
        <v>11829200.204243449</v>
      </c>
      <c r="O400" s="41">
        <f t="shared" si="74"/>
        <v>3556630.1626420841</v>
      </c>
    </row>
    <row r="401" spans="1:15" s="34" customFormat="1" x14ac:dyDescent="0.3">
      <c r="A401" s="33" t="s">
        <v>873</v>
      </c>
      <c r="B401" s="34" t="s">
        <v>438</v>
      </c>
      <c r="C401" s="36">
        <v>142180312</v>
      </c>
      <c r="D401" s="36">
        <v>6246</v>
      </c>
      <c r="E401" s="37">
        <f t="shared" si="65"/>
        <v>22763.418507845021</v>
      </c>
      <c r="F401" s="38">
        <f t="shared" si="66"/>
        <v>0.71864647144423133</v>
      </c>
      <c r="G401" s="39">
        <f t="shared" si="67"/>
        <v>5347.192290225471</v>
      </c>
      <c r="H401" s="39">
        <f t="shared" si="68"/>
        <v>2010.5563045937968</v>
      </c>
      <c r="I401" s="37">
        <f t="shared" si="69"/>
        <v>7357.748594819268</v>
      </c>
      <c r="J401" s="40">
        <f t="shared" si="70"/>
        <v>-380.36337881004494</v>
      </c>
      <c r="K401" s="37">
        <f t="shared" si="71"/>
        <v>6977.3852160092229</v>
      </c>
      <c r="L401" s="37">
        <f t="shared" si="72"/>
        <v>45956497.72324115</v>
      </c>
      <c r="M401" s="37">
        <f t="shared" si="73"/>
        <v>43580748.059193604</v>
      </c>
      <c r="N401" s="41">
        <f>'jan-sep'!M401</f>
        <v>35701006.138866454</v>
      </c>
      <c r="O401" s="41">
        <f t="shared" si="74"/>
        <v>7879741.9203271493</v>
      </c>
    </row>
    <row r="402" spans="1:15" s="34" customFormat="1" x14ac:dyDescent="0.3">
      <c r="A402" s="33" t="s">
        <v>874</v>
      </c>
      <c r="B402" s="34" t="s">
        <v>439</v>
      </c>
      <c r="C402" s="36">
        <v>422211219</v>
      </c>
      <c r="D402" s="36">
        <v>16562</v>
      </c>
      <c r="E402" s="37">
        <f t="shared" si="65"/>
        <v>25492.7677212897</v>
      </c>
      <c r="F402" s="38">
        <f t="shared" si="66"/>
        <v>0.80481266747955571</v>
      </c>
      <c r="G402" s="39">
        <f t="shared" si="67"/>
        <v>3709.5827621586641</v>
      </c>
      <c r="H402" s="39">
        <f t="shared" si="68"/>
        <v>1055.2840798881591</v>
      </c>
      <c r="I402" s="37">
        <f t="shared" si="69"/>
        <v>4764.866842046823</v>
      </c>
      <c r="J402" s="40">
        <f t="shared" si="70"/>
        <v>-380.36337881004494</v>
      </c>
      <c r="K402" s="37">
        <f t="shared" si="71"/>
        <v>4384.5034632367779</v>
      </c>
      <c r="L402" s="37">
        <f t="shared" si="72"/>
        <v>78915724.637979478</v>
      </c>
      <c r="M402" s="37">
        <f t="shared" si="73"/>
        <v>72616146.358127519</v>
      </c>
      <c r="N402" s="41">
        <f>'jan-sep'!M402</f>
        <v>58477180.769101195</v>
      </c>
      <c r="O402" s="41">
        <f t="shared" si="74"/>
        <v>14138965.589026324</v>
      </c>
    </row>
    <row r="403" spans="1:15" s="34" customFormat="1" x14ac:dyDescent="0.3">
      <c r="A403" s="33" t="s">
        <v>875</v>
      </c>
      <c r="B403" s="34" t="s">
        <v>440</v>
      </c>
      <c r="C403" s="36">
        <v>201537447</v>
      </c>
      <c r="D403" s="36">
        <v>8231</v>
      </c>
      <c r="E403" s="37">
        <f t="shared" si="65"/>
        <v>24485.171546592152</v>
      </c>
      <c r="F403" s="38">
        <f t="shared" si="66"/>
        <v>0.77300261947039806</v>
      </c>
      <c r="G403" s="39">
        <f t="shared" si="67"/>
        <v>4314.1404669771928</v>
      </c>
      <c r="H403" s="39">
        <f t="shared" si="68"/>
        <v>1407.942741032301</v>
      </c>
      <c r="I403" s="37">
        <f t="shared" si="69"/>
        <v>5722.0832080094933</v>
      </c>
      <c r="J403" s="40">
        <f t="shared" si="70"/>
        <v>-380.36337881004494</v>
      </c>
      <c r="K403" s="37">
        <f t="shared" si="71"/>
        <v>5341.7198291994482</v>
      </c>
      <c r="L403" s="37">
        <f t="shared" si="72"/>
        <v>47098466.885126136</v>
      </c>
      <c r="M403" s="37">
        <f t="shared" si="73"/>
        <v>43967695.914140657</v>
      </c>
      <c r="N403" s="41">
        <f>'jan-sep'!M403</f>
        <v>35066002.427347064</v>
      </c>
      <c r="O403" s="41">
        <f t="shared" si="74"/>
        <v>8901693.4867935926</v>
      </c>
    </row>
    <row r="404" spans="1:15" s="34" customFormat="1" x14ac:dyDescent="0.3">
      <c r="A404" s="33" t="s">
        <v>876</v>
      </c>
      <c r="B404" s="34" t="s">
        <v>441</v>
      </c>
      <c r="C404" s="36">
        <v>160061041</v>
      </c>
      <c r="D404" s="36">
        <v>6076</v>
      </c>
      <c r="E404" s="37">
        <f t="shared" si="65"/>
        <v>26343.160138248848</v>
      </c>
      <c r="F404" s="38">
        <f t="shared" si="66"/>
        <v>0.8316597559157678</v>
      </c>
      <c r="G404" s="39">
        <f t="shared" si="67"/>
        <v>3199.3473119831751</v>
      </c>
      <c r="H404" s="39">
        <f t="shared" si="68"/>
        <v>757.64673395245734</v>
      </c>
      <c r="I404" s="37">
        <f t="shared" si="69"/>
        <v>3956.9940459356326</v>
      </c>
      <c r="J404" s="40">
        <f t="shared" si="70"/>
        <v>-380.36337881004494</v>
      </c>
      <c r="K404" s="37">
        <f t="shared" si="71"/>
        <v>3576.6306671255875</v>
      </c>
      <c r="L404" s="37">
        <f t="shared" si="72"/>
        <v>24042695.823104903</v>
      </c>
      <c r="M404" s="37">
        <f t="shared" si="73"/>
        <v>21731607.933455069</v>
      </c>
      <c r="N404" s="41">
        <f>'jan-sep'!M404</f>
        <v>16311747.909374408</v>
      </c>
      <c r="O404" s="41">
        <f t="shared" si="74"/>
        <v>5419860.0240806602</v>
      </c>
    </row>
    <row r="405" spans="1:15" s="34" customFormat="1" x14ac:dyDescent="0.3">
      <c r="A405" s="33" t="s">
        <v>877</v>
      </c>
      <c r="B405" s="34" t="s">
        <v>442</v>
      </c>
      <c r="C405" s="36">
        <v>411160286</v>
      </c>
      <c r="D405" s="36">
        <v>14040</v>
      </c>
      <c r="E405" s="37">
        <f t="shared" si="65"/>
        <v>29284.920655270656</v>
      </c>
      <c r="F405" s="38">
        <f t="shared" si="66"/>
        <v>0.9245318267193291</v>
      </c>
      <c r="G405" s="39">
        <f t="shared" si="67"/>
        <v>1434.2910017700901</v>
      </c>
      <c r="H405" s="39">
        <f t="shared" si="68"/>
        <v>0</v>
      </c>
      <c r="I405" s="37">
        <f t="shared" si="69"/>
        <v>1434.2910017700901</v>
      </c>
      <c r="J405" s="40">
        <f t="shared" si="70"/>
        <v>-380.36337881004494</v>
      </c>
      <c r="K405" s="37">
        <f t="shared" si="71"/>
        <v>1053.9276229600453</v>
      </c>
      <c r="L405" s="37">
        <f t="shared" si="72"/>
        <v>20137445.664852064</v>
      </c>
      <c r="M405" s="37">
        <f t="shared" si="73"/>
        <v>14797143.826359035</v>
      </c>
      <c r="N405" s="41">
        <f>'jan-sep'!M405</f>
        <v>15544239.137212258</v>
      </c>
      <c r="O405" s="41">
        <f t="shared" si="74"/>
        <v>-747095.31085322239</v>
      </c>
    </row>
    <row r="406" spans="1:15" s="34" customFormat="1" x14ac:dyDescent="0.3">
      <c r="A406" s="33" t="s">
        <v>878</v>
      </c>
      <c r="B406" s="34" t="s">
        <v>443</v>
      </c>
      <c r="C406" s="36">
        <v>99395912</v>
      </c>
      <c r="D406" s="36">
        <v>4088</v>
      </c>
      <c r="E406" s="37">
        <f t="shared" si="65"/>
        <v>24314.068493150684</v>
      </c>
      <c r="F406" s="38">
        <f t="shared" si="66"/>
        <v>0.76760085586592597</v>
      </c>
      <c r="G406" s="39">
        <f t="shared" si="67"/>
        <v>4416.8022990420732</v>
      </c>
      <c r="H406" s="39">
        <f t="shared" si="68"/>
        <v>1467.8288097368147</v>
      </c>
      <c r="I406" s="37">
        <f t="shared" si="69"/>
        <v>5884.6311087788881</v>
      </c>
      <c r="J406" s="40">
        <f t="shared" si="70"/>
        <v>-380.36337881004494</v>
      </c>
      <c r="K406" s="37">
        <f t="shared" si="71"/>
        <v>5504.267729968843</v>
      </c>
      <c r="L406" s="37">
        <f t="shared" si="72"/>
        <v>24056371.972688094</v>
      </c>
      <c r="M406" s="37">
        <f t="shared" si="73"/>
        <v>22501446.480112631</v>
      </c>
      <c r="N406" s="41">
        <f>'jan-sep'!M406</f>
        <v>17023168.030961581</v>
      </c>
      <c r="O406" s="41">
        <f t="shared" si="74"/>
        <v>5478278.4491510503</v>
      </c>
    </row>
    <row r="407" spans="1:15" s="34" customFormat="1" x14ac:dyDescent="0.3">
      <c r="A407" s="33" t="s">
        <v>879</v>
      </c>
      <c r="B407" s="34" t="s">
        <v>444</v>
      </c>
      <c r="C407" s="36">
        <v>34937867</v>
      </c>
      <c r="D407" s="36">
        <v>794</v>
      </c>
      <c r="E407" s="37">
        <f t="shared" si="65"/>
        <v>44002.35138539043</v>
      </c>
      <c r="F407" s="38">
        <f t="shared" si="66"/>
        <v>1.389164573302643</v>
      </c>
      <c r="G407" s="39">
        <f t="shared" si="67"/>
        <v>-7396.1674363017737</v>
      </c>
      <c r="H407" s="39">
        <f t="shared" si="68"/>
        <v>0</v>
      </c>
      <c r="I407" s="37">
        <f t="shared" si="69"/>
        <v>-7396.1674363017737</v>
      </c>
      <c r="J407" s="40">
        <f t="shared" si="70"/>
        <v>-380.36337881004494</v>
      </c>
      <c r="K407" s="37">
        <f t="shared" si="71"/>
        <v>-7776.5308151118188</v>
      </c>
      <c r="L407" s="37">
        <f t="shared" si="72"/>
        <v>-5872556.9444236085</v>
      </c>
      <c r="M407" s="37">
        <f t="shared" si="73"/>
        <v>-6174565.4671987845</v>
      </c>
      <c r="N407" s="41">
        <f>'jan-sep'!M407</f>
        <v>-6508600.91677019</v>
      </c>
      <c r="O407" s="41">
        <f t="shared" si="74"/>
        <v>334035.44957140554</v>
      </c>
    </row>
    <row r="408" spans="1:15" s="34" customFormat="1" x14ac:dyDescent="0.3">
      <c r="A408" s="33" t="s">
        <v>880</v>
      </c>
      <c r="B408" s="34" t="s">
        <v>445</v>
      </c>
      <c r="C408" s="36">
        <v>57189622</v>
      </c>
      <c r="D408" s="36">
        <v>2432</v>
      </c>
      <c r="E408" s="37">
        <f t="shared" si="65"/>
        <v>23515.46957236842</v>
      </c>
      <c r="F408" s="38">
        <f t="shared" si="66"/>
        <v>0.74238890027491677</v>
      </c>
      <c r="G408" s="39">
        <f t="shared" si="67"/>
        <v>4895.9616515114321</v>
      </c>
      <c r="H408" s="39">
        <f t="shared" si="68"/>
        <v>1747.338432010607</v>
      </c>
      <c r="I408" s="37">
        <f t="shared" si="69"/>
        <v>6643.3000835220391</v>
      </c>
      <c r="J408" s="40">
        <f t="shared" si="70"/>
        <v>-380.36337881004494</v>
      </c>
      <c r="K408" s="37">
        <f t="shared" si="71"/>
        <v>6262.936704711994</v>
      </c>
      <c r="L408" s="37">
        <f t="shared" si="72"/>
        <v>16156505.803125599</v>
      </c>
      <c r="M408" s="37">
        <f t="shared" si="73"/>
        <v>15231462.065859569</v>
      </c>
      <c r="N408" s="41">
        <f>'jan-sep'!M408</f>
        <v>10716980.788380273</v>
      </c>
      <c r="O408" s="41">
        <f t="shared" si="74"/>
        <v>4514481.2774792966</v>
      </c>
    </row>
    <row r="409" spans="1:15" s="34" customFormat="1" x14ac:dyDescent="0.3">
      <c r="A409" s="33" t="s">
        <v>881</v>
      </c>
      <c r="B409" s="34" t="s">
        <v>446</v>
      </c>
      <c r="C409" s="36">
        <v>612260553</v>
      </c>
      <c r="D409" s="36">
        <v>24028</v>
      </c>
      <c r="E409" s="37">
        <f t="shared" si="65"/>
        <v>25481.128391876144</v>
      </c>
      <c r="F409" s="38">
        <f t="shared" si="66"/>
        <v>0.80444521111485612</v>
      </c>
      <c r="G409" s="39">
        <f t="shared" si="67"/>
        <v>3716.5663598067977</v>
      </c>
      <c r="H409" s="39">
        <f t="shared" si="68"/>
        <v>1059.3578451829037</v>
      </c>
      <c r="I409" s="37">
        <f t="shared" si="69"/>
        <v>4775.9242049897011</v>
      </c>
      <c r="J409" s="40">
        <f t="shared" si="70"/>
        <v>-380.36337881004494</v>
      </c>
      <c r="K409" s="37">
        <f t="shared" si="71"/>
        <v>4395.560826179656</v>
      </c>
      <c r="L409" s="37">
        <f t="shared" si="72"/>
        <v>114755906.79749253</v>
      </c>
      <c r="M409" s="37">
        <f t="shared" si="73"/>
        <v>105616535.53144477</v>
      </c>
      <c r="N409" s="41">
        <f>'jan-sep'!M409</f>
        <v>85452320.31373404</v>
      </c>
      <c r="O409" s="41">
        <f t="shared" si="74"/>
        <v>20164215.217710733</v>
      </c>
    </row>
    <row r="410" spans="1:15" s="34" customFormat="1" x14ac:dyDescent="0.3">
      <c r="A410" s="33" t="s">
        <v>882</v>
      </c>
      <c r="B410" s="34" t="s">
        <v>447</v>
      </c>
      <c r="C410" s="36">
        <v>56980239</v>
      </c>
      <c r="D410" s="36">
        <v>2632</v>
      </c>
      <c r="E410" s="37">
        <f t="shared" si="65"/>
        <v>21649.02697568389</v>
      </c>
      <c r="F410" s="38">
        <f t="shared" si="66"/>
        <v>0.68346486890422053</v>
      </c>
      <c r="G410" s="39">
        <f t="shared" si="67"/>
        <v>6015.82720952215</v>
      </c>
      <c r="H410" s="39">
        <f t="shared" si="68"/>
        <v>2400.5933408501924</v>
      </c>
      <c r="I410" s="37">
        <f t="shared" si="69"/>
        <v>8416.4205503723424</v>
      </c>
      <c r="J410" s="40">
        <f t="shared" si="70"/>
        <v>-380.36337881004494</v>
      </c>
      <c r="K410" s="37">
        <f t="shared" si="71"/>
        <v>8036.0571715622973</v>
      </c>
      <c r="L410" s="37">
        <f t="shared" si="72"/>
        <v>22152018.888580006</v>
      </c>
      <c r="M410" s="37">
        <f t="shared" si="73"/>
        <v>21150902.475551967</v>
      </c>
      <c r="N410" s="41">
        <f>'jan-sep'!M410</f>
        <v>17734064.817194439</v>
      </c>
      <c r="O410" s="41">
        <f t="shared" si="74"/>
        <v>3416837.6583575271</v>
      </c>
    </row>
    <row r="411" spans="1:15" s="34" customFormat="1" x14ac:dyDescent="0.3">
      <c r="A411" s="33" t="s">
        <v>883</v>
      </c>
      <c r="B411" s="34" t="s">
        <v>448</v>
      </c>
      <c r="C411" s="36">
        <v>513626036</v>
      </c>
      <c r="D411" s="36">
        <v>20254</v>
      </c>
      <c r="E411" s="37">
        <f t="shared" si="65"/>
        <v>25359.239458872322</v>
      </c>
      <c r="F411" s="38">
        <f t="shared" si="66"/>
        <v>0.80059714885737443</v>
      </c>
      <c r="G411" s="39">
        <f t="shared" si="67"/>
        <v>3789.6997196090906</v>
      </c>
      <c r="H411" s="39">
        <f t="shared" si="68"/>
        <v>1102.0189717342414</v>
      </c>
      <c r="I411" s="37">
        <f t="shared" si="69"/>
        <v>4891.7186913433325</v>
      </c>
      <c r="J411" s="40">
        <f t="shared" si="70"/>
        <v>-380.36337881004494</v>
      </c>
      <c r="K411" s="37">
        <f t="shared" si="71"/>
        <v>4511.3553125332874</v>
      </c>
      <c r="L411" s="37">
        <f t="shared" si="72"/>
        <v>99076870.37446785</v>
      </c>
      <c r="M411" s="37">
        <f t="shared" si="73"/>
        <v>91372990.500049204</v>
      </c>
      <c r="N411" s="41">
        <f>'jan-sep'!M411</f>
        <v>77986449.479010746</v>
      </c>
      <c r="O411" s="41">
        <f t="shared" si="74"/>
        <v>13386541.021038458</v>
      </c>
    </row>
    <row r="412" spans="1:15" s="34" customFormat="1" x14ac:dyDescent="0.3">
      <c r="A412" s="33" t="s">
        <v>884</v>
      </c>
      <c r="B412" s="34" t="s">
        <v>449</v>
      </c>
      <c r="C412" s="36">
        <v>343601262</v>
      </c>
      <c r="D412" s="36">
        <v>14933</v>
      </c>
      <c r="E412" s="37">
        <f t="shared" si="65"/>
        <v>23009.526685863522</v>
      </c>
      <c r="F412" s="38">
        <f t="shared" si="66"/>
        <v>0.72641616445697499</v>
      </c>
      <c r="G412" s="39">
        <f t="shared" si="67"/>
        <v>5199.5273834143709</v>
      </c>
      <c r="H412" s="39">
        <f t="shared" si="68"/>
        <v>1924.4184422873211</v>
      </c>
      <c r="I412" s="37">
        <f t="shared" si="69"/>
        <v>7123.9458257016922</v>
      </c>
      <c r="J412" s="40">
        <f t="shared" si="70"/>
        <v>-380.36337881004494</v>
      </c>
      <c r="K412" s="37">
        <f t="shared" si="71"/>
        <v>6743.5824468916471</v>
      </c>
      <c r="L412" s="37">
        <f t="shared" si="72"/>
        <v>106381883.01520337</v>
      </c>
      <c r="M412" s="37">
        <f t="shared" si="73"/>
        <v>100701916.67943297</v>
      </c>
      <c r="N412" s="41">
        <f>'jan-sep'!M412</f>
        <v>81426401.285909817</v>
      </c>
      <c r="O412" s="41">
        <f t="shared" si="74"/>
        <v>19275515.393523157</v>
      </c>
    </row>
    <row r="413" spans="1:15" s="34" customFormat="1" x14ac:dyDescent="0.3">
      <c r="A413" s="33" t="s">
        <v>885</v>
      </c>
      <c r="B413" s="34" t="s">
        <v>450</v>
      </c>
      <c r="C413" s="36">
        <v>52796663</v>
      </c>
      <c r="D413" s="36">
        <v>2449</v>
      </c>
      <c r="E413" s="37">
        <f t="shared" si="65"/>
        <v>21558.457737852186</v>
      </c>
      <c r="F413" s="38">
        <f t="shared" si="66"/>
        <v>0.68060557678310452</v>
      </c>
      <c r="G413" s="39">
        <f t="shared" si="67"/>
        <v>6070.1687522211723</v>
      </c>
      <c r="H413" s="39">
        <f t="shared" si="68"/>
        <v>2432.2925740912888</v>
      </c>
      <c r="I413" s="37">
        <f t="shared" si="69"/>
        <v>8502.4613263124611</v>
      </c>
      <c r="J413" s="40">
        <f t="shared" si="70"/>
        <v>-380.36337881004494</v>
      </c>
      <c r="K413" s="37">
        <f t="shared" si="71"/>
        <v>8122.097947502416</v>
      </c>
      <c r="L413" s="37">
        <f t="shared" si="72"/>
        <v>20822527.788139217</v>
      </c>
      <c r="M413" s="37">
        <f t="shared" si="73"/>
        <v>19891017.873433419</v>
      </c>
      <c r="N413" s="41">
        <f>'jan-sep'!M413</f>
        <v>15262142.881329482</v>
      </c>
      <c r="O413" s="41">
        <f t="shared" si="74"/>
        <v>4628874.9921039362</v>
      </c>
    </row>
    <row r="414" spans="1:15" s="34" customFormat="1" x14ac:dyDescent="0.3">
      <c r="A414" s="33" t="s">
        <v>886</v>
      </c>
      <c r="B414" s="34" t="s">
        <v>451</v>
      </c>
      <c r="C414" s="36">
        <v>35822379</v>
      </c>
      <c r="D414" s="36">
        <v>1576</v>
      </c>
      <c r="E414" s="37">
        <f t="shared" si="65"/>
        <v>22729.935913705584</v>
      </c>
      <c r="F414" s="38">
        <f t="shared" si="66"/>
        <v>0.71758941807920995</v>
      </c>
      <c r="G414" s="39">
        <f t="shared" si="67"/>
        <v>5367.2818467091338</v>
      </c>
      <c r="H414" s="39">
        <f t="shared" si="68"/>
        <v>2022.2752125425998</v>
      </c>
      <c r="I414" s="37">
        <f t="shared" si="69"/>
        <v>7389.5570592517333</v>
      </c>
      <c r="J414" s="40">
        <f t="shared" si="70"/>
        <v>-380.36337881004494</v>
      </c>
      <c r="K414" s="37">
        <f t="shared" si="71"/>
        <v>7009.1936804416882</v>
      </c>
      <c r="L414" s="37">
        <f t="shared" si="72"/>
        <v>11645941.925380731</v>
      </c>
      <c r="M414" s="37">
        <f t="shared" si="73"/>
        <v>11046489.2403761</v>
      </c>
      <c r="N414" s="41">
        <f>'jan-sep'!M414</f>
        <v>11286882.111055637</v>
      </c>
      <c r="O414" s="41">
        <f t="shared" si="74"/>
        <v>-240392.87067953683</v>
      </c>
    </row>
    <row r="415" spans="1:15" s="34" customFormat="1" x14ac:dyDescent="0.3">
      <c r="A415" s="33" t="s">
        <v>887</v>
      </c>
      <c r="B415" s="34" t="s">
        <v>888</v>
      </c>
      <c r="C415" s="36">
        <v>44756670</v>
      </c>
      <c r="D415" s="36">
        <v>2100</v>
      </c>
      <c r="E415" s="37">
        <f t="shared" si="65"/>
        <v>21312.7</v>
      </c>
      <c r="F415" s="38">
        <f t="shared" si="66"/>
        <v>0.67284694724876104</v>
      </c>
      <c r="G415" s="39">
        <f t="shared" si="67"/>
        <v>6217.6233949324833</v>
      </c>
      <c r="H415" s="39">
        <f t="shared" si="68"/>
        <v>2518.3077823395538</v>
      </c>
      <c r="I415" s="37">
        <f t="shared" si="69"/>
        <v>8735.9311772720375</v>
      </c>
      <c r="J415" s="40">
        <f t="shared" si="70"/>
        <v>-380.36337881004494</v>
      </c>
      <c r="K415" s="37">
        <f t="shared" si="71"/>
        <v>8355.5677984619924</v>
      </c>
      <c r="L415" s="37">
        <f t="shared" si="72"/>
        <v>18345455.472271279</v>
      </c>
      <c r="M415" s="37">
        <f t="shared" si="73"/>
        <v>17546692.376770183</v>
      </c>
      <c r="N415" s="41">
        <f>'jan-sep'!M415</f>
        <v>14169739.752548764</v>
      </c>
      <c r="O415" s="41">
        <f t="shared" si="74"/>
        <v>3376952.6242214199</v>
      </c>
    </row>
    <row r="416" spans="1:15" s="34" customFormat="1" x14ac:dyDescent="0.3">
      <c r="A416" s="33" t="s">
        <v>889</v>
      </c>
      <c r="B416" s="34" t="s">
        <v>452</v>
      </c>
      <c r="C416" s="36">
        <v>33642089</v>
      </c>
      <c r="D416" s="36">
        <v>1386</v>
      </c>
      <c r="E416" s="37">
        <f t="shared" si="65"/>
        <v>24272.791486291488</v>
      </c>
      <c r="F416" s="38">
        <f t="shared" si="66"/>
        <v>0.76629773105974108</v>
      </c>
      <c r="G416" s="39">
        <f t="shared" si="67"/>
        <v>4441.5685031575913</v>
      </c>
      <c r="H416" s="39">
        <f t="shared" si="68"/>
        <v>1482.2757621375333</v>
      </c>
      <c r="I416" s="37">
        <f t="shared" si="69"/>
        <v>5923.8442652951244</v>
      </c>
      <c r="J416" s="40">
        <f t="shared" si="70"/>
        <v>-380.36337881004494</v>
      </c>
      <c r="K416" s="37">
        <f t="shared" si="71"/>
        <v>5543.4808864850793</v>
      </c>
      <c r="L416" s="37">
        <f t="shared" si="72"/>
        <v>8210448.1516990419</v>
      </c>
      <c r="M416" s="37">
        <f t="shared" si="73"/>
        <v>7683264.5086683203</v>
      </c>
      <c r="N416" s="41">
        <f>'jan-sep'!M416</f>
        <v>5888046.9986821795</v>
      </c>
      <c r="O416" s="41">
        <f t="shared" si="74"/>
        <v>1795217.5099861408</v>
      </c>
    </row>
    <row r="417" spans="1:15" s="34" customFormat="1" x14ac:dyDescent="0.3">
      <c r="A417" s="33" t="s">
        <v>890</v>
      </c>
      <c r="B417" s="34" t="s">
        <v>891</v>
      </c>
      <c r="C417" s="36">
        <v>11724602</v>
      </c>
      <c r="D417" s="36">
        <v>482</v>
      </c>
      <c r="E417" s="37">
        <f t="shared" si="65"/>
        <v>24324.900414937758</v>
      </c>
      <c r="F417" s="38">
        <f t="shared" si="66"/>
        <v>0.76794282218212562</v>
      </c>
      <c r="G417" s="39">
        <f t="shared" si="67"/>
        <v>4410.3031459698295</v>
      </c>
      <c r="H417" s="39">
        <f t="shared" si="68"/>
        <v>1464.0376371113389</v>
      </c>
      <c r="I417" s="37">
        <f t="shared" si="69"/>
        <v>5874.3407830811684</v>
      </c>
      <c r="J417" s="40">
        <f t="shared" si="70"/>
        <v>-380.36337881004494</v>
      </c>
      <c r="K417" s="37">
        <f t="shared" si="71"/>
        <v>5493.9774042711233</v>
      </c>
      <c r="L417" s="37">
        <f t="shared" si="72"/>
        <v>2831432.257445123</v>
      </c>
      <c r="M417" s="37">
        <f t="shared" si="73"/>
        <v>2648097.1088586813</v>
      </c>
      <c r="N417" s="41">
        <f>'jan-sep'!M417</f>
        <v>1844248.8324421437</v>
      </c>
      <c r="O417" s="41">
        <f t="shared" si="74"/>
        <v>803848.27641653758</v>
      </c>
    </row>
    <row r="418" spans="1:15" s="34" customFormat="1" x14ac:dyDescent="0.3">
      <c r="A418" s="33" t="s">
        <v>892</v>
      </c>
      <c r="B418" s="34" t="s">
        <v>453</v>
      </c>
      <c r="C418" s="36">
        <v>29193600</v>
      </c>
      <c r="D418" s="36">
        <v>871</v>
      </c>
      <c r="E418" s="37">
        <f t="shared" si="65"/>
        <v>33517.336394948332</v>
      </c>
      <c r="F418" s="38">
        <f t="shared" si="66"/>
        <v>1.0581501861918376</v>
      </c>
      <c r="G418" s="39">
        <f t="shared" si="67"/>
        <v>-1105.158442036515</v>
      </c>
      <c r="H418" s="39">
        <f t="shared" si="68"/>
        <v>0</v>
      </c>
      <c r="I418" s="37">
        <f t="shared" si="69"/>
        <v>-1105.158442036515</v>
      </c>
      <c r="J418" s="40">
        <f t="shared" si="70"/>
        <v>-380.36337881004494</v>
      </c>
      <c r="K418" s="37">
        <f t="shared" si="71"/>
        <v>-1485.5218208465599</v>
      </c>
      <c r="L418" s="37">
        <f t="shared" si="72"/>
        <v>-962593.00301380455</v>
      </c>
      <c r="M418" s="37">
        <f t="shared" si="73"/>
        <v>-1293889.5059573536</v>
      </c>
      <c r="N418" s="41">
        <f>'jan-sep'!M418</f>
        <v>-2102366.4842655365</v>
      </c>
      <c r="O418" s="41">
        <f t="shared" si="74"/>
        <v>808476.97830818291</v>
      </c>
    </row>
    <row r="419" spans="1:15" s="34" customFormat="1" x14ac:dyDescent="0.3">
      <c r="A419" s="33" t="s">
        <v>893</v>
      </c>
      <c r="B419" s="34" t="s">
        <v>454</v>
      </c>
      <c r="C419" s="36">
        <v>62832981</v>
      </c>
      <c r="D419" s="36">
        <v>2374</v>
      </c>
      <c r="E419" s="37">
        <f t="shared" si="65"/>
        <v>26467.13605728728</v>
      </c>
      <c r="F419" s="38">
        <f t="shared" si="66"/>
        <v>0.83557370481278082</v>
      </c>
      <c r="G419" s="39">
        <f t="shared" si="67"/>
        <v>3124.9617605601161</v>
      </c>
      <c r="H419" s="39">
        <f t="shared" si="68"/>
        <v>714.25516228900608</v>
      </c>
      <c r="I419" s="37">
        <f t="shared" si="69"/>
        <v>3839.2169228491221</v>
      </c>
      <c r="J419" s="40">
        <f t="shared" si="70"/>
        <v>-380.36337881004494</v>
      </c>
      <c r="K419" s="37">
        <f t="shared" si="71"/>
        <v>3458.853544039077</v>
      </c>
      <c r="L419" s="37">
        <f t="shared" si="72"/>
        <v>9114300.974843815</v>
      </c>
      <c r="M419" s="37">
        <f t="shared" si="73"/>
        <v>8211318.3135487689</v>
      </c>
      <c r="N419" s="41">
        <f>'jan-sep'!M419</f>
        <v>4557445.1830241727</v>
      </c>
      <c r="O419" s="41">
        <f t="shared" si="74"/>
        <v>3653873.1305245962</v>
      </c>
    </row>
    <row r="420" spans="1:15" s="34" customFormat="1" x14ac:dyDescent="0.3">
      <c r="A420" s="33" t="s">
        <v>894</v>
      </c>
      <c r="B420" s="34" t="s">
        <v>455</v>
      </c>
      <c r="C420" s="36">
        <v>27164990</v>
      </c>
      <c r="D420" s="36">
        <v>1254</v>
      </c>
      <c r="E420" s="37">
        <f t="shared" si="65"/>
        <v>21662.671451355662</v>
      </c>
      <c r="F420" s="38">
        <f t="shared" si="66"/>
        <v>0.68389562820747929</v>
      </c>
      <c r="G420" s="39">
        <f t="shared" si="67"/>
        <v>6007.6405241190869</v>
      </c>
      <c r="H420" s="39">
        <f t="shared" si="68"/>
        <v>2395.8177743650722</v>
      </c>
      <c r="I420" s="37">
        <f t="shared" si="69"/>
        <v>8403.4582984841581</v>
      </c>
      <c r="J420" s="40">
        <f t="shared" si="70"/>
        <v>-380.36337881004494</v>
      </c>
      <c r="K420" s="37">
        <f t="shared" si="71"/>
        <v>8023.094919674113</v>
      </c>
      <c r="L420" s="37">
        <f t="shared" si="72"/>
        <v>10537936.706299134</v>
      </c>
      <c r="M420" s="37">
        <f t="shared" si="73"/>
        <v>10060961.029271338</v>
      </c>
      <c r="N420" s="41">
        <f>'jan-sep'!M420</f>
        <v>7965139.6916648308</v>
      </c>
      <c r="O420" s="41">
        <f t="shared" si="74"/>
        <v>2095821.3376065074</v>
      </c>
    </row>
    <row r="421" spans="1:15" s="34" customFormat="1" x14ac:dyDescent="0.3">
      <c r="A421" s="33" t="s">
        <v>895</v>
      </c>
      <c r="B421" s="34" t="s">
        <v>456</v>
      </c>
      <c r="C421" s="36">
        <v>92775933</v>
      </c>
      <c r="D421" s="36">
        <v>3879</v>
      </c>
      <c r="E421" s="37">
        <f t="shared" si="65"/>
        <v>23917.48723897912</v>
      </c>
      <c r="F421" s="38">
        <f t="shared" si="66"/>
        <v>0.75508069247952148</v>
      </c>
      <c r="G421" s="39">
        <f t="shared" si="67"/>
        <v>4654.7510515450122</v>
      </c>
      <c r="H421" s="39">
        <f t="shared" si="68"/>
        <v>1606.632248696862</v>
      </c>
      <c r="I421" s="37">
        <f t="shared" si="69"/>
        <v>6261.3833002418742</v>
      </c>
      <c r="J421" s="40">
        <f t="shared" si="70"/>
        <v>-380.36337881004494</v>
      </c>
      <c r="K421" s="37">
        <f t="shared" si="71"/>
        <v>5881.0199214318291</v>
      </c>
      <c r="L421" s="37">
        <f t="shared" si="72"/>
        <v>24287905.82163823</v>
      </c>
      <c r="M421" s="37">
        <f t="shared" si="73"/>
        <v>22812476.275234066</v>
      </c>
      <c r="N421" s="41">
        <f>'jan-sep'!M421</f>
        <v>17476738.632350784</v>
      </c>
      <c r="O421" s="41">
        <f t="shared" si="74"/>
        <v>5335737.6428832822</v>
      </c>
    </row>
    <row r="422" spans="1:15" s="34" customFormat="1" x14ac:dyDescent="0.3">
      <c r="A422" s="33" t="s">
        <v>896</v>
      </c>
      <c r="B422" s="34" t="s">
        <v>457</v>
      </c>
      <c r="C422" s="36">
        <v>12190807</v>
      </c>
      <c r="D422" s="36">
        <v>605</v>
      </c>
      <c r="E422" s="37">
        <f t="shared" si="65"/>
        <v>20150.094214876033</v>
      </c>
      <c r="F422" s="38">
        <f t="shared" si="66"/>
        <v>0.63614320941289737</v>
      </c>
      <c r="G422" s="39">
        <f t="shared" si="67"/>
        <v>6915.186866006864</v>
      </c>
      <c r="H422" s="39">
        <f t="shared" si="68"/>
        <v>2925.2198071329422</v>
      </c>
      <c r="I422" s="37">
        <f t="shared" si="69"/>
        <v>9840.4066731398052</v>
      </c>
      <c r="J422" s="40">
        <f t="shared" si="70"/>
        <v>-380.36337881004494</v>
      </c>
      <c r="K422" s="37">
        <f t="shared" si="71"/>
        <v>9460.0432943297601</v>
      </c>
      <c r="L422" s="37">
        <f t="shared" si="72"/>
        <v>5953446.0372495819</v>
      </c>
      <c r="M422" s="37">
        <f t="shared" si="73"/>
        <v>5723326.1930695046</v>
      </c>
      <c r="N422" s="41">
        <f>'jan-sep'!M422</f>
        <v>4719481.4196628565</v>
      </c>
      <c r="O422" s="41">
        <f t="shared" si="74"/>
        <v>1003844.7734066481</v>
      </c>
    </row>
    <row r="423" spans="1:15" s="34" customFormat="1" x14ac:dyDescent="0.3">
      <c r="A423" s="33" t="s">
        <v>897</v>
      </c>
      <c r="B423" s="34" t="s">
        <v>458</v>
      </c>
      <c r="C423" s="36">
        <v>32328238</v>
      </c>
      <c r="D423" s="36">
        <v>1103</v>
      </c>
      <c r="E423" s="37">
        <f t="shared" si="65"/>
        <v>29309.372620126927</v>
      </c>
      <c r="F423" s="38">
        <f t="shared" si="66"/>
        <v>0.92530378099578292</v>
      </c>
      <c r="G423" s="39">
        <f t="shared" si="67"/>
        <v>1419.6198228563276</v>
      </c>
      <c r="H423" s="39">
        <f t="shared" si="68"/>
        <v>0</v>
      </c>
      <c r="I423" s="37">
        <f t="shared" si="69"/>
        <v>1419.6198228563276</v>
      </c>
      <c r="J423" s="40">
        <f t="shared" si="70"/>
        <v>-380.36337881004494</v>
      </c>
      <c r="K423" s="37">
        <f t="shared" si="71"/>
        <v>1039.2564440462827</v>
      </c>
      <c r="L423" s="37">
        <f t="shared" si="72"/>
        <v>1565840.6646105293</v>
      </c>
      <c r="M423" s="37">
        <f t="shared" si="73"/>
        <v>1146299.8577830498</v>
      </c>
      <c r="N423" s="41">
        <f>'jan-sep'!M423</f>
        <v>2868508.8484101333</v>
      </c>
      <c r="O423" s="41">
        <f t="shared" si="74"/>
        <v>-1722208.9906270835</v>
      </c>
    </row>
    <row r="424" spans="1:15" s="34" customFormat="1" x14ac:dyDescent="0.3">
      <c r="A424" s="33" t="s">
        <v>898</v>
      </c>
      <c r="B424" s="34" t="s">
        <v>459</v>
      </c>
      <c r="C424" s="36">
        <v>142798257</v>
      </c>
      <c r="D424" s="36">
        <v>4578</v>
      </c>
      <c r="E424" s="37">
        <f t="shared" si="65"/>
        <v>31192.279816513761</v>
      </c>
      <c r="F424" s="38">
        <f t="shared" si="66"/>
        <v>0.98474760364807956</v>
      </c>
      <c r="G424" s="39">
        <f t="shared" si="67"/>
        <v>289.87550502422744</v>
      </c>
      <c r="H424" s="39">
        <f t="shared" si="68"/>
        <v>0</v>
      </c>
      <c r="I424" s="37">
        <f t="shared" si="69"/>
        <v>289.87550502422744</v>
      </c>
      <c r="J424" s="40">
        <f t="shared" si="70"/>
        <v>-380.36337881004494</v>
      </c>
      <c r="K424" s="37">
        <f t="shared" si="71"/>
        <v>-90.487873785817499</v>
      </c>
      <c r="L424" s="37">
        <f t="shared" si="72"/>
        <v>1327050.0620009133</v>
      </c>
      <c r="M424" s="37">
        <f t="shared" si="73"/>
        <v>-414253.4861914725</v>
      </c>
      <c r="N424" s="41">
        <f>'jan-sep'!M424</f>
        <v>3069893.4234585213</v>
      </c>
      <c r="O424" s="41">
        <f t="shared" si="74"/>
        <v>-3484146.9096499938</v>
      </c>
    </row>
    <row r="425" spans="1:15" s="34" customFormat="1" x14ac:dyDescent="0.3">
      <c r="A425" s="33" t="s">
        <v>899</v>
      </c>
      <c r="B425" s="34" t="s">
        <v>460</v>
      </c>
      <c r="C425" s="36">
        <v>130057618</v>
      </c>
      <c r="D425" s="36">
        <v>5072</v>
      </c>
      <c r="E425" s="37">
        <f t="shared" si="65"/>
        <v>25642.274842271294</v>
      </c>
      <c r="F425" s="38">
        <f t="shared" si="66"/>
        <v>0.80953264242146439</v>
      </c>
      <c r="G425" s="39">
        <f t="shared" si="67"/>
        <v>3619.8784895697077</v>
      </c>
      <c r="H425" s="39">
        <f t="shared" si="68"/>
        <v>1002.9565875446012</v>
      </c>
      <c r="I425" s="37">
        <f t="shared" si="69"/>
        <v>4622.8350771143087</v>
      </c>
      <c r="J425" s="40">
        <f t="shared" si="70"/>
        <v>-380.36337881004494</v>
      </c>
      <c r="K425" s="37">
        <f t="shared" si="71"/>
        <v>4242.4716983042636</v>
      </c>
      <c r="L425" s="37">
        <f t="shared" si="72"/>
        <v>23447019.511123773</v>
      </c>
      <c r="M425" s="37">
        <f t="shared" si="73"/>
        <v>21517816.453799225</v>
      </c>
      <c r="N425" s="41">
        <f>'jan-sep'!M425</f>
        <v>19185645.37872728</v>
      </c>
      <c r="O425" s="41">
        <f t="shared" si="74"/>
        <v>2332171.0750719458</v>
      </c>
    </row>
    <row r="426" spans="1:15" s="34" customFormat="1" x14ac:dyDescent="0.3">
      <c r="A426" s="33" t="s">
        <v>900</v>
      </c>
      <c r="B426" s="34" t="s">
        <v>461</v>
      </c>
      <c r="C426" s="36">
        <v>13276772</v>
      </c>
      <c r="D426" s="36">
        <v>567</v>
      </c>
      <c r="E426" s="37">
        <f t="shared" si="65"/>
        <v>23415.823633156968</v>
      </c>
      <c r="F426" s="38">
        <f t="shared" si="66"/>
        <v>0.73924305455831762</v>
      </c>
      <c r="G426" s="39">
        <f t="shared" si="67"/>
        <v>4955.7492150383032</v>
      </c>
      <c r="H426" s="39">
        <f t="shared" si="68"/>
        <v>1782.2145107346153</v>
      </c>
      <c r="I426" s="37">
        <f t="shared" si="69"/>
        <v>6737.9637257729182</v>
      </c>
      <c r="J426" s="40">
        <f t="shared" si="70"/>
        <v>-380.36337881004494</v>
      </c>
      <c r="K426" s="37">
        <f t="shared" si="71"/>
        <v>6357.6003469628731</v>
      </c>
      <c r="L426" s="37">
        <f t="shared" si="72"/>
        <v>3820425.4325132445</v>
      </c>
      <c r="M426" s="37">
        <f t="shared" si="73"/>
        <v>3604759.3967279489</v>
      </c>
      <c r="N426" s="41">
        <f>'jan-sep'!M426</f>
        <v>2939913.0471881642</v>
      </c>
      <c r="O426" s="41">
        <f t="shared" si="74"/>
        <v>664846.34953978471</v>
      </c>
    </row>
    <row r="427" spans="1:15" s="34" customFormat="1" x14ac:dyDescent="0.3">
      <c r="A427" s="33" t="s">
        <v>901</v>
      </c>
      <c r="B427" s="34" t="s">
        <v>462</v>
      </c>
      <c r="C427" s="36">
        <v>162563796</v>
      </c>
      <c r="D427" s="36">
        <v>6804</v>
      </c>
      <c r="E427" s="37">
        <f t="shared" si="65"/>
        <v>23892.386243386245</v>
      </c>
      <c r="F427" s="38">
        <f t="shared" si="66"/>
        <v>0.75428824815019813</v>
      </c>
      <c r="G427" s="39">
        <f t="shared" si="67"/>
        <v>4669.8116489007371</v>
      </c>
      <c r="H427" s="39">
        <f t="shared" si="68"/>
        <v>1615.4175971543682</v>
      </c>
      <c r="I427" s="37">
        <f t="shared" si="69"/>
        <v>6285.2292460551052</v>
      </c>
      <c r="J427" s="40">
        <f t="shared" si="70"/>
        <v>-380.36337881004494</v>
      </c>
      <c r="K427" s="37">
        <f t="shared" si="71"/>
        <v>5904.8658672450601</v>
      </c>
      <c r="L427" s="37">
        <f t="shared" si="72"/>
        <v>42764699.790158935</v>
      </c>
      <c r="M427" s="37">
        <f t="shared" si="73"/>
        <v>40176707.360735387</v>
      </c>
      <c r="N427" s="41">
        <f>'jan-sep'!M427</f>
        <v>31838933.416257989</v>
      </c>
      <c r="O427" s="41">
        <f t="shared" si="74"/>
        <v>8337773.9444773979</v>
      </c>
    </row>
    <row r="428" spans="1:15" s="34" customFormat="1" x14ac:dyDescent="0.3">
      <c r="A428" s="33" t="s">
        <v>902</v>
      </c>
      <c r="B428" s="34" t="s">
        <v>463</v>
      </c>
      <c r="C428" s="36">
        <v>230815592</v>
      </c>
      <c r="D428" s="36">
        <v>9988</v>
      </c>
      <c r="E428" s="37">
        <f t="shared" si="65"/>
        <v>23109.290348418101</v>
      </c>
      <c r="F428" s="38">
        <f t="shared" si="66"/>
        <v>0.72956572672718023</v>
      </c>
      <c r="G428" s="39">
        <f t="shared" si="67"/>
        <v>5139.6691858816239</v>
      </c>
      <c r="H428" s="39">
        <f t="shared" si="68"/>
        <v>1889.5011603932187</v>
      </c>
      <c r="I428" s="37">
        <f t="shared" si="69"/>
        <v>7029.1703462748428</v>
      </c>
      <c r="J428" s="40">
        <f t="shared" si="70"/>
        <v>-380.36337881004494</v>
      </c>
      <c r="K428" s="37">
        <f t="shared" si="71"/>
        <v>6648.8069674647977</v>
      </c>
      <c r="L428" s="37">
        <f t="shared" si="72"/>
        <v>70207353.418593124</v>
      </c>
      <c r="M428" s="37">
        <f t="shared" si="73"/>
        <v>66408283.991038397</v>
      </c>
      <c r="N428" s="41">
        <f>'jan-sep'!M428</f>
        <v>50864133.680979513</v>
      </c>
      <c r="O428" s="41">
        <f t="shared" si="74"/>
        <v>15544150.310058884</v>
      </c>
    </row>
    <row r="429" spans="1:15" s="34" customFormat="1" x14ac:dyDescent="0.3">
      <c r="A429" s="33" t="s">
        <v>903</v>
      </c>
      <c r="B429" s="34" t="s">
        <v>343</v>
      </c>
      <c r="C429" s="36">
        <v>49843718</v>
      </c>
      <c r="D429" s="36">
        <v>2028</v>
      </c>
      <c r="E429" s="37">
        <f t="shared" si="65"/>
        <v>24577.770216962526</v>
      </c>
      <c r="F429" s="38">
        <f t="shared" si="66"/>
        <v>0.77592598125365408</v>
      </c>
      <c r="G429" s="39">
        <f t="shared" si="67"/>
        <v>4258.5812647549683</v>
      </c>
      <c r="H429" s="39">
        <f t="shared" si="68"/>
        <v>1375.5332064026697</v>
      </c>
      <c r="I429" s="37">
        <f t="shared" si="69"/>
        <v>5634.114471157638</v>
      </c>
      <c r="J429" s="40">
        <f t="shared" si="70"/>
        <v>-380.36337881004494</v>
      </c>
      <c r="K429" s="37">
        <f t="shared" si="71"/>
        <v>5253.7510923475929</v>
      </c>
      <c r="L429" s="37">
        <f t="shared" si="72"/>
        <v>11425984.14750769</v>
      </c>
      <c r="M429" s="37">
        <f t="shared" si="73"/>
        <v>10654607.215280918</v>
      </c>
      <c r="N429" s="41">
        <f>'jan-sep'!M429</f>
        <v>7801330.0441756556</v>
      </c>
      <c r="O429" s="41">
        <f t="shared" si="74"/>
        <v>2853277.1711052628</v>
      </c>
    </row>
    <row r="430" spans="1:15" s="34" customFormat="1" x14ac:dyDescent="0.3">
      <c r="A430" s="33"/>
      <c r="C430" s="36"/>
      <c r="D430" s="36"/>
      <c r="E430" s="37"/>
      <c r="F430" s="38"/>
      <c r="G430" s="39"/>
      <c r="H430" s="39"/>
      <c r="I430" s="37"/>
      <c r="J430" s="40"/>
      <c r="K430" s="37"/>
      <c r="L430" s="37"/>
      <c r="M430" s="37"/>
      <c r="N430" s="41"/>
      <c r="O430" s="41"/>
    </row>
    <row r="431" spans="1:15" s="34" customFormat="1" x14ac:dyDescent="0.3">
      <c r="A431" s="33"/>
      <c r="C431" s="36"/>
      <c r="D431" s="36"/>
      <c r="E431" s="37"/>
      <c r="F431" s="38"/>
      <c r="G431" s="39"/>
      <c r="H431" s="39"/>
      <c r="I431" s="37"/>
      <c r="J431" s="40"/>
      <c r="K431" s="37"/>
      <c r="L431" s="37"/>
      <c r="M431" s="37"/>
      <c r="N431" s="41"/>
      <c r="O431" s="41"/>
    </row>
    <row r="432" spans="1:15" s="34" customFormat="1" x14ac:dyDescent="0.3">
      <c r="A432" s="33"/>
      <c r="C432" s="36"/>
      <c r="D432" s="36"/>
      <c r="E432" s="37"/>
      <c r="F432" s="38"/>
      <c r="G432" s="39"/>
      <c r="H432" s="39"/>
      <c r="I432" s="37"/>
      <c r="J432" s="40"/>
      <c r="K432" s="37"/>
      <c r="L432" s="37"/>
      <c r="M432" s="37"/>
      <c r="N432" s="41"/>
      <c r="O432" s="41"/>
    </row>
    <row r="433" spans="1:15" s="34" customFormat="1" x14ac:dyDescent="0.3">
      <c r="A433" s="33"/>
      <c r="C433" s="36"/>
      <c r="D433" s="36"/>
      <c r="E433" s="37"/>
      <c r="F433" s="38"/>
      <c r="G433" s="39"/>
      <c r="H433" s="39"/>
      <c r="I433" s="37"/>
      <c r="J433" s="40"/>
      <c r="K433" s="37"/>
      <c r="L433" s="37"/>
      <c r="M433" s="37"/>
      <c r="N433" s="41"/>
      <c r="O433" s="41"/>
    </row>
    <row r="434" spans="1:15" s="34" customFormat="1" x14ac:dyDescent="0.3">
      <c r="A434" s="42"/>
      <c r="C434" s="36"/>
      <c r="D434" s="43"/>
      <c r="E434" s="37"/>
      <c r="F434" s="38"/>
      <c r="G434" s="39"/>
      <c r="H434" s="39"/>
      <c r="I434" s="37"/>
      <c r="J434" s="40"/>
      <c r="K434" s="37"/>
      <c r="M434" s="37"/>
      <c r="N434" s="41"/>
      <c r="O434" s="41"/>
    </row>
    <row r="435" spans="1:15" s="60" customFormat="1" ht="13.5" thickBot="1" x14ac:dyDescent="0.35">
      <c r="A435" s="44"/>
      <c r="B435" s="44" t="s">
        <v>32</v>
      </c>
      <c r="C435" s="45">
        <f>SUM(C8:C434)</f>
        <v>168773276533</v>
      </c>
      <c r="D435" s="46">
        <f>SUM(D8:D433)</f>
        <v>5328212</v>
      </c>
      <c r="E435" s="46">
        <f>(C435)/D435</f>
        <v>31675.405658220807</v>
      </c>
      <c r="F435" s="47">
        <f>IF(C435&gt;0,E435/E$435,"")</f>
        <v>1</v>
      </c>
      <c r="G435" s="48"/>
      <c r="H435" s="48"/>
      <c r="I435" s="46"/>
      <c r="J435" s="49"/>
      <c r="K435" s="46"/>
      <c r="L435" s="46">
        <f>SUM(L8:L433)</f>
        <v>2026656719.3362272</v>
      </c>
      <c r="M435" s="46">
        <f>SUM(M8:M434)</f>
        <v>-6.632879376411438E-6</v>
      </c>
      <c r="N435" s="46">
        <f>jan!M435</f>
        <v>1.0523945093154907E-7</v>
      </c>
      <c r="O435" s="46">
        <f t="shared" ref="O435" si="75">M435-N435</f>
        <v>-6.7381188273429871E-6</v>
      </c>
    </row>
    <row r="436" spans="1:15" s="34" customFormat="1" ht="13.5" thickTop="1" x14ac:dyDescent="0.3">
      <c r="A436" s="50"/>
      <c r="B436" s="50"/>
      <c r="C436" s="50"/>
      <c r="D436" s="2"/>
      <c r="E436" s="37"/>
      <c r="F436" s="38"/>
      <c r="G436" s="39"/>
      <c r="H436" s="39"/>
      <c r="I436" s="37"/>
      <c r="J436" s="40"/>
      <c r="K436" s="37"/>
      <c r="L436" s="37"/>
      <c r="M436" s="37"/>
      <c r="O436" s="51"/>
    </row>
    <row r="437" spans="1:15" s="34" customFormat="1" x14ac:dyDescent="0.3">
      <c r="A437" s="52" t="s">
        <v>33</v>
      </c>
      <c r="B437" s="52"/>
      <c r="C437" s="52"/>
      <c r="D437" s="53">
        <f>L435</f>
        <v>2026656719.3362272</v>
      </c>
      <c r="E437" s="54" t="s">
        <v>34</v>
      </c>
      <c r="F437" s="55">
        <f>D435</f>
        <v>5328212</v>
      </c>
      <c r="G437" s="54" t="s">
        <v>35</v>
      </c>
      <c r="H437" s="54"/>
      <c r="I437" s="56">
        <f>-L435/D435</f>
        <v>-380.36337881004494</v>
      </c>
      <c r="J437" s="57" t="s">
        <v>36</v>
      </c>
      <c r="M437" s="58"/>
    </row>
  </sheetData>
  <mergeCells count="6">
    <mergeCell ref="A1:M1"/>
    <mergeCell ref="A2:A5"/>
    <mergeCell ref="B2:B5"/>
    <mergeCell ref="E2:F2"/>
    <mergeCell ref="G2:K2"/>
    <mergeCell ref="L2:M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17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:C429"/>
    </sheetView>
  </sheetViews>
  <sheetFormatPr baseColWidth="10" defaultColWidth="8.7265625" defaultRowHeight="13" x14ac:dyDescent="0.3"/>
  <cols>
    <col min="1" max="1" width="6.453125" style="2" customWidth="1"/>
    <col min="2" max="2" width="14" style="2" bestFit="1" customWidth="1"/>
    <col min="3" max="3" width="14.54296875" style="2" customWidth="1"/>
    <col min="4" max="4" width="12.26953125" style="2" bestFit="1" customWidth="1"/>
    <col min="5" max="6" width="11.453125" style="2" customWidth="1"/>
    <col min="7" max="8" width="11.453125" style="61" customWidth="1"/>
    <col min="9" max="9" width="11.453125" style="2" customWidth="1"/>
    <col min="10" max="10" width="13.54296875" style="62" customWidth="1"/>
    <col min="11" max="11" width="11.453125" style="2" customWidth="1"/>
    <col min="12" max="12" width="15" style="2" customWidth="1"/>
    <col min="13" max="13" width="16.26953125" style="2" customWidth="1"/>
    <col min="14" max="14" width="12.81640625" style="2" bestFit="1" customWidth="1"/>
    <col min="15" max="15" width="16" style="2" customWidth="1"/>
    <col min="16" max="232" width="11.453125" style="2" customWidth="1"/>
    <col min="233" max="16384" width="8.7265625" style="2"/>
  </cols>
  <sheetData>
    <row r="1" spans="1:15" ht="22.5" customHeight="1" x14ac:dyDescent="0.3">
      <c r="A1" s="78" t="s">
        <v>918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9"/>
      <c r="N1" s="3"/>
      <c r="O1" s="3"/>
    </row>
    <row r="2" spans="1:15" x14ac:dyDescent="0.3">
      <c r="A2" s="80" t="s">
        <v>0</v>
      </c>
      <c r="B2" s="80" t="s">
        <v>1</v>
      </c>
      <c r="C2" s="5" t="s">
        <v>2</v>
      </c>
      <c r="D2" s="6" t="s">
        <v>3</v>
      </c>
      <c r="E2" s="83" t="s">
        <v>919</v>
      </c>
      <c r="F2" s="84"/>
      <c r="G2" s="83" t="s">
        <v>4</v>
      </c>
      <c r="H2" s="85"/>
      <c r="I2" s="85"/>
      <c r="J2" s="85"/>
      <c r="K2" s="84"/>
      <c r="L2" s="83" t="s">
        <v>5</v>
      </c>
      <c r="M2" s="84"/>
      <c r="N2" s="7" t="s">
        <v>6</v>
      </c>
      <c r="O2" s="7" t="s">
        <v>7</v>
      </c>
    </row>
    <row r="3" spans="1:15" x14ac:dyDescent="0.3">
      <c r="A3" s="81"/>
      <c r="B3" s="81"/>
      <c r="C3" s="8" t="s">
        <v>53</v>
      </c>
      <c r="D3" s="9" t="s">
        <v>466</v>
      </c>
      <c r="E3" s="10" t="s">
        <v>9</v>
      </c>
      <c r="F3" s="11" t="s">
        <v>10</v>
      </c>
      <c r="G3" s="12" t="s">
        <v>11</v>
      </c>
      <c r="H3" s="71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15" x14ac:dyDescent="0.3">
      <c r="A4" s="81"/>
      <c r="B4" s="81"/>
      <c r="C4" s="9"/>
      <c r="D4" s="9"/>
      <c r="E4" s="18"/>
      <c r="F4" s="16" t="s">
        <v>18</v>
      </c>
      <c r="G4" s="19" t="s">
        <v>19</v>
      </c>
      <c r="H4" s="72" t="s">
        <v>20</v>
      </c>
      <c r="I4" s="18" t="s">
        <v>16</v>
      </c>
      <c r="J4" s="20" t="s">
        <v>21</v>
      </c>
      <c r="K4" s="15" t="s">
        <v>22</v>
      </c>
      <c r="L4" s="15" t="s">
        <v>23</v>
      </c>
      <c r="M4" s="16" t="s">
        <v>16</v>
      </c>
      <c r="N4" s="21" t="s">
        <v>50</v>
      </c>
      <c r="O4" s="17" t="s">
        <v>55</v>
      </c>
    </row>
    <row r="5" spans="1:15" s="34" customFormat="1" x14ac:dyDescent="0.3">
      <c r="A5" s="82"/>
      <c r="B5" s="82"/>
      <c r="C5" s="1"/>
      <c r="D5" s="22"/>
      <c r="E5" s="22"/>
      <c r="F5" s="23" t="s">
        <v>26</v>
      </c>
      <c r="G5" s="24" t="s">
        <v>27</v>
      </c>
      <c r="H5" s="25" t="s">
        <v>28</v>
      </c>
      <c r="I5" s="22"/>
      <c r="J5" s="26" t="s">
        <v>29</v>
      </c>
      <c r="K5" s="22"/>
      <c r="L5" s="23" t="s">
        <v>30</v>
      </c>
      <c r="M5" s="23" t="s">
        <v>54</v>
      </c>
      <c r="N5" s="27"/>
      <c r="O5" s="27"/>
    </row>
    <row r="6" spans="1:15" s="59" customFormat="1" x14ac:dyDescent="0.3">
      <c r="A6" s="75"/>
      <c r="B6" s="75"/>
      <c r="C6" s="75">
        <v>1</v>
      </c>
      <c r="D6" s="76">
        <v>2</v>
      </c>
      <c r="E6" s="75">
        <v>3</v>
      </c>
      <c r="F6" s="75">
        <v>4</v>
      </c>
      <c r="G6" s="75">
        <v>5</v>
      </c>
      <c r="H6" s="75">
        <f t="shared" ref="H6:M6" si="0">G6+1</f>
        <v>6</v>
      </c>
      <c r="I6" s="75">
        <f t="shared" si="0"/>
        <v>7</v>
      </c>
      <c r="J6" s="75">
        <f t="shared" si="0"/>
        <v>8</v>
      </c>
      <c r="K6" s="75">
        <f t="shared" si="0"/>
        <v>9</v>
      </c>
      <c r="L6" s="75">
        <f t="shared" si="0"/>
        <v>10</v>
      </c>
      <c r="M6" s="75">
        <f t="shared" si="0"/>
        <v>11</v>
      </c>
      <c r="N6" s="75">
        <v>12</v>
      </c>
      <c r="O6" s="75">
        <v>13</v>
      </c>
    </row>
    <row r="7" spans="1:15" s="34" customFormat="1" x14ac:dyDescent="0.3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</row>
    <row r="8" spans="1:15" s="34" customFormat="1" x14ac:dyDescent="0.3">
      <c r="A8" s="33" t="s">
        <v>467</v>
      </c>
      <c r="B8" s="34" t="s">
        <v>63</v>
      </c>
      <c r="C8" s="36">
        <v>590135228</v>
      </c>
      <c r="D8" s="36">
        <v>31177</v>
      </c>
      <c r="E8" s="37">
        <f>(C8)/D8</f>
        <v>18928.544375661546</v>
      </c>
      <c r="F8" s="38">
        <f>IF(ISNUMBER(C8),E8/E$435,"")</f>
        <v>0.75853699637416683</v>
      </c>
      <c r="G8" s="39">
        <f>(E$435-E8)*0.6</f>
        <v>3615.2829995579364</v>
      </c>
      <c r="H8" s="39">
        <f>IF(E8&gt;=E$435*0.9,0,IF(E8&lt;0.9*E$435,(E$435*0.9-E8)*0.35))</f>
        <v>1235.5245216197629</v>
      </c>
      <c r="I8" s="37">
        <f t="shared" ref="I8" si="1">G8+H8</f>
        <v>4850.8075211776995</v>
      </c>
      <c r="J8" s="40">
        <f>I$437</f>
        <v>-299.97803398533028</v>
      </c>
      <c r="K8" s="37">
        <f t="shared" ref="K8" si="2">I8+J8</f>
        <v>4550.829487192369</v>
      </c>
      <c r="L8" s="37">
        <f t="shared" ref="L8" si="3">(I8*D8)</f>
        <v>151233626.08775714</v>
      </c>
      <c r="M8" s="37">
        <f t="shared" ref="M8" si="4">(K8*D8)</f>
        <v>141881210.92219648</v>
      </c>
      <c r="N8" s="41">
        <f>'jan-aug'!M8</f>
        <v>113619679.65634024</v>
      </c>
      <c r="O8" s="41">
        <f>M8-N8</f>
        <v>28261531.265856236</v>
      </c>
    </row>
    <row r="9" spans="1:15" s="34" customFormat="1" x14ac:dyDescent="0.3">
      <c r="A9" s="33" t="s">
        <v>468</v>
      </c>
      <c r="B9" s="34" t="s">
        <v>64</v>
      </c>
      <c r="C9" s="36">
        <v>694043162</v>
      </c>
      <c r="D9" s="36">
        <v>32726</v>
      </c>
      <c r="E9" s="37">
        <f t="shared" ref="E9:E72" si="5">(C9)/D9</f>
        <v>21207.699138299824</v>
      </c>
      <c r="F9" s="38">
        <f t="shared" ref="F9:F72" si="6">IF(ISNUMBER(C9),E9/E$435,"")</f>
        <v>0.84987118317758781</v>
      </c>
      <c r="G9" s="39">
        <f t="shared" ref="G9:G72" si="7">(E$435-E9)*0.6</f>
        <v>2247.7901419749692</v>
      </c>
      <c r="H9" s="39">
        <f t="shared" ref="H9:H72" si="8">IF(E9&gt;=E$435*0.9,0,IF(E9&lt;0.9*E$435,(E$435*0.9-E9)*0.35))</f>
        <v>437.82035469636571</v>
      </c>
      <c r="I9" s="37">
        <f t="shared" ref="I9:I72" si="9">G9+H9</f>
        <v>2685.6104966713347</v>
      </c>
      <c r="J9" s="40">
        <f t="shared" ref="J9:J72" si="10">I$437</f>
        <v>-299.97803398533028</v>
      </c>
      <c r="K9" s="37">
        <f t="shared" ref="K9:K72" si="11">I9+J9</f>
        <v>2385.6324626860041</v>
      </c>
      <c r="L9" s="37">
        <f t="shared" ref="L9:L72" si="12">(I9*D9)</f>
        <v>87889289.114066094</v>
      </c>
      <c r="M9" s="37">
        <f t="shared" ref="M9:M72" si="13">(K9*D9)</f>
        <v>78072207.973862171</v>
      </c>
      <c r="N9" s="41">
        <f>'jan-aug'!M9</f>
        <v>63054616.143754713</v>
      </c>
      <c r="O9" s="41">
        <f t="shared" ref="O9:O72" si="14">M9-N9</f>
        <v>15017591.830107458</v>
      </c>
    </row>
    <row r="10" spans="1:15" s="34" customFormat="1" x14ac:dyDescent="0.3">
      <c r="A10" s="33" t="s">
        <v>469</v>
      </c>
      <c r="B10" s="34" t="s">
        <v>65</v>
      </c>
      <c r="C10" s="36">
        <v>1118075156</v>
      </c>
      <c r="D10" s="36">
        <v>55997</v>
      </c>
      <c r="E10" s="37">
        <f t="shared" si="5"/>
        <v>19966.697430219476</v>
      </c>
      <c r="F10" s="38">
        <f t="shared" si="6"/>
        <v>0.80013964072718857</v>
      </c>
      <c r="G10" s="39">
        <f t="shared" si="7"/>
        <v>2992.3911668231781</v>
      </c>
      <c r="H10" s="39">
        <f t="shared" si="8"/>
        <v>872.17095252448757</v>
      </c>
      <c r="I10" s="37">
        <f t="shared" si="9"/>
        <v>3864.5621193476654</v>
      </c>
      <c r="J10" s="40">
        <f t="shared" si="10"/>
        <v>-299.97803398533028</v>
      </c>
      <c r="K10" s="37">
        <f t="shared" si="11"/>
        <v>3564.5840853623349</v>
      </c>
      <c r="L10" s="37">
        <f t="shared" si="12"/>
        <v>216403884.99711123</v>
      </c>
      <c r="M10" s="37">
        <f t="shared" si="13"/>
        <v>199606015.02803466</v>
      </c>
      <c r="N10" s="41">
        <f>'jan-aug'!M10</f>
        <v>155434703.8409608</v>
      </c>
      <c r="O10" s="41">
        <f t="shared" si="14"/>
        <v>44171311.187073857</v>
      </c>
    </row>
    <row r="11" spans="1:15" s="34" customFormat="1" x14ac:dyDescent="0.3">
      <c r="A11" s="33" t="s">
        <v>470</v>
      </c>
      <c r="B11" s="34" t="s">
        <v>66</v>
      </c>
      <c r="C11" s="36">
        <v>1734816564</v>
      </c>
      <c r="D11" s="36">
        <v>81772</v>
      </c>
      <c r="E11" s="37">
        <f t="shared" si="5"/>
        <v>21215.28841168126</v>
      </c>
      <c r="F11" s="38">
        <f t="shared" si="6"/>
        <v>0.8501753135175214</v>
      </c>
      <c r="G11" s="39">
        <f t="shared" si="7"/>
        <v>2243.2365779461074</v>
      </c>
      <c r="H11" s="39">
        <f t="shared" si="8"/>
        <v>435.16410901286304</v>
      </c>
      <c r="I11" s="37">
        <f t="shared" si="9"/>
        <v>2678.4006869589703</v>
      </c>
      <c r="J11" s="40">
        <f t="shared" si="10"/>
        <v>-299.97803398533028</v>
      </c>
      <c r="K11" s="37">
        <f t="shared" si="11"/>
        <v>2378.4226529736397</v>
      </c>
      <c r="L11" s="37">
        <f t="shared" si="12"/>
        <v>219018180.97400892</v>
      </c>
      <c r="M11" s="37">
        <f t="shared" si="13"/>
        <v>194488377.17896047</v>
      </c>
      <c r="N11" s="41">
        <f>'jan-aug'!M11</f>
        <v>157274701.06917781</v>
      </c>
      <c r="O11" s="41">
        <f t="shared" si="14"/>
        <v>37213676.109782666</v>
      </c>
    </row>
    <row r="12" spans="1:15" s="34" customFormat="1" x14ac:dyDescent="0.3">
      <c r="A12" s="33" t="s">
        <v>471</v>
      </c>
      <c r="B12" s="34" t="s">
        <v>67</v>
      </c>
      <c r="C12" s="36">
        <v>123099556</v>
      </c>
      <c r="D12" s="36">
        <v>4599</v>
      </c>
      <c r="E12" s="37">
        <f t="shared" si="5"/>
        <v>26766.591867797346</v>
      </c>
      <c r="F12" s="38">
        <f t="shared" si="6"/>
        <v>1.0726366378535961</v>
      </c>
      <c r="G12" s="39">
        <f t="shared" si="7"/>
        <v>-1087.5454957235436</v>
      </c>
      <c r="H12" s="39">
        <f t="shared" si="8"/>
        <v>0</v>
      </c>
      <c r="I12" s="37">
        <f t="shared" si="9"/>
        <v>-1087.5454957235436</v>
      </c>
      <c r="J12" s="40">
        <f t="shared" si="10"/>
        <v>-299.97803398533028</v>
      </c>
      <c r="K12" s="37">
        <f t="shared" si="11"/>
        <v>-1387.5235297088739</v>
      </c>
      <c r="L12" s="37">
        <f t="shared" si="12"/>
        <v>-5001621.7348325765</v>
      </c>
      <c r="M12" s="37">
        <f t="shared" si="13"/>
        <v>-6381220.7131311111</v>
      </c>
      <c r="N12" s="41">
        <f>'jan-aug'!M12</f>
        <v>-4549527.4965088014</v>
      </c>
      <c r="O12" s="41">
        <f t="shared" si="14"/>
        <v>-1831693.2166223098</v>
      </c>
    </row>
    <row r="13" spans="1:15" s="34" customFormat="1" x14ac:dyDescent="0.3">
      <c r="A13" s="33" t="s">
        <v>472</v>
      </c>
      <c r="B13" s="34" t="s">
        <v>68</v>
      </c>
      <c r="C13" s="36">
        <v>26776155</v>
      </c>
      <c r="D13" s="36">
        <v>1357</v>
      </c>
      <c r="E13" s="37">
        <f t="shared" si="5"/>
        <v>19731.875460574796</v>
      </c>
      <c r="F13" s="38">
        <f t="shared" si="6"/>
        <v>0.79072945323459032</v>
      </c>
      <c r="G13" s="39">
        <f t="shared" si="7"/>
        <v>3133.284348609986</v>
      </c>
      <c r="H13" s="39">
        <f t="shared" si="8"/>
        <v>954.35864190012535</v>
      </c>
      <c r="I13" s="37">
        <f t="shared" si="9"/>
        <v>4087.6429905101113</v>
      </c>
      <c r="J13" s="40">
        <f t="shared" si="10"/>
        <v>-299.97803398533028</v>
      </c>
      <c r="K13" s="37">
        <f t="shared" si="11"/>
        <v>3787.6649565247808</v>
      </c>
      <c r="L13" s="37">
        <f t="shared" si="12"/>
        <v>5546931.5381222209</v>
      </c>
      <c r="M13" s="37">
        <f t="shared" si="13"/>
        <v>5139861.3460041275</v>
      </c>
      <c r="N13" s="41">
        <f>'jan-aug'!M13</f>
        <v>3879695.528806611</v>
      </c>
      <c r="O13" s="41">
        <f t="shared" si="14"/>
        <v>1260165.8171975166</v>
      </c>
    </row>
    <row r="14" spans="1:15" s="34" customFormat="1" x14ac:dyDescent="0.3">
      <c r="A14" s="33" t="s">
        <v>473</v>
      </c>
      <c r="B14" s="34" t="s">
        <v>69</v>
      </c>
      <c r="C14" s="36">
        <v>69652394</v>
      </c>
      <c r="D14" s="36">
        <v>3592</v>
      </c>
      <c r="E14" s="37">
        <f t="shared" si="5"/>
        <v>19390.978285077952</v>
      </c>
      <c r="F14" s="38">
        <f t="shared" si="6"/>
        <v>0.77706843871377485</v>
      </c>
      <c r="G14" s="39">
        <f t="shared" si="7"/>
        <v>3337.8226539080924</v>
      </c>
      <c r="H14" s="39">
        <f t="shared" si="8"/>
        <v>1073.672653324021</v>
      </c>
      <c r="I14" s="37">
        <f t="shared" si="9"/>
        <v>4411.4953072321132</v>
      </c>
      <c r="J14" s="40">
        <f t="shared" si="10"/>
        <v>-299.97803398533028</v>
      </c>
      <c r="K14" s="37">
        <f t="shared" si="11"/>
        <v>4111.5172732467827</v>
      </c>
      <c r="L14" s="37">
        <f t="shared" si="12"/>
        <v>15846091.143577751</v>
      </c>
      <c r="M14" s="37">
        <f t="shared" si="13"/>
        <v>14768570.045502443</v>
      </c>
      <c r="N14" s="41">
        <f>'jan-aug'!M14</f>
        <v>11476810.779788757</v>
      </c>
      <c r="O14" s="41">
        <f t="shared" si="14"/>
        <v>3291759.2657136861</v>
      </c>
    </row>
    <row r="15" spans="1:15" s="34" customFormat="1" x14ac:dyDescent="0.3">
      <c r="A15" s="33" t="s">
        <v>474</v>
      </c>
      <c r="B15" s="34" t="s">
        <v>70</v>
      </c>
      <c r="C15" s="36">
        <v>15125224</v>
      </c>
      <c r="D15" s="36">
        <v>673</v>
      </c>
      <c r="E15" s="37">
        <f t="shared" si="5"/>
        <v>22474.329866270429</v>
      </c>
      <c r="F15" s="38">
        <f t="shared" si="6"/>
        <v>0.90062977553640822</v>
      </c>
      <c r="G15" s="39">
        <f t="shared" si="7"/>
        <v>1487.8117051926063</v>
      </c>
      <c r="H15" s="39">
        <f t="shared" si="8"/>
        <v>0</v>
      </c>
      <c r="I15" s="37">
        <f t="shared" si="9"/>
        <v>1487.8117051926063</v>
      </c>
      <c r="J15" s="40">
        <f t="shared" si="10"/>
        <v>-299.97803398533028</v>
      </c>
      <c r="K15" s="37">
        <f t="shared" si="11"/>
        <v>1187.833671207276</v>
      </c>
      <c r="L15" s="37">
        <f t="shared" si="12"/>
        <v>1001297.277594624</v>
      </c>
      <c r="M15" s="37">
        <f t="shared" si="13"/>
        <v>799412.06072249671</v>
      </c>
      <c r="N15" s="41">
        <f>'jan-aug'!M15</f>
        <v>477702.76204600534</v>
      </c>
      <c r="O15" s="41">
        <f t="shared" si="14"/>
        <v>321709.29867649137</v>
      </c>
    </row>
    <row r="16" spans="1:15" s="34" customFormat="1" x14ac:dyDescent="0.3">
      <c r="A16" s="33" t="s">
        <v>475</v>
      </c>
      <c r="B16" s="34" t="s">
        <v>71</v>
      </c>
      <c r="C16" s="36">
        <v>107966869</v>
      </c>
      <c r="D16" s="36">
        <v>5347</v>
      </c>
      <c r="E16" s="37">
        <f t="shared" si="5"/>
        <v>20192.04582008603</v>
      </c>
      <c r="F16" s="38">
        <f t="shared" si="6"/>
        <v>0.80917018673192631</v>
      </c>
      <c r="G16" s="39">
        <f t="shared" si="7"/>
        <v>2857.1821329032455</v>
      </c>
      <c r="H16" s="39">
        <f t="shared" si="8"/>
        <v>793.29901607119348</v>
      </c>
      <c r="I16" s="37">
        <f t="shared" si="9"/>
        <v>3650.4811489744388</v>
      </c>
      <c r="J16" s="40">
        <f t="shared" si="10"/>
        <v>-299.97803398533028</v>
      </c>
      <c r="K16" s="37">
        <f t="shared" si="11"/>
        <v>3350.5031149891083</v>
      </c>
      <c r="L16" s="37">
        <f t="shared" si="12"/>
        <v>19519122.703566324</v>
      </c>
      <c r="M16" s="37">
        <f t="shared" si="13"/>
        <v>17915140.155846763</v>
      </c>
      <c r="N16" s="41">
        <f>'jan-aug'!M16</f>
        <v>14403047.434251251</v>
      </c>
      <c r="O16" s="41">
        <f t="shared" si="14"/>
        <v>3512092.7215955127</v>
      </c>
    </row>
    <row r="17" spans="1:15" s="34" customFormat="1" x14ac:dyDescent="0.3">
      <c r="A17" s="33" t="s">
        <v>476</v>
      </c>
      <c r="B17" s="34" t="s">
        <v>72</v>
      </c>
      <c r="C17" s="36">
        <v>134407470</v>
      </c>
      <c r="D17" s="36">
        <v>6042</v>
      </c>
      <c r="E17" s="37">
        <f t="shared" si="5"/>
        <v>22245.526315789473</v>
      </c>
      <c r="F17" s="38">
        <f t="shared" si="6"/>
        <v>0.89146076842750832</v>
      </c>
      <c r="G17" s="39">
        <f t="shared" si="7"/>
        <v>1625.0938354811799</v>
      </c>
      <c r="H17" s="39">
        <f t="shared" si="8"/>
        <v>74.58084257498848</v>
      </c>
      <c r="I17" s="37">
        <f t="shared" si="9"/>
        <v>1699.6746780561684</v>
      </c>
      <c r="J17" s="40">
        <f t="shared" si="10"/>
        <v>-299.97803398533028</v>
      </c>
      <c r="K17" s="37">
        <f t="shared" si="11"/>
        <v>1399.6966440708381</v>
      </c>
      <c r="L17" s="37">
        <f t="shared" si="12"/>
        <v>10269434.40481537</v>
      </c>
      <c r="M17" s="37">
        <f t="shared" si="13"/>
        <v>8456967.1234760042</v>
      </c>
      <c r="N17" s="41">
        <f>'jan-aug'!M17</f>
        <v>5850168.1068161689</v>
      </c>
      <c r="O17" s="41">
        <f t="shared" si="14"/>
        <v>2606799.0166598354</v>
      </c>
    </row>
    <row r="18" spans="1:15" s="34" customFormat="1" x14ac:dyDescent="0.3">
      <c r="A18" s="33" t="s">
        <v>477</v>
      </c>
      <c r="B18" s="34" t="s">
        <v>73</v>
      </c>
      <c r="C18" s="36">
        <v>344635208</v>
      </c>
      <c r="D18" s="36">
        <v>15865</v>
      </c>
      <c r="E18" s="37">
        <f t="shared" si="5"/>
        <v>21722.988213047589</v>
      </c>
      <c r="F18" s="38">
        <f t="shared" si="6"/>
        <v>0.87052072808005643</v>
      </c>
      <c r="G18" s="39">
        <f t="shared" si="7"/>
        <v>1938.6166971263103</v>
      </c>
      <c r="H18" s="39">
        <f t="shared" si="8"/>
        <v>257.46917853464799</v>
      </c>
      <c r="I18" s="37">
        <f t="shared" si="9"/>
        <v>2196.0858756609582</v>
      </c>
      <c r="J18" s="40">
        <f t="shared" si="10"/>
        <v>-299.97803398533028</v>
      </c>
      <c r="K18" s="37">
        <f t="shared" si="11"/>
        <v>1896.1078416756279</v>
      </c>
      <c r="L18" s="37">
        <f t="shared" si="12"/>
        <v>34840902.417361103</v>
      </c>
      <c r="M18" s="37">
        <f t="shared" si="13"/>
        <v>30081750.908183835</v>
      </c>
      <c r="N18" s="41">
        <f>'jan-aug'!M18</f>
        <v>17082187.632363196</v>
      </c>
      <c r="O18" s="41">
        <f t="shared" si="14"/>
        <v>12999563.275820639</v>
      </c>
    </row>
    <row r="19" spans="1:15" s="34" customFormat="1" x14ac:dyDescent="0.3">
      <c r="A19" s="33" t="s">
        <v>478</v>
      </c>
      <c r="B19" s="34" t="s">
        <v>74</v>
      </c>
      <c r="C19" s="36">
        <v>229107790</v>
      </c>
      <c r="D19" s="36">
        <v>11424</v>
      </c>
      <c r="E19" s="37">
        <f t="shared" si="5"/>
        <v>20054.953606442577</v>
      </c>
      <c r="F19" s="38">
        <f t="shared" si="6"/>
        <v>0.80367639313113048</v>
      </c>
      <c r="G19" s="39">
        <f t="shared" si="7"/>
        <v>2939.4374610893174</v>
      </c>
      <c r="H19" s="39">
        <f t="shared" si="8"/>
        <v>841.28129084640204</v>
      </c>
      <c r="I19" s="37">
        <f t="shared" si="9"/>
        <v>3780.7187519357194</v>
      </c>
      <c r="J19" s="40">
        <f t="shared" si="10"/>
        <v>-299.97803398533028</v>
      </c>
      <c r="K19" s="37">
        <f t="shared" si="11"/>
        <v>3480.7407179503889</v>
      </c>
      <c r="L19" s="37">
        <f t="shared" si="12"/>
        <v>43190931.022113658</v>
      </c>
      <c r="M19" s="37">
        <f t="shared" si="13"/>
        <v>39763981.961865246</v>
      </c>
      <c r="N19" s="41">
        <f>'jan-aug'!M19</f>
        <v>31464745.587167818</v>
      </c>
      <c r="O19" s="41">
        <f t="shared" si="14"/>
        <v>8299236.3746974282</v>
      </c>
    </row>
    <row r="20" spans="1:15" s="34" customFormat="1" x14ac:dyDescent="0.3">
      <c r="A20" s="33" t="s">
        <v>479</v>
      </c>
      <c r="B20" s="34" t="s">
        <v>75</v>
      </c>
      <c r="C20" s="36">
        <v>75765333</v>
      </c>
      <c r="D20" s="36">
        <v>3797</v>
      </c>
      <c r="E20" s="37">
        <f t="shared" si="5"/>
        <v>19953.998683170925</v>
      </c>
      <c r="F20" s="38">
        <f t="shared" si="6"/>
        <v>0.79963075482171408</v>
      </c>
      <c r="G20" s="39">
        <f t="shared" si="7"/>
        <v>3000.0104150523089</v>
      </c>
      <c r="H20" s="39">
        <f t="shared" si="8"/>
        <v>876.61551399148038</v>
      </c>
      <c r="I20" s="37">
        <f t="shared" si="9"/>
        <v>3876.6259290437893</v>
      </c>
      <c r="J20" s="40">
        <f t="shared" si="10"/>
        <v>-299.97803398533028</v>
      </c>
      <c r="K20" s="37">
        <f t="shared" si="11"/>
        <v>3576.6478950584587</v>
      </c>
      <c r="L20" s="37">
        <f t="shared" si="12"/>
        <v>14719548.652579268</v>
      </c>
      <c r="M20" s="37">
        <f t="shared" si="13"/>
        <v>13580532.057536967</v>
      </c>
      <c r="N20" s="41">
        <f>'jan-aug'!M20</f>
        <v>10256457.006948197</v>
      </c>
      <c r="O20" s="41">
        <f t="shared" si="14"/>
        <v>3324075.0505887698</v>
      </c>
    </row>
    <row r="21" spans="1:15" s="34" customFormat="1" x14ac:dyDescent="0.3">
      <c r="A21" s="33" t="s">
        <v>480</v>
      </c>
      <c r="B21" s="34" t="s">
        <v>76</v>
      </c>
      <c r="C21" s="36">
        <v>162549875</v>
      </c>
      <c r="D21" s="36">
        <v>8230</v>
      </c>
      <c r="E21" s="37">
        <f t="shared" si="5"/>
        <v>19750.896111786147</v>
      </c>
      <c r="F21" s="38">
        <f t="shared" si="6"/>
        <v>0.79149168129357894</v>
      </c>
      <c r="G21" s="39">
        <f t="shared" si="7"/>
        <v>3121.8719578831756</v>
      </c>
      <c r="H21" s="39">
        <f t="shared" si="8"/>
        <v>947.70141397615259</v>
      </c>
      <c r="I21" s="37">
        <f t="shared" si="9"/>
        <v>4069.5733718593283</v>
      </c>
      <c r="J21" s="40">
        <f t="shared" si="10"/>
        <v>-299.97803398533028</v>
      </c>
      <c r="K21" s="37">
        <f t="shared" si="11"/>
        <v>3769.5953378739978</v>
      </c>
      <c r="L21" s="37">
        <f t="shared" si="12"/>
        <v>33492588.850402273</v>
      </c>
      <c r="M21" s="37">
        <f t="shared" si="13"/>
        <v>31023769.630703002</v>
      </c>
      <c r="N21" s="41">
        <f>'jan-aug'!M21</f>
        <v>24910892.833034929</v>
      </c>
      <c r="O21" s="41">
        <f t="shared" si="14"/>
        <v>6112876.7976680733</v>
      </c>
    </row>
    <row r="22" spans="1:15" s="34" customFormat="1" x14ac:dyDescent="0.3">
      <c r="A22" s="33" t="s">
        <v>481</v>
      </c>
      <c r="B22" s="34" t="s">
        <v>77</v>
      </c>
      <c r="C22" s="36">
        <v>162424468</v>
      </c>
      <c r="D22" s="36">
        <v>7542</v>
      </c>
      <c r="E22" s="37">
        <f t="shared" si="5"/>
        <v>21535.994166003711</v>
      </c>
      <c r="F22" s="38">
        <f t="shared" si="6"/>
        <v>0.86302718288347524</v>
      </c>
      <c r="G22" s="39">
        <f t="shared" si="7"/>
        <v>2050.8131253526371</v>
      </c>
      <c r="H22" s="39">
        <f t="shared" si="8"/>
        <v>322.91709500000525</v>
      </c>
      <c r="I22" s="37">
        <f t="shared" si="9"/>
        <v>2373.7302203526424</v>
      </c>
      <c r="J22" s="40">
        <f t="shared" si="10"/>
        <v>-299.97803398533028</v>
      </c>
      <c r="K22" s="37">
        <f t="shared" si="11"/>
        <v>2073.7521863673119</v>
      </c>
      <c r="L22" s="37">
        <f t="shared" si="12"/>
        <v>17902673.32189963</v>
      </c>
      <c r="M22" s="37">
        <f t="shared" si="13"/>
        <v>15640238.989582267</v>
      </c>
      <c r="N22" s="41">
        <f>'jan-aug'!M22</f>
        <v>12563636.989690101</v>
      </c>
      <c r="O22" s="41">
        <f t="shared" si="14"/>
        <v>3076601.9998921659</v>
      </c>
    </row>
    <row r="23" spans="1:15" s="34" customFormat="1" x14ac:dyDescent="0.3">
      <c r="A23" s="33" t="s">
        <v>482</v>
      </c>
      <c r="B23" s="34" t="s">
        <v>78</v>
      </c>
      <c r="C23" s="36">
        <v>369675713</v>
      </c>
      <c r="D23" s="36">
        <v>16145</v>
      </c>
      <c r="E23" s="37">
        <f t="shared" si="5"/>
        <v>22897.225952307217</v>
      </c>
      <c r="F23" s="38">
        <f t="shared" si="6"/>
        <v>0.9175767906113339</v>
      </c>
      <c r="G23" s="39">
        <f t="shared" si="7"/>
        <v>1234.0740535705336</v>
      </c>
      <c r="H23" s="39">
        <f t="shared" si="8"/>
        <v>0</v>
      </c>
      <c r="I23" s="37">
        <f t="shared" si="9"/>
        <v>1234.0740535705336</v>
      </c>
      <c r="J23" s="40">
        <f t="shared" si="10"/>
        <v>-299.97803398533028</v>
      </c>
      <c r="K23" s="37">
        <f t="shared" si="11"/>
        <v>934.09601958520329</v>
      </c>
      <c r="L23" s="37">
        <f t="shared" si="12"/>
        <v>19924125.594896264</v>
      </c>
      <c r="M23" s="37">
        <f t="shared" si="13"/>
        <v>15080980.236203108</v>
      </c>
      <c r="N23" s="41">
        <f>'jan-aug'!M23</f>
        <v>13509188.84967719</v>
      </c>
      <c r="O23" s="41">
        <f t="shared" si="14"/>
        <v>1571791.3865259178</v>
      </c>
    </row>
    <row r="24" spans="1:15" s="34" customFormat="1" x14ac:dyDescent="0.3">
      <c r="A24" s="33" t="s">
        <v>483</v>
      </c>
      <c r="B24" s="34" t="s">
        <v>79</v>
      </c>
      <c r="C24" s="36">
        <v>114726237</v>
      </c>
      <c r="D24" s="36">
        <v>5593</v>
      </c>
      <c r="E24" s="37">
        <f t="shared" si="5"/>
        <v>20512.468621491149</v>
      </c>
      <c r="F24" s="38">
        <f t="shared" si="6"/>
        <v>0.82201071712475215</v>
      </c>
      <c r="G24" s="39">
        <f t="shared" si="7"/>
        <v>2664.9284520601745</v>
      </c>
      <c r="H24" s="39">
        <f t="shared" si="8"/>
        <v>681.15103557940199</v>
      </c>
      <c r="I24" s="37">
        <f t="shared" si="9"/>
        <v>3346.0794876395767</v>
      </c>
      <c r="J24" s="40">
        <f t="shared" si="10"/>
        <v>-299.97803398533028</v>
      </c>
      <c r="K24" s="37">
        <f t="shared" si="11"/>
        <v>3046.1014536542461</v>
      </c>
      <c r="L24" s="37">
        <f t="shared" si="12"/>
        <v>18714622.574368153</v>
      </c>
      <c r="M24" s="37">
        <f t="shared" si="13"/>
        <v>17036845.430288199</v>
      </c>
      <c r="N24" s="41">
        <f>'jan-aug'!M24</f>
        <v>13235458.196842575</v>
      </c>
      <c r="O24" s="41">
        <f t="shared" si="14"/>
        <v>3801387.2334456239</v>
      </c>
    </row>
    <row r="25" spans="1:15" s="34" customFormat="1" x14ac:dyDescent="0.3">
      <c r="A25" s="33" t="s">
        <v>484</v>
      </c>
      <c r="B25" s="34" t="s">
        <v>80</v>
      </c>
      <c r="C25" s="36">
        <v>119173267</v>
      </c>
      <c r="D25" s="36">
        <v>5642</v>
      </c>
      <c r="E25" s="37">
        <f t="shared" si="5"/>
        <v>21122.521623537752</v>
      </c>
      <c r="F25" s="38">
        <f t="shared" si="6"/>
        <v>0.84645780415995375</v>
      </c>
      <c r="G25" s="39">
        <f t="shared" si="7"/>
        <v>2298.8966508322123</v>
      </c>
      <c r="H25" s="39">
        <f t="shared" si="8"/>
        <v>467.63248486309089</v>
      </c>
      <c r="I25" s="37">
        <f t="shared" si="9"/>
        <v>2766.529135695303</v>
      </c>
      <c r="J25" s="40">
        <f t="shared" si="10"/>
        <v>-299.97803398533028</v>
      </c>
      <c r="K25" s="37">
        <f t="shared" si="11"/>
        <v>2466.5511017099725</v>
      </c>
      <c r="L25" s="37">
        <f t="shared" si="12"/>
        <v>15608757.3835929</v>
      </c>
      <c r="M25" s="37">
        <f t="shared" si="13"/>
        <v>13916281.315847665</v>
      </c>
      <c r="N25" s="41">
        <f>'jan-aug'!M25</f>
        <v>10829374.201383121</v>
      </c>
      <c r="O25" s="41">
        <f t="shared" si="14"/>
        <v>3086907.1144645438</v>
      </c>
    </row>
    <row r="26" spans="1:15" s="34" customFormat="1" x14ac:dyDescent="0.3">
      <c r="A26" s="33" t="s">
        <v>485</v>
      </c>
      <c r="B26" s="34" t="s">
        <v>81</v>
      </c>
      <c r="C26" s="36">
        <v>439853593</v>
      </c>
      <c r="D26" s="36">
        <v>17824</v>
      </c>
      <c r="E26" s="37">
        <f t="shared" si="5"/>
        <v>24677.602838868941</v>
      </c>
      <c r="F26" s="38">
        <f t="shared" si="6"/>
        <v>0.98892309749814244</v>
      </c>
      <c r="G26" s="39">
        <f t="shared" si="7"/>
        <v>165.8479216334992</v>
      </c>
      <c r="H26" s="39">
        <f t="shared" si="8"/>
        <v>0</v>
      </c>
      <c r="I26" s="37">
        <f t="shared" si="9"/>
        <v>165.8479216334992</v>
      </c>
      <c r="J26" s="40">
        <f t="shared" si="10"/>
        <v>-299.97803398533028</v>
      </c>
      <c r="K26" s="37">
        <f t="shared" si="11"/>
        <v>-134.13011235183109</v>
      </c>
      <c r="L26" s="37">
        <f t="shared" si="12"/>
        <v>2956073.3551954897</v>
      </c>
      <c r="M26" s="37">
        <f t="shared" si="13"/>
        <v>-2390735.1225590375</v>
      </c>
      <c r="N26" s="41">
        <f>'jan-aug'!M26</f>
        <v>-669347.66492123646</v>
      </c>
      <c r="O26" s="41">
        <f t="shared" si="14"/>
        <v>-1721387.4576378011</v>
      </c>
    </row>
    <row r="27" spans="1:15" s="34" customFormat="1" x14ac:dyDescent="0.3">
      <c r="A27" s="33" t="s">
        <v>486</v>
      </c>
      <c r="B27" s="34" t="s">
        <v>82</v>
      </c>
      <c r="C27" s="36">
        <v>817227348</v>
      </c>
      <c r="D27" s="36">
        <v>30843</v>
      </c>
      <c r="E27" s="37">
        <f t="shared" si="5"/>
        <v>26496.363777842624</v>
      </c>
      <c r="F27" s="38">
        <f t="shared" si="6"/>
        <v>1.0618075957665698</v>
      </c>
      <c r="G27" s="39">
        <f t="shared" si="7"/>
        <v>-925.40864175071033</v>
      </c>
      <c r="H27" s="39">
        <f t="shared" si="8"/>
        <v>0</v>
      </c>
      <c r="I27" s="37">
        <f t="shared" si="9"/>
        <v>-925.40864175071033</v>
      </c>
      <c r="J27" s="40">
        <f t="shared" si="10"/>
        <v>-299.97803398533028</v>
      </c>
      <c r="K27" s="37">
        <f t="shared" si="11"/>
        <v>-1225.3866757360406</v>
      </c>
      <c r="L27" s="37">
        <f t="shared" si="12"/>
        <v>-28542378.737517159</v>
      </c>
      <c r="M27" s="37">
        <f t="shared" si="13"/>
        <v>-37794601.2397267</v>
      </c>
      <c r="N27" s="41">
        <f>'jan-aug'!M27</f>
        <v>-29288268.707897596</v>
      </c>
      <c r="O27" s="41">
        <f t="shared" si="14"/>
        <v>-8506332.5318291038</v>
      </c>
    </row>
    <row r="28" spans="1:15" s="34" customFormat="1" x14ac:dyDescent="0.3">
      <c r="A28" s="33" t="s">
        <v>487</v>
      </c>
      <c r="B28" s="34" t="s">
        <v>83</v>
      </c>
      <c r="C28" s="36">
        <v>477146743</v>
      </c>
      <c r="D28" s="36">
        <v>20335</v>
      </c>
      <c r="E28" s="37">
        <f t="shared" si="5"/>
        <v>23464.309958200149</v>
      </c>
      <c r="F28" s="38">
        <f t="shared" si="6"/>
        <v>0.94030195055944654</v>
      </c>
      <c r="G28" s="39">
        <f t="shared" si="7"/>
        <v>893.82365003477457</v>
      </c>
      <c r="H28" s="39">
        <f t="shared" si="8"/>
        <v>0</v>
      </c>
      <c r="I28" s="37">
        <f t="shared" si="9"/>
        <v>893.82365003477457</v>
      </c>
      <c r="J28" s="40">
        <f t="shared" si="10"/>
        <v>-299.97803398533028</v>
      </c>
      <c r="K28" s="37">
        <f t="shared" si="11"/>
        <v>593.84561604944429</v>
      </c>
      <c r="L28" s="37">
        <f t="shared" si="12"/>
        <v>18175903.923457142</v>
      </c>
      <c r="M28" s="37">
        <f t="shared" si="13"/>
        <v>12075850.602365449</v>
      </c>
      <c r="N28" s="41">
        <f>'jan-aug'!M28</f>
        <v>11635866.935223652</v>
      </c>
      <c r="O28" s="41">
        <f t="shared" si="14"/>
        <v>439983.66714179702</v>
      </c>
    </row>
    <row r="29" spans="1:15" s="34" customFormat="1" x14ac:dyDescent="0.3">
      <c r="A29" s="33" t="s">
        <v>488</v>
      </c>
      <c r="B29" s="34" t="s">
        <v>84</v>
      </c>
      <c r="C29" s="36">
        <v>476858177</v>
      </c>
      <c r="D29" s="36">
        <v>15761</v>
      </c>
      <c r="E29" s="37">
        <f t="shared" si="5"/>
        <v>30255.578770382592</v>
      </c>
      <c r="F29" s="38">
        <f t="shared" si="6"/>
        <v>1.2124532868759448</v>
      </c>
      <c r="G29" s="39">
        <f t="shared" si="7"/>
        <v>-3180.937637274691</v>
      </c>
      <c r="H29" s="39">
        <f t="shared" si="8"/>
        <v>0</v>
      </c>
      <c r="I29" s="37">
        <f t="shared" si="9"/>
        <v>-3180.937637274691</v>
      </c>
      <c r="J29" s="40">
        <f t="shared" si="10"/>
        <v>-299.97803398533028</v>
      </c>
      <c r="K29" s="37">
        <f t="shared" si="11"/>
        <v>-3480.9156712600216</v>
      </c>
      <c r="L29" s="37">
        <f t="shared" si="12"/>
        <v>-50134758.101086408</v>
      </c>
      <c r="M29" s="37">
        <f t="shared" si="13"/>
        <v>-54862711.894729197</v>
      </c>
      <c r="N29" s="41">
        <f>'jan-aug'!M29</f>
        <v>-41458718.141742818</v>
      </c>
      <c r="O29" s="41">
        <f t="shared" si="14"/>
        <v>-13403993.752986379</v>
      </c>
    </row>
    <row r="30" spans="1:15" s="34" customFormat="1" x14ac:dyDescent="0.3">
      <c r="A30" s="33" t="s">
        <v>489</v>
      </c>
      <c r="B30" s="34" t="s">
        <v>85</v>
      </c>
      <c r="C30" s="36">
        <v>503827409</v>
      </c>
      <c r="D30" s="36">
        <v>19488</v>
      </c>
      <c r="E30" s="37">
        <f t="shared" si="5"/>
        <v>25853.212694991791</v>
      </c>
      <c r="F30" s="38">
        <f t="shared" si="6"/>
        <v>1.0360341458425626</v>
      </c>
      <c r="G30" s="39">
        <f t="shared" si="7"/>
        <v>-539.51799204021074</v>
      </c>
      <c r="H30" s="39">
        <f t="shared" si="8"/>
        <v>0</v>
      </c>
      <c r="I30" s="37">
        <f t="shared" si="9"/>
        <v>-539.51799204021074</v>
      </c>
      <c r="J30" s="40">
        <f t="shared" si="10"/>
        <v>-299.97803398533028</v>
      </c>
      <c r="K30" s="37">
        <f t="shared" si="11"/>
        <v>-839.49602602554103</v>
      </c>
      <c r="L30" s="37">
        <f t="shared" si="12"/>
        <v>-10514126.628879627</v>
      </c>
      <c r="M30" s="37">
        <f t="shared" si="13"/>
        <v>-16360098.555185743</v>
      </c>
      <c r="N30" s="41">
        <f>'jan-aug'!M30</f>
        <v>-10253769.635434544</v>
      </c>
      <c r="O30" s="41">
        <f t="shared" si="14"/>
        <v>-6106328.919751199</v>
      </c>
    </row>
    <row r="31" spans="1:15" s="34" customFormat="1" x14ac:dyDescent="0.3">
      <c r="A31" s="33" t="s">
        <v>490</v>
      </c>
      <c r="B31" s="34" t="s">
        <v>86</v>
      </c>
      <c r="C31" s="36">
        <v>832806085</v>
      </c>
      <c r="D31" s="36">
        <v>27394</v>
      </c>
      <c r="E31" s="37">
        <f t="shared" si="5"/>
        <v>30401.039826239321</v>
      </c>
      <c r="F31" s="38">
        <f t="shared" si="6"/>
        <v>1.2182824510318979</v>
      </c>
      <c r="G31" s="39">
        <f t="shared" si="7"/>
        <v>-3268.2142707887288</v>
      </c>
      <c r="H31" s="39">
        <f t="shared" si="8"/>
        <v>0</v>
      </c>
      <c r="I31" s="37">
        <f t="shared" si="9"/>
        <v>-3268.2142707887288</v>
      </c>
      <c r="J31" s="40">
        <f t="shared" si="10"/>
        <v>-299.97803398533028</v>
      </c>
      <c r="K31" s="37">
        <f t="shared" si="11"/>
        <v>-3568.1923047740593</v>
      </c>
      <c r="L31" s="37">
        <f t="shared" si="12"/>
        <v>-89529461.733986437</v>
      </c>
      <c r="M31" s="37">
        <f t="shared" si="13"/>
        <v>-97747059.996980578</v>
      </c>
      <c r="N31" s="41">
        <f>'jan-aug'!M31</f>
        <v>-76480023.791250691</v>
      </c>
      <c r="O31" s="41">
        <f t="shared" si="14"/>
        <v>-21267036.205729887</v>
      </c>
    </row>
    <row r="32" spans="1:15" s="34" customFormat="1" x14ac:dyDescent="0.3">
      <c r="A32" s="33" t="s">
        <v>491</v>
      </c>
      <c r="B32" s="34" t="s">
        <v>87</v>
      </c>
      <c r="C32" s="36">
        <v>5208778102</v>
      </c>
      <c r="D32" s="36">
        <v>126841</v>
      </c>
      <c r="E32" s="37">
        <f t="shared" si="5"/>
        <v>41065.413407336746</v>
      </c>
      <c r="F32" s="38">
        <f t="shared" si="6"/>
        <v>1.645643464318211</v>
      </c>
      <c r="G32" s="39">
        <f t="shared" si="7"/>
        <v>-9666.8384194471837</v>
      </c>
      <c r="H32" s="39">
        <f t="shared" si="8"/>
        <v>0</v>
      </c>
      <c r="I32" s="37">
        <f t="shared" si="9"/>
        <v>-9666.8384194471837</v>
      </c>
      <c r="J32" s="40">
        <f t="shared" si="10"/>
        <v>-299.97803398533028</v>
      </c>
      <c r="K32" s="37">
        <f t="shared" si="11"/>
        <v>-9966.8164534325133</v>
      </c>
      <c r="L32" s="37">
        <f t="shared" si="12"/>
        <v>-1226151451.9611003</v>
      </c>
      <c r="M32" s="37">
        <f t="shared" si="13"/>
        <v>-1264200965.7698333</v>
      </c>
      <c r="N32" s="41">
        <f>'jan-aug'!M32</f>
        <v>-973675969.40701735</v>
      </c>
      <c r="O32" s="41">
        <f t="shared" si="14"/>
        <v>-290524996.36281598</v>
      </c>
    </row>
    <row r="33" spans="1:15" s="34" customFormat="1" x14ac:dyDescent="0.3">
      <c r="A33" s="33" t="s">
        <v>492</v>
      </c>
      <c r="B33" s="34" t="s">
        <v>88</v>
      </c>
      <c r="C33" s="36">
        <v>2344009417</v>
      </c>
      <c r="D33" s="36">
        <v>61523</v>
      </c>
      <c r="E33" s="37">
        <f t="shared" si="5"/>
        <v>38099.725582302555</v>
      </c>
      <c r="F33" s="38">
        <f t="shared" si="6"/>
        <v>1.5267973507270676</v>
      </c>
      <c r="G33" s="39">
        <f t="shared" si="7"/>
        <v>-7887.4257244266691</v>
      </c>
      <c r="H33" s="39">
        <f t="shared" si="8"/>
        <v>0</v>
      </c>
      <c r="I33" s="37">
        <f t="shared" si="9"/>
        <v>-7887.4257244266691</v>
      </c>
      <c r="J33" s="40">
        <f t="shared" si="10"/>
        <v>-299.97803398533028</v>
      </c>
      <c r="K33" s="37">
        <f t="shared" si="11"/>
        <v>-8187.4037584119997</v>
      </c>
      <c r="L33" s="37">
        <f t="shared" si="12"/>
        <v>-485258092.84390199</v>
      </c>
      <c r="M33" s="37">
        <f t="shared" si="13"/>
        <v>-503713641.42878145</v>
      </c>
      <c r="N33" s="41">
        <f>'jan-aug'!M33</f>
        <v>-383929130.47673637</v>
      </c>
      <c r="O33" s="41">
        <f t="shared" si="14"/>
        <v>-119784510.95204508</v>
      </c>
    </row>
    <row r="34" spans="1:15" s="34" customFormat="1" x14ac:dyDescent="0.3">
      <c r="A34" s="33" t="s">
        <v>493</v>
      </c>
      <c r="B34" s="34" t="s">
        <v>89</v>
      </c>
      <c r="C34" s="36">
        <v>325160117</v>
      </c>
      <c r="D34" s="36">
        <v>16500</v>
      </c>
      <c r="E34" s="37">
        <f t="shared" si="5"/>
        <v>19706.673757575758</v>
      </c>
      <c r="F34" s="38">
        <f t="shared" si="6"/>
        <v>0.78971952749930852</v>
      </c>
      <c r="G34" s="39">
        <f t="shared" si="7"/>
        <v>3148.405370409409</v>
      </c>
      <c r="H34" s="39">
        <f t="shared" si="8"/>
        <v>963.17923794978879</v>
      </c>
      <c r="I34" s="37">
        <f t="shared" si="9"/>
        <v>4111.5846083591978</v>
      </c>
      <c r="J34" s="40">
        <f t="shared" si="10"/>
        <v>-299.97803398533028</v>
      </c>
      <c r="K34" s="37">
        <f t="shared" si="11"/>
        <v>3811.6065743738673</v>
      </c>
      <c r="L34" s="37">
        <f t="shared" si="12"/>
        <v>67841146.037926763</v>
      </c>
      <c r="M34" s="37">
        <f t="shared" si="13"/>
        <v>62891508.477168813</v>
      </c>
      <c r="N34" s="41">
        <f>'jan-aug'!M34</f>
        <v>48962547.661613166</v>
      </c>
      <c r="O34" s="41">
        <f t="shared" si="14"/>
        <v>13928960.815555647</v>
      </c>
    </row>
    <row r="35" spans="1:15" s="34" customFormat="1" x14ac:dyDescent="0.3">
      <c r="A35" s="33" t="s">
        <v>494</v>
      </c>
      <c r="B35" s="34" t="s">
        <v>90</v>
      </c>
      <c r="C35" s="36">
        <v>448616249</v>
      </c>
      <c r="D35" s="36">
        <v>18263</v>
      </c>
      <c r="E35" s="37">
        <f t="shared" si="5"/>
        <v>24564.214477358593</v>
      </c>
      <c r="F35" s="38">
        <f t="shared" si="6"/>
        <v>0.98437920519153488</v>
      </c>
      <c r="G35" s="39">
        <f t="shared" si="7"/>
        <v>233.88093853970784</v>
      </c>
      <c r="H35" s="39">
        <f t="shared" si="8"/>
        <v>0</v>
      </c>
      <c r="I35" s="37">
        <f t="shared" si="9"/>
        <v>233.88093853970784</v>
      </c>
      <c r="J35" s="40">
        <f t="shared" si="10"/>
        <v>-299.97803398533028</v>
      </c>
      <c r="K35" s="37">
        <f t="shared" si="11"/>
        <v>-66.097095445622443</v>
      </c>
      <c r="L35" s="37">
        <f t="shared" si="12"/>
        <v>4271367.5805506846</v>
      </c>
      <c r="M35" s="37">
        <f t="shared" si="13"/>
        <v>-1207131.2541234028</v>
      </c>
      <c r="N35" s="41">
        <f>'jan-aug'!M35</f>
        <v>-65534.535146830589</v>
      </c>
      <c r="O35" s="41">
        <f t="shared" si="14"/>
        <v>-1141596.7189765722</v>
      </c>
    </row>
    <row r="36" spans="1:15" s="34" customFormat="1" x14ac:dyDescent="0.3">
      <c r="A36" s="33" t="s">
        <v>495</v>
      </c>
      <c r="B36" s="34" t="s">
        <v>91</v>
      </c>
      <c r="C36" s="36">
        <v>301336241</v>
      </c>
      <c r="D36" s="36">
        <v>11842</v>
      </c>
      <c r="E36" s="37">
        <f t="shared" si="5"/>
        <v>25446.397652423577</v>
      </c>
      <c r="F36" s="38">
        <f t="shared" si="6"/>
        <v>1.0197315578386852</v>
      </c>
      <c r="G36" s="39">
        <f t="shared" si="7"/>
        <v>-295.42896649928224</v>
      </c>
      <c r="H36" s="39">
        <f t="shared" si="8"/>
        <v>0</v>
      </c>
      <c r="I36" s="37">
        <f t="shared" si="9"/>
        <v>-295.42896649928224</v>
      </c>
      <c r="J36" s="40">
        <f t="shared" si="10"/>
        <v>-299.97803398533028</v>
      </c>
      <c r="K36" s="37">
        <f t="shared" si="11"/>
        <v>-595.40700048461258</v>
      </c>
      <c r="L36" s="37">
        <f t="shared" si="12"/>
        <v>-3498469.8212845004</v>
      </c>
      <c r="M36" s="37">
        <f t="shared" si="13"/>
        <v>-7050809.6997387819</v>
      </c>
      <c r="N36" s="41">
        <f>'jan-aug'!M36</f>
        <v>-6210094.0437610867</v>
      </c>
      <c r="O36" s="41">
        <f t="shared" si="14"/>
        <v>-840715.65597769525</v>
      </c>
    </row>
    <row r="37" spans="1:15" s="34" customFormat="1" x14ac:dyDescent="0.3">
      <c r="A37" s="33" t="s">
        <v>496</v>
      </c>
      <c r="B37" s="34" t="s">
        <v>92</v>
      </c>
      <c r="C37" s="36">
        <v>451803445</v>
      </c>
      <c r="D37" s="36">
        <v>18161</v>
      </c>
      <c r="E37" s="37">
        <f t="shared" si="5"/>
        <v>24877.67441220197</v>
      </c>
      <c r="F37" s="38">
        <f t="shared" si="6"/>
        <v>0.99694070768960674</v>
      </c>
      <c r="G37" s="39">
        <f t="shared" si="7"/>
        <v>45.804977633681844</v>
      </c>
      <c r="H37" s="39">
        <f t="shared" si="8"/>
        <v>0</v>
      </c>
      <c r="I37" s="37">
        <f t="shared" si="9"/>
        <v>45.804977633681844</v>
      </c>
      <c r="J37" s="40">
        <f t="shared" si="10"/>
        <v>-299.97803398533028</v>
      </c>
      <c r="K37" s="37">
        <f t="shared" si="11"/>
        <v>-254.17305635164843</v>
      </c>
      <c r="L37" s="37">
        <f t="shared" si="12"/>
        <v>831864.19880529598</v>
      </c>
      <c r="M37" s="37">
        <f t="shared" si="13"/>
        <v>-4616036.8764022868</v>
      </c>
      <c r="N37" s="41">
        <f>'jan-aug'!M37</f>
        <v>-3802378.9953677407</v>
      </c>
      <c r="O37" s="41">
        <f t="shared" si="14"/>
        <v>-813657.88103454607</v>
      </c>
    </row>
    <row r="38" spans="1:15" s="34" customFormat="1" x14ac:dyDescent="0.3">
      <c r="A38" s="33" t="s">
        <v>497</v>
      </c>
      <c r="B38" s="34" t="s">
        <v>93</v>
      </c>
      <c r="C38" s="36">
        <v>236774173</v>
      </c>
      <c r="D38" s="36">
        <v>11026</v>
      </c>
      <c r="E38" s="37">
        <f t="shared" si="5"/>
        <v>21474.167694540178</v>
      </c>
      <c r="F38" s="38">
        <f t="shared" si="6"/>
        <v>0.86054956680113859</v>
      </c>
      <c r="G38" s="39">
        <f t="shared" si="7"/>
        <v>2087.9090082307571</v>
      </c>
      <c r="H38" s="39">
        <f t="shared" si="8"/>
        <v>344.5563600122419</v>
      </c>
      <c r="I38" s="37">
        <f t="shared" si="9"/>
        <v>2432.4653682429989</v>
      </c>
      <c r="J38" s="40">
        <f t="shared" si="10"/>
        <v>-299.97803398533028</v>
      </c>
      <c r="K38" s="37">
        <f t="shared" si="11"/>
        <v>2132.4873342576684</v>
      </c>
      <c r="L38" s="37">
        <f t="shared" si="12"/>
        <v>26820363.150247306</v>
      </c>
      <c r="M38" s="37">
        <f t="shared" si="13"/>
        <v>23512805.347525053</v>
      </c>
      <c r="N38" s="41">
        <f>'jan-aug'!M38</f>
        <v>17071711.611511916</v>
      </c>
      <c r="O38" s="41">
        <f t="shared" si="14"/>
        <v>6441093.7360131368</v>
      </c>
    </row>
    <row r="39" spans="1:15" s="34" customFormat="1" x14ac:dyDescent="0.3">
      <c r="A39" s="33" t="s">
        <v>498</v>
      </c>
      <c r="B39" s="34" t="s">
        <v>94</v>
      </c>
      <c r="C39" s="36">
        <v>1037176238</v>
      </c>
      <c r="D39" s="36">
        <v>40106</v>
      </c>
      <c r="E39" s="37">
        <f t="shared" si="5"/>
        <v>25860.874632224604</v>
      </c>
      <c r="F39" s="38">
        <f t="shared" si="6"/>
        <v>1.0363411880925972</v>
      </c>
      <c r="G39" s="39">
        <f t="shared" si="7"/>
        <v>-544.11515437989874</v>
      </c>
      <c r="H39" s="39">
        <f t="shared" si="8"/>
        <v>0</v>
      </c>
      <c r="I39" s="37">
        <f t="shared" si="9"/>
        <v>-544.11515437989874</v>
      </c>
      <c r="J39" s="40">
        <f t="shared" si="10"/>
        <v>-299.97803398533028</v>
      </c>
      <c r="K39" s="37">
        <f t="shared" si="11"/>
        <v>-844.09318836522903</v>
      </c>
      <c r="L39" s="37">
        <f t="shared" si="12"/>
        <v>-21822282.381560218</v>
      </c>
      <c r="M39" s="37">
        <f t="shared" si="13"/>
        <v>-33853201.412575878</v>
      </c>
      <c r="N39" s="41">
        <f>'jan-aug'!M39</f>
        <v>-24488924.591950811</v>
      </c>
      <c r="O39" s="41">
        <f t="shared" si="14"/>
        <v>-9364276.8206250668</v>
      </c>
    </row>
    <row r="40" spans="1:15" s="34" customFormat="1" x14ac:dyDescent="0.3">
      <c r="A40" s="33" t="s">
        <v>499</v>
      </c>
      <c r="B40" s="34" t="s">
        <v>95</v>
      </c>
      <c r="C40" s="36">
        <v>1429981437</v>
      </c>
      <c r="D40" s="36">
        <v>55652</v>
      </c>
      <c r="E40" s="37">
        <f t="shared" si="5"/>
        <v>25695.059243153886</v>
      </c>
      <c r="F40" s="38">
        <f t="shared" si="6"/>
        <v>1.0296963502919663</v>
      </c>
      <c r="G40" s="39">
        <f t="shared" si="7"/>
        <v>-444.62592093746787</v>
      </c>
      <c r="H40" s="39">
        <f t="shared" si="8"/>
        <v>0</v>
      </c>
      <c r="I40" s="37">
        <f t="shared" si="9"/>
        <v>-444.62592093746787</v>
      </c>
      <c r="J40" s="40">
        <f t="shared" si="10"/>
        <v>-299.97803398533028</v>
      </c>
      <c r="K40" s="37">
        <f t="shared" si="11"/>
        <v>-744.60395492279815</v>
      </c>
      <c r="L40" s="37">
        <f t="shared" si="12"/>
        <v>-24744321.752011962</v>
      </c>
      <c r="M40" s="37">
        <f t="shared" si="13"/>
        <v>-41438699.299363561</v>
      </c>
      <c r="N40" s="41">
        <f>'jan-aug'!M40</f>
        <v>-33084872.201806385</v>
      </c>
      <c r="O40" s="41">
        <f t="shared" si="14"/>
        <v>-8353827.0975571759</v>
      </c>
    </row>
    <row r="41" spans="1:15" s="34" customFormat="1" x14ac:dyDescent="0.3">
      <c r="A41" s="33" t="s">
        <v>500</v>
      </c>
      <c r="B41" s="34" t="s">
        <v>96</v>
      </c>
      <c r="C41" s="36">
        <v>637752689</v>
      </c>
      <c r="D41" s="36">
        <v>24089</v>
      </c>
      <c r="E41" s="37">
        <f t="shared" si="5"/>
        <v>26474.851135372992</v>
      </c>
      <c r="F41" s="38">
        <f t="shared" si="6"/>
        <v>1.0609455043727927</v>
      </c>
      <c r="G41" s="39">
        <f t="shared" si="7"/>
        <v>-912.50105626893128</v>
      </c>
      <c r="H41" s="39">
        <f t="shared" si="8"/>
        <v>0</v>
      </c>
      <c r="I41" s="37">
        <f t="shared" si="9"/>
        <v>-912.50105626893128</v>
      </c>
      <c r="J41" s="40">
        <f t="shared" si="10"/>
        <v>-299.97803398533028</v>
      </c>
      <c r="K41" s="37">
        <f t="shared" si="11"/>
        <v>-1212.4790902542616</v>
      </c>
      <c r="L41" s="37">
        <f t="shared" si="12"/>
        <v>-21981237.944462284</v>
      </c>
      <c r="M41" s="37">
        <f t="shared" si="13"/>
        <v>-29207408.805134907</v>
      </c>
      <c r="N41" s="41">
        <f>'jan-aug'!M41</f>
        <v>-21545621.37782136</v>
      </c>
      <c r="O41" s="41">
        <f t="shared" si="14"/>
        <v>-7661787.4273135476</v>
      </c>
    </row>
    <row r="42" spans="1:15" s="34" customFormat="1" x14ac:dyDescent="0.3">
      <c r="A42" s="33" t="s">
        <v>501</v>
      </c>
      <c r="B42" s="34" t="s">
        <v>97</v>
      </c>
      <c r="C42" s="36">
        <v>195689563</v>
      </c>
      <c r="D42" s="36">
        <v>6823</v>
      </c>
      <c r="E42" s="37">
        <f t="shared" si="5"/>
        <v>28680.868093214129</v>
      </c>
      <c r="F42" s="38">
        <f t="shared" si="6"/>
        <v>1.1493487880031439</v>
      </c>
      <c r="G42" s="39">
        <f t="shared" si="7"/>
        <v>-2236.1112309736131</v>
      </c>
      <c r="H42" s="39">
        <f t="shared" si="8"/>
        <v>0</v>
      </c>
      <c r="I42" s="37">
        <f t="shared" si="9"/>
        <v>-2236.1112309736131</v>
      </c>
      <c r="J42" s="40">
        <f t="shared" si="10"/>
        <v>-299.97803398533028</v>
      </c>
      <c r="K42" s="37">
        <f t="shared" si="11"/>
        <v>-2536.0892649589432</v>
      </c>
      <c r="L42" s="37">
        <f t="shared" si="12"/>
        <v>-15256986.928932963</v>
      </c>
      <c r="M42" s="37">
        <f t="shared" si="13"/>
        <v>-17303737.054814868</v>
      </c>
      <c r="N42" s="41">
        <f>'jan-aug'!M42</f>
        <v>-13154479.712867912</v>
      </c>
      <c r="O42" s="41">
        <f t="shared" si="14"/>
        <v>-4149257.3419469558</v>
      </c>
    </row>
    <row r="43" spans="1:15" s="34" customFormat="1" x14ac:dyDescent="0.3">
      <c r="A43" s="33" t="s">
        <v>502</v>
      </c>
      <c r="B43" s="34" t="s">
        <v>98</v>
      </c>
      <c r="C43" s="36">
        <v>894874467</v>
      </c>
      <c r="D43" s="36">
        <v>38234</v>
      </c>
      <c r="E43" s="37">
        <f t="shared" si="5"/>
        <v>23405.201312967514</v>
      </c>
      <c r="F43" s="38">
        <f t="shared" si="6"/>
        <v>0.93793324785707921</v>
      </c>
      <c r="G43" s="39">
        <f t="shared" si="7"/>
        <v>929.28883717435519</v>
      </c>
      <c r="H43" s="39">
        <f t="shared" si="8"/>
        <v>0</v>
      </c>
      <c r="I43" s="37">
        <f t="shared" si="9"/>
        <v>929.28883717435519</v>
      </c>
      <c r="J43" s="40">
        <f t="shared" si="10"/>
        <v>-299.97803398533028</v>
      </c>
      <c r="K43" s="37">
        <f t="shared" si="11"/>
        <v>629.31080318902491</v>
      </c>
      <c r="L43" s="37">
        <f t="shared" si="12"/>
        <v>35530429.400524296</v>
      </c>
      <c r="M43" s="37">
        <f t="shared" si="13"/>
        <v>24061069.24912918</v>
      </c>
      <c r="N43" s="41">
        <f>'jan-aug'!M43</f>
        <v>19954657.94987664</v>
      </c>
      <c r="O43" s="41">
        <f t="shared" si="14"/>
        <v>4106411.2992525399</v>
      </c>
    </row>
    <row r="44" spans="1:15" s="34" customFormat="1" x14ac:dyDescent="0.3">
      <c r="A44" s="33" t="s">
        <v>503</v>
      </c>
      <c r="B44" s="34" t="s">
        <v>99</v>
      </c>
      <c r="C44" s="36">
        <v>457264753</v>
      </c>
      <c r="D44" s="36">
        <v>21885</v>
      </c>
      <c r="E44" s="37">
        <f t="shared" si="5"/>
        <v>20893.980031985378</v>
      </c>
      <c r="F44" s="38">
        <f t="shared" si="6"/>
        <v>0.8372992947171668</v>
      </c>
      <c r="G44" s="39">
        <f t="shared" si="7"/>
        <v>2436.0216057636367</v>
      </c>
      <c r="H44" s="39">
        <f t="shared" si="8"/>
        <v>547.6220419064216</v>
      </c>
      <c r="I44" s="37">
        <f t="shared" si="9"/>
        <v>2983.6436476700583</v>
      </c>
      <c r="J44" s="40">
        <f t="shared" si="10"/>
        <v>-299.97803398533028</v>
      </c>
      <c r="K44" s="37">
        <f t="shared" si="11"/>
        <v>2683.6656136847278</v>
      </c>
      <c r="L44" s="37">
        <f t="shared" si="12"/>
        <v>65297041.229259223</v>
      </c>
      <c r="M44" s="37">
        <f t="shared" si="13"/>
        <v>58732021.955490269</v>
      </c>
      <c r="N44" s="41">
        <f>'jan-aug'!M44</f>
        <v>46632321.311630532</v>
      </c>
      <c r="O44" s="41">
        <f t="shared" si="14"/>
        <v>12099700.643859737</v>
      </c>
    </row>
    <row r="45" spans="1:15" s="34" customFormat="1" x14ac:dyDescent="0.3">
      <c r="A45" s="33" t="s">
        <v>504</v>
      </c>
      <c r="B45" s="34" t="s">
        <v>100</v>
      </c>
      <c r="C45" s="36">
        <v>504310804</v>
      </c>
      <c r="D45" s="36">
        <v>24919</v>
      </c>
      <c r="E45" s="37">
        <f t="shared" si="5"/>
        <v>20238.003290661745</v>
      </c>
      <c r="F45" s="38">
        <f t="shared" si="6"/>
        <v>0.81101187307608502</v>
      </c>
      <c r="G45" s="39">
        <f t="shared" si="7"/>
        <v>2829.6076505578167</v>
      </c>
      <c r="H45" s="39">
        <f t="shared" si="8"/>
        <v>777.2139013696933</v>
      </c>
      <c r="I45" s="37">
        <f t="shared" si="9"/>
        <v>3606.82155192751</v>
      </c>
      <c r="J45" s="40">
        <f t="shared" si="10"/>
        <v>-299.97803398533028</v>
      </c>
      <c r="K45" s="37">
        <f t="shared" si="11"/>
        <v>3306.8435179421795</v>
      </c>
      <c r="L45" s="37">
        <f t="shared" si="12"/>
        <v>89878386.252481624</v>
      </c>
      <c r="M45" s="37">
        <f t="shared" si="13"/>
        <v>82403233.623601168</v>
      </c>
      <c r="N45" s="41">
        <f>'jan-aug'!M45</f>
        <v>64682567.933590226</v>
      </c>
      <c r="O45" s="41">
        <f t="shared" si="14"/>
        <v>17720665.690010943</v>
      </c>
    </row>
    <row r="46" spans="1:15" s="34" customFormat="1" x14ac:dyDescent="0.3">
      <c r="A46" s="33" t="s">
        <v>505</v>
      </c>
      <c r="B46" s="34" t="s">
        <v>101</v>
      </c>
      <c r="C46" s="36">
        <v>292582306</v>
      </c>
      <c r="D46" s="36">
        <v>13682</v>
      </c>
      <c r="E46" s="37">
        <f t="shared" si="5"/>
        <v>21384.469083467331</v>
      </c>
      <c r="F46" s="38">
        <f t="shared" si="6"/>
        <v>0.85695501068146063</v>
      </c>
      <c r="G46" s="39">
        <f t="shared" si="7"/>
        <v>2141.7281748744649</v>
      </c>
      <c r="H46" s="39">
        <f t="shared" si="8"/>
        <v>375.95087388773823</v>
      </c>
      <c r="I46" s="37">
        <f t="shared" si="9"/>
        <v>2517.6790487622029</v>
      </c>
      <c r="J46" s="40">
        <f t="shared" si="10"/>
        <v>-299.97803398533028</v>
      </c>
      <c r="K46" s="37">
        <f t="shared" si="11"/>
        <v>2217.7010147768724</v>
      </c>
      <c r="L46" s="37">
        <f t="shared" si="12"/>
        <v>34446884.745164461</v>
      </c>
      <c r="M46" s="37">
        <f t="shared" si="13"/>
        <v>30342585.284177169</v>
      </c>
      <c r="N46" s="41">
        <f>'jan-aug'!M46</f>
        <v>24143959.055587351</v>
      </c>
      <c r="O46" s="41">
        <f t="shared" si="14"/>
        <v>6198626.2285898179</v>
      </c>
    </row>
    <row r="47" spans="1:15" s="34" customFormat="1" x14ac:dyDescent="0.3">
      <c r="A47" s="33" t="s">
        <v>506</v>
      </c>
      <c r="B47" s="34" t="s">
        <v>102</v>
      </c>
      <c r="C47" s="36">
        <v>54262869</v>
      </c>
      <c r="D47" s="36">
        <v>2864</v>
      </c>
      <c r="E47" s="37">
        <f t="shared" si="5"/>
        <v>18946.53247206704</v>
      </c>
      <c r="F47" s="38">
        <f t="shared" si="6"/>
        <v>0.7592578461313968</v>
      </c>
      <c r="G47" s="39">
        <f t="shared" si="7"/>
        <v>3604.4901417146398</v>
      </c>
      <c r="H47" s="39">
        <f t="shared" si="8"/>
        <v>1229.2286878778402</v>
      </c>
      <c r="I47" s="37">
        <f t="shared" si="9"/>
        <v>4833.7188295924798</v>
      </c>
      <c r="J47" s="40">
        <f t="shared" si="10"/>
        <v>-299.97803398533028</v>
      </c>
      <c r="K47" s="37">
        <f t="shared" si="11"/>
        <v>4533.7407956071493</v>
      </c>
      <c r="L47" s="37">
        <f t="shared" si="12"/>
        <v>13843770.727952862</v>
      </c>
      <c r="M47" s="37">
        <f t="shared" si="13"/>
        <v>12984633.638618875</v>
      </c>
      <c r="N47" s="41">
        <f>'jan-aug'!M47</f>
        <v>10111283.290900612</v>
      </c>
      <c r="O47" s="41">
        <f t="shared" si="14"/>
        <v>2873350.347718263</v>
      </c>
    </row>
    <row r="48" spans="1:15" s="34" customFormat="1" x14ac:dyDescent="0.3">
      <c r="A48" s="33" t="s">
        <v>507</v>
      </c>
      <c r="B48" s="34" t="s">
        <v>103</v>
      </c>
      <c r="C48" s="36">
        <v>22869740010</v>
      </c>
      <c r="D48" s="36">
        <v>681071</v>
      </c>
      <c r="E48" s="37">
        <f t="shared" si="5"/>
        <v>33579.083546355665</v>
      </c>
      <c r="F48" s="38">
        <f t="shared" si="6"/>
        <v>1.3456384531607508</v>
      </c>
      <c r="G48" s="39">
        <f t="shared" si="7"/>
        <v>-5175.0405028585346</v>
      </c>
      <c r="H48" s="39">
        <f t="shared" si="8"/>
        <v>0</v>
      </c>
      <c r="I48" s="37">
        <f t="shared" si="9"/>
        <v>-5175.0405028585346</v>
      </c>
      <c r="J48" s="40">
        <f t="shared" si="10"/>
        <v>-299.97803398533028</v>
      </c>
      <c r="K48" s="37">
        <f t="shared" si="11"/>
        <v>-5475.0185368438651</v>
      </c>
      <c r="L48" s="37">
        <f t="shared" si="12"/>
        <v>-3524570010.3223648</v>
      </c>
      <c r="M48" s="37">
        <f t="shared" si="13"/>
        <v>-3728876349.9067879</v>
      </c>
      <c r="N48" s="41">
        <f>'jan-aug'!M48</f>
        <v>-2850881844.8947482</v>
      </c>
      <c r="O48" s="41">
        <f t="shared" si="14"/>
        <v>-877994505.01203966</v>
      </c>
    </row>
    <row r="49" spans="1:15" s="34" customFormat="1" x14ac:dyDescent="0.3">
      <c r="A49" s="33" t="s">
        <v>508</v>
      </c>
      <c r="B49" s="34" t="s">
        <v>104</v>
      </c>
      <c r="C49" s="36">
        <v>370764475</v>
      </c>
      <c r="D49" s="36">
        <v>17823</v>
      </c>
      <c r="E49" s="37">
        <f t="shared" si="5"/>
        <v>20802.585142793021</v>
      </c>
      <c r="F49" s="38">
        <f t="shared" si="6"/>
        <v>0.83363676244019669</v>
      </c>
      <c r="G49" s="39">
        <f t="shared" si="7"/>
        <v>2490.858539279051</v>
      </c>
      <c r="H49" s="39">
        <f t="shared" si="8"/>
        <v>579.6102531237467</v>
      </c>
      <c r="I49" s="37">
        <f t="shared" si="9"/>
        <v>3070.4687924027976</v>
      </c>
      <c r="J49" s="40">
        <f t="shared" si="10"/>
        <v>-299.97803398533028</v>
      </c>
      <c r="K49" s="37">
        <f t="shared" si="11"/>
        <v>2770.4907584174671</v>
      </c>
      <c r="L49" s="37">
        <f t="shared" si="12"/>
        <v>54724965.286995061</v>
      </c>
      <c r="M49" s="37">
        <f t="shared" si="13"/>
        <v>49378456.787274517</v>
      </c>
      <c r="N49" s="41">
        <f>'jan-aug'!M49</f>
        <v>38545589.734207988</v>
      </c>
      <c r="O49" s="41">
        <f t="shared" si="14"/>
        <v>10832867.053066529</v>
      </c>
    </row>
    <row r="50" spans="1:15" s="34" customFormat="1" x14ac:dyDescent="0.3">
      <c r="A50" s="33" t="s">
        <v>509</v>
      </c>
      <c r="B50" s="34" t="s">
        <v>105</v>
      </c>
      <c r="C50" s="36">
        <v>709953297</v>
      </c>
      <c r="D50" s="36">
        <v>31144</v>
      </c>
      <c r="E50" s="37">
        <f t="shared" si="5"/>
        <v>22795.828955818135</v>
      </c>
      <c r="F50" s="38">
        <f t="shared" si="6"/>
        <v>0.91351343678804231</v>
      </c>
      <c r="G50" s="39">
        <f t="shared" si="7"/>
        <v>1294.9122514639828</v>
      </c>
      <c r="H50" s="39">
        <f t="shared" si="8"/>
        <v>0</v>
      </c>
      <c r="I50" s="37">
        <f t="shared" si="9"/>
        <v>1294.9122514639828</v>
      </c>
      <c r="J50" s="40">
        <f t="shared" si="10"/>
        <v>-299.97803398533028</v>
      </c>
      <c r="K50" s="37">
        <f t="shared" si="11"/>
        <v>994.9342174786525</v>
      </c>
      <c r="L50" s="37">
        <f t="shared" si="12"/>
        <v>40328747.159594283</v>
      </c>
      <c r="M50" s="37">
        <f t="shared" si="13"/>
        <v>30986231.269155152</v>
      </c>
      <c r="N50" s="41">
        <f>'jan-aug'!M50</f>
        <v>26982554.587460335</v>
      </c>
      <c r="O50" s="41">
        <f t="shared" si="14"/>
        <v>4003676.6816948168</v>
      </c>
    </row>
    <row r="51" spans="1:15" s="34" customFormat="1" x14ac:dyDescent="0.3">
      <c r="A51" s="33" t="s">
        <v>510</v>
      </c>
      <c r="B51" s="34" t="s">
        <v>106</v>
      </c>
      <c r="C51" s="36">
        <v>676903995</v>
      </c>
      <c r="D51" s="36">
        <v>34488</v>
      </c>
      <c r="E51" s="37">
        <f t="shared" si="5"/>
        <v>19627.232515657619</v>
      </c>
      <c r="F51" s="38">
        <f t="shared" si="6"/>
        <v>0.78653602221560059</v>
      </c>
      <c r="G51" s="39">
        <f t="shared" si="7"/>
        <v>3196.0701155602924</v>
      </c>
      <c r="H51" s="39">
        <f t="shared" si="8"/>
        <v>990.98367262113743</v>
      </c>
      <c r="I51" s="37">
        <f t="shared" si="9"/>
        <v>4187.0537881814298</v>
      </c>
      <c r="J51" s="40">
        <f t="shared" si="10"/>
        <v>-299.97803398533028</v>
      </c>
      <c r="K51" s="37">
        <f t="shared" si="11"/>
        <v>3887.0757541960993</v>
      </c>
      <c r="L51" s="37">
        <f t="shared" si="12"/>
        <v>144403111.04680115</v>
      </c>
      <c r="M51" s="37">
        <f t="shared" si="13"/>
        <v>134057468.61071508</v>
      </c>
      <c r="N51" s="41">
        <f>'jan-aug'!M51</f>
        <v>108772491.02743725</v>
      </c>
      <c r="O51" s="41">
        <f t="shared" si="14"/>
        <v>25284977.583277822</v>
      </c>
    </row>
    <row r="52" spans="1:15" s="34" customFormat="1" x14ac:dyDescent="0.3">
      <c r="A52" s="33" t="s">
        <v>511</v>
      </c>
      <c r="B52" s="34" t="s">
        <v>107</v>
      </c>
      <c r="C52" s="36">
        <v>134856811</v>
      </c>
      <c r="D52" s="36">
        <v>7663</v>
      </c>
      <c r="E52" s="37">
        <f t="shared" si="5"/>
        <v>17598.435469137414</v>
      </c>
      <c r="F52" s="38">
        <f t="shared" si="6"/>
        <v>0.70523459790222509</v>
      </c>
      <c r="G52" s="39">
        <f t="shared" si="7"/>
        <v>4413.3483434724158</v>
      </c>
      <c r="H52" s="39">
        <f t="shared" si="8"/>
        <v>1701.0626389032093</v>
      </c>
      <c r="I52" s="37">
        <f t="shared" si="9"/>
        <v>6114.4109823756253</v>
      </c>
      <c r="J52" s="40">
        <f t="shared" si="10"/>
        <v>-299.97803398533028</v>
      </c>
      <c r="K52" s="37">
        <f t="shared" si="11"/>
        <v>5814.4329483902948</v>
      </c>
      <c r="L52" s="37">
        <f t="shared" si="12"/>
        <v>46854731.357944414</v>
      </c>
      <c r="M52" s="37">
        <f t="shared" si="13"/>
        <v>44555999.683514826</v>
      </c>
      <c r="N52" s="41">
        <f>'jan-aug'!M52</f>
        <v>35322134.816208586</v>
      </c>
      <c r="O52" s="41">
        <f t="shared" si="14"/>
        <v>9233864.8673062399</v>
      </c>
    </row>
    <row r="53" spans="1:15" s="34" customFormat="1" x14ac:dyDescent="0.3">
      <c r="A53" s="33" t="s">
        <v>512</v>
      </c>
      <c r="B53" s="34" t="s">
        <v>108</v>
      </c>
      <c r="C53" s="36">
        <v>410099564</v>
      </c>
      <c r="D53" s="36">
        <v>20916</v>
      </c>
      <c r="E53" s="37">
        <f t="shared" si="5"/>
        <v>19606.978580990628</v>
      </c>
      <c r="F53" s="38">
        <f t="shared" si="6"/>
        <v>0.78572437191317102</v>
      </c>
      <c r="G53" s="39">
        <f t="shared" si="7"/>
        <v>3208.2224763604868</v>
      </c>
      <c r="H53" s="39">
        <f t="shared" si="8"/>
        <v>998.07254975458432</v>
      </c>
      <c r="I53" s="37">
        <f t="shared" si="9"/>
        <v>4206.2950261150709</v>
      </c>
      <c r="J53" s="40">
        <f t="shared" si="10"/>
        <v>-299.97803398533028</v>
      </c>
      <c r="K53" s="37">
        <f t="shared" si="11"/>
        <v>3906.3169921297404</v>
      </c>
      <c r="L53" s="37">
        <f t="shared" si="12"/>
        <v>87978866.76622282</v>
      </c>
      <c r="M53" s="37">
        <f t="shared" si="13"/>
        <v>81704526.207385644</v>
      </c>
      <c r="N53" s="41">
        <f>'jan-aug'!M53</f>
        <v>65998419.30959399</v>
      </c>
      <c r="O53" s="41">
        <f t="shared" si="14"/>
        <v>15706106.897791654</v>
      </c>
    </row>
    <row r="54" spans="1:15" s="34" customFormat="1" x14ac:dyDescent="0.3">
      <c r="A54" s="33" t="s">
        <v>513</v>
      </c>
      <c r="B54" s="34" t="s">
        <v>109</v>
      </c>
      <c r="C54" s="36">
        <v>87505955</v>
      </c>
      <c r="D54" s="36">
        <v>5024</v>
      </c>
      <c r="E54" s="37">
        <f t="shared" si="5"/>
        <v>17417.586584394903</v>
      </c>
      <c r="F54" s="38">
        <f t="shared" si="6"/>
        <v>0.69798731215707344</v>
      </c>
      <c r="G54" s="39">
        <f t="shared" si="7"/>
        <v>4521.8576743179219</v>
      </c>
      <c r="H54" s="39">
        <f t="shared" si="8"/>
        <v>1764.359748563088</v>
      </c>
      <c r="I54" s="37">
        <f t="shared" si="9"/>
        <v>6286.21742288101</v>
      </c>
      <c r="J54" s="40">
        <f t="shared" si="10"/>
        <v>-299.97803398533028</v>
      </c>
      <c r="K54" s="37">
        <f t="shared" si="11"/>
        <v>5986.2393888956794</v>
      </c>
      <c r="L54" s="37">
        <f t="shared" si="12"/>
        <v>31581956.332554195</v>
      </c>
      <c r="M54" s="37">
        <f t="shared" si="13"/>
        <v>30074866.689811893</v>
      </c>
      <c r="N54" s="41">
        <f>'jan-aug'!M54</f>
        <v>23866071.950239066</v>
      </c>
      <c r="O54" s="41">
        <f t="shared" si="14"/>
        <v>6208794.7395728268</v>
      </c>
    </row>
    <row r="55" spans="1:15" s="34" customFormat="1" x14ac:dyDescent="0.3">
      <c r="A55" s="33" t="s">
        <v>514</v>
      </c>
      <c r="B55" s="34" t="s">
        <v>110</v>
      </c>
      <c r="C55" s="36">
        <v>157371861</v>
      </c>
      <c r="D55" s="36">
        <v>7879</v>
      </c>
      <c r="E55" s="37">
        <f t="shared" si="5"/>
        <v>19973.583068917374</v>
      </c>
      <c r="F55" s="38">
        <f t="shared" si="6"/>
        <v>0.80041557381492978</v>
      </c>
      <c r="G55" s="39">
        <f t="shared" si="7"/>
        <v>2988.2597836044392</v>
      </c>
      <c r="H55" s="39">
        <f t="shared" si="8"/>
        <v>869.76097898022306</v>
      </c>
      <c r="I55" s="37">
        <f t="shared" si="9"/>
        <v>3858.0207625846624</v>
      </c>
      <c r="J55" s="40">
        <f t="shared" si="10"/>
        <v>-299.97803398533028</v>
      </c>
      <c r="K55" s="37">
        <f t="shared" si="11"/>
        <v>3558.0427285993319</v>
      </c>
      <c r="L55" s="37">
        <f t="shared" si="12"/>
        <v>30397345.588404555</v>
      </c>
      <c r="M55" s="37">
        <f t="shared" si="13"/>
        <v>28033818.658634137</v>
      </c>
      <c r="N55" s="41">
        <f>'jan-aug'!M55</f>
        <v>22211746.732142434</v>
      </c>
      <c r="O55" s="41">
        <f t="shared" si="14"/>
        <v>5822071.9264917038</v>
      </c>
    </row>
    <row r="56" spans="1:15" s="34" customFormat="1" x14ac:dyDescent="0.3">
      <c r="A56" s="33" t="s">
        <v>515</v>
      </c>
      <c r="B56" s="34" t="s">
        <v>111</v>
      </c>
      <c r="C56" s="36">
        <v>102981792</v>
      </c>
      <c r="D56" s="36">
        <v>6114</v>
      </c>
      <c r="E56" s="37">
        <f t="shared" si="5"/>
        <v>16843.603532875368</v>
      </c>
      <c r="F56" s="38">
        <f t="shared" si="6"/>
        <v>0.67498568185584806</v>
      </c>
      <c r="G56" s="39">
        <f t="shared" si="7"/>
        <v>4866.2475052296431</v>
      </c>
      <c r="H56" s="39">
        <f t="shared" si="8"/>
        <v>1965.2538165949252</v>
      </c>
      <c r="I56" s="37">
        <f t="shared" si="9"/>
        <v>6831.5013218245685</v>
      </c>
      <c r="J56" s="40">
        <f t="shared" si="10"/>
        <v>-299.97803398533028</v>
      </c>
      <c r="K56" s="37">
        <f t="shared" si="11"/>
        <v>6531.523287839238</v>
      </c>
      <c r="L56" s="37">
        <f t="shared" si="12"/>
        <v>41767799.081635416</v>
      </c>
      <c r="M56" s="37">
        <f t="shared" si="13"/>
        <v>39933733.381849103</v>
      </c>
      <c r="N56" s="41">
        <f>'jan-aug'!M56</f>
        <v>31574954.478794109</v>
      </c>
      <c r="O56" s="41">
        <f t="shared" si="14"/>
        <v>8358778.9030549936</v>
      </c>
    </row>
    <row r="57" spans="1:15" s="34" customFormat="1" x14ac:dyDescent="0.3">
      <c r="A57" s="33" t="s">
        <v>516</v>
      </c>
      <c r="B57" s="34" t="s">
        <v>112</v>
      </c>
      <c r="C57" s="36">
        <v>84254096</v>
      </c>
      <c r="D57" s="36">
        <v>4646</v>
      </c>
      <c r="E57" s="37">
        <f t="shared" si="5"/>
        <v>18134.760223848472</v>
      </c>
      <c r="F57" s="38">
        <f t="shared" si="6"/>
        <v>0.7267271205413528</v>
      </c>
      <c r="G57" s="39">
        <f t="shared" si="7"/>
        <v>4091.5534906457801</v>
      </c>
      <c r="H57" s="39">
        <f t="shared" si="8"/>
        <v>1513.3489747543388</v>
      </c>
      <c r="I57" s="37">
        <f t="shared" si="9"/>
        <v>5604.9024654001187</v>
      </c>
      <c r="J57" s="40">
        <f t="shared" si="10"/>
        <v>-299.97803398533028</v>
      </c>
      <c r="K57" s="37">
        <f t="shared" si="11"/>
        <v>5304.9244314147882</v>
      </c>
      <c r="L57" s="37">
        <f t="shared" si="12"/>
        <v>26040376.854248952</v>
      </c>
      <c r="M57" s="37">
        <f t="shared" si="13"/>
        <v>24646678.908353105</v>
      </c>
      <c r="N57" s="41">
        <f>'jan-aug'!M57</f>
        <v>19625559.222354833</v>
      </c>
      <c r="O57" s="41">
        <f t="shared" si="14"/>
        <v>5021119.6859982722</v>
      </c>
    </row>
    <row r="58" spans="1:15" s="34" customFormat="1" x14ac:dyDescent="0.3">
      <c r="A58" s="33" t="s">
        <v>517</v>
      </c>
      <c r="B58" s="34" t="s">
        <v>113</v>
      </c>
      <c r="C58" s="36">
        <v>126429626</v>
      </c>
      <c r="D58" s="36">
        <v>7214</v>
      </c>
      <c r="E58" s="37">
        <f t="shared" si="5"/>
        <v>17525.592736345992</v>
      </c>
      <c r="F58" s="38">
        <f t="shared" si="6"/>
        <v>0.70231551935911551</v>
      </c>
      <c r="G58" s="39">
        <f t="shared" si="7"/>
        <v>4457.0539831472679</v>
      </c>
      <c r="H58" s="39">
        <f t="shared" si="8"/>
        <v>1726.5575953802067</v>
      </c>
      <c r="I58" s="37">
        <f t="shared" si="9"/>
        <v>6183.6115785274742</v>
      </c>
      <c r="J58" s="40">
        <f t="shared" si="10"/>
        <v>-299.97803398533028</v>
      </c>
      <c r="K58" s="37">
        <f t="shared" si="11"/>
        <v>5883.6335445421437</v>
      </c>
      <c r="L58" s="37">
        <f t="shared" si="12"/>
        <v>44608573.927497201</v>
      </c>
      <c r="M58" s="37">
        <f t="shared" si="13"/>
        <v>42444532.390327021</v>
      </c>
      <c r="N58" s="41">
        <f>'jan-aug'!M58</f>
        <v>33729823.256234996</v>
      </c>
      <c r="O58" s="41">
        <f t="shared" si="14"/>
        <v>8714709.1340920255</v>
      </c>
    </row>
    <row r="59" spans="1:15" s="34" customFormat="1" x14ac:dyDescent="0.3">
      <c r="A59" s="33" t="s">
        <v>518</v>
      </c>
      <c r="B59" s="34" t="s">
        <v>79</v>
      </c>
      <c r="C59" s="36">
        <v>65362783</v>
      </c>
      <c r="D59" s="36">
        <v>3705</v>
      </c>
      <c r="E59" s="37">
        <f t="shared" si="5"/>
        <v>17641.776788124156</v>
      </c>
      <c r="F59" s="38">
        <f t="shared" si="6"/>
        <v>0.70697144534652046</v>
      </c>
      <c r="G59" s="39">
        <f t="shared" si="7"/>
        <v>4387.3435520803696</v>
      </c>
      <c r="H59" s="39">
        <f t="shared" si="8"/>
        <v>1685.8931772578494</v>
      </c>
      <c r="I59" s="37">
        <f t="shared" si="9"/>
        <v>6073.2367293382194</v>
      </c>
      <c r="J59" s="40">
        <f t="shared" si="10"/>
        <v>-299.97803398533028</v>
      </c>
      <c r="K59" s="37">
        <f t="shared" si="11"/>
        <v>5773.2586953528889</v>
      </c>
      <c r="L59" s="37">
        <f t="shared" si="12"/>
        <v>22501342.082198102</v>
      </c>
      <c r="M59" s="37">
        <f t="shared" si="13"/>
        <v>21389923.466282453</v>
      </c>
      <c r="N59" s="41">
        <f>'jan-aug'!M59</f>
        <v>16492820.387198592</v>
      </c>
      <c r="O59" s="41">
        <f t="shared" si="14"/>
        <v>4897103.0790838618</v>
      </c>
    </row>
    <row r="60" spans="1:15" s="34" customFormat="1" x14ac:dyDescent="0.3">
      <c r="A60" s="33" t="s">
        <v>519</v>
      </c>
      <c r="B60" s="34" t="s">
        <v>114</v>
      </c>
      <c r="C60" s="36">
        <v>419822076</v>
      </c>
      <c r="D60" s="36">
        <v>21191</v>
      </c>
      <c r="E60" s="37">
        <f t="shared" si="5"/>
        <v>19811.338587136048</v>
      </c>
      <c r="F60" s="38">
        <f t="shared" si="6"/>
        <v>0.7939138355171379</v>
      </c>
      <c r="G60" s="39">
        <f t="shared" si="7"/>
        <v>3085.6064726732352</v>
      </c>
      <c r="H60" s="39">
        <f t="shared" si="8"/>
        <v>926.54654760368737</v>
      </c>
      <c r="I60" s="37">
        <f t="shared" si="9"/>
        <v>4012.1530202769227</v>
      </c>
      <c r="J60" s="40">
        <f t="shared" si="10"/>
        <v>-299.97803398533028</v>
      </c>
      <c r="K60" s="37">
        <f t="shared" si="11"/>
        <v>3712.1749862915922</v>
      </c>
      <c r="L60" s="37">
        <f t="shared" si="12"/>
        <v>85021534.652688265</v>
      </c>
      <c r="M60" s="37">
        <f t="shared" si="13"/>
        <v>78664700.134505123</v>
      </c>
      <c r="N60" s="41">
        <f>'jan-aug'!M60</f>
        <v>63327189.578954235</v>
      </c>
      <c r="O60" s="41">
        <f t="shared" si="14"/>
        <v>15337510.555550888</v>
      </c>
    </row>
    <row r="61" spans="1:15" s="34" customFormat="1" x14ac:dyDescent="0.3">
      <c r="A61" s="33" t="s">
        <v>520</v>
      </c>
      <c r="B61" s="34" t="s">
        <v>115</v>
      </c>
      <c r="C61" s="36">
        <v>133443966</v>
      </c>
      <c r="D61" s="36">
        <v>6607</v>
      </c>
      <c r="E61" s="37">
        <f t="shared" si="5"/>
        <v>20197.361283487211</v>
      </c>
      <c r="F61" s="38">
        <f t="shared" si="6"/>
        <v>0.80938319707031525</v>
      </c>
      <c r="G61" s="39">
        <f t="shared" si="7"/>
        <v>2853.9928548625371</v>
      </c>
      <c r="H61" s="39">
        <f t="shared" si="8"/>
        <v>791.43860388078019</v>
      </c>
      <c r="I61" s="37">
        <f t="shared" si="9"/>
        <v>3645.4314587433173</v>
      </c>
      <c r="J61" s="40">
        <f t="shared" si="10"/>
        <v>-299.97803398533028</v>
      </c>
      <c r="K61" s="37">
        <f t="shared" si="11"/>
        <v>3345.4534247579868</v>
      </c>
      <c r="L61" s="37">
        <f t="shared" si="12"/>
        <v>24085365.647917099</v>
      </c>
      <c r="M61" s="37">
        <f t="shared" si="13"/>
        <v>22103410.777376018</v>
      </c>
      <c r="N61" s="41">
        <f>'jan-aug'!M61</f>
        <v>16563153.343865348</v>
      </c>
      <c r="O61" s="41">
        <f t="shared" si="14"/>
        <v>5540257.4335106704</v>
      </c>
    </row>
    <row r="62" spans="1:15" s="34" customFormat="1" x14ac:dyDescent="0.3">
      <c r="A62" s="33" t="s">
        <v>521</v>
      </c>
      <c r="B62" s="34" t="s">
        <v>116</v>
      </c>
      <c r="C62" s="36">
        <v>86514059</v>
      </c>
      <c r="D62" s="36">
        <v>4407</v>
      </c>
      <c r="E62" s="37">
        <f t="shared" si="5"/>
        <v>19631.054912638985</v>
      </c>
      <c r="F62" s="38">
        <f t="shared" si="6"/>
        <v>0.78668919984340191</v>
      </c>
      <c r="G62" s="39">
        <f t="shared" si="7"/>
        <v>3193.7766773714725</v>
      </c>
      <c r="H62" s="39">
        <f t="shared" si="8"/>
        <v>989.64583367765931</v>
      </c>
      <c r="I62" s="37">
        <f t="shared" si="9"/>
        <v>4183.4225110491316</v>
      </c>
      <c r="J62" s="40">
        <f t="shared" si="10"/>
        <v>-299.97803398533028</v>
      </c>
      <c r="K62" s="37">
        <f t="shared" si="11"/>
        <v>3883.4444770638011</v>
      </c>
      <c r="L62" s="37">
        <f t="shared" si="12"/>
        <v>18436343.006193522</v>
      </c>
      <c r="M62" s="37">
        <f t="shared" si="13"/>
        <v>17114339.81042017</v>
      </c>
      <c r="N62" s="41">
        <f>'jan-aug'!M62</f>
        <v>12838430.538983593</v>
      </c>
      <c r="O62" s="41">
        <f t="shared" si="14"/>
        <v>4275909.2714365777</v>
      </c>
    </row>
    <row r="63" spans="1:15" s="34" customFormat="1" x14ac:dyDescent="0.3">
      <c r="A63" s="33" t="s">
        <v>522</v>
      </c>
      <c r="B63" s="34" t="s">
        <v>117</v>
      </c>
      <c r="C63" s="36">
        <v>42775259</v>
      </c>
      <c r="D63" s="36">
        <v>2459</v>
      </c>
      <c r="E63" s="37">
        <f t="shared" si="5"/>
        <v>17395.387962586417</v>
      </c>
      <c r="F63" s="38">
        <f t="shared" si="6"/>
        <v>0.69709773102626527</v>
      </c>
      <c r="G63" s="39">
        <f t="shared" si="7"/>
        <v>4535.1768474030132</v>
      </c>
      <c r="H63" s="39">
        <f t="shared" si="8"/>
        <v>1772.1292661960579</v>
      </c>
      <c r="I63" s="37">
        <f t="shared" si="9"/>
        <v>6307.3061135990711</v>
      </c>
      <c r="J63" s="40">
        <f t="shared" si="10"/>
        <v>-299.97803398533028</v>
      </c>
      <c r="K63" s="37">
        <f t="shared" si="11"/>
        <v>6007.3280796137406</v>
      </c>
      <c r="L63" s="37">
        <f t="shared" si="12"/>
        <v>15509665.733340116</v>
      </c>
      <c r="M63" s="37">
        <f t="shared" si="13"/>
        <v>14772019.747770188</v>
      </c>
      <c r="N63" s="41">
        <f>'jan-aug'!M63</f>
        <v>11632800.636024654</v>
      </c>
      <c r="O63" s="41">
        <f t="shared" si="14"/>
        <v>3139219.1117455345</v>
      </c>
    </row>
    <row r="64" spans="1:15" s="34" customFormat="1" x14ac:dyDescent="0.3">
      <c r="A64" s="33" t="s">
        <v>523</v>
      </c>
      <c r="B64" s="34" t="s">
        <v>118</v>
      </c>
      <c r="C64" s="36">
        <v>34573627</v>
      </c>
      <c r="D64" s="36">
        <v>1791</v>
      </c>
      <c r="E64" s="37">
        <f t="shared" si="5"/>
        <v>19304.091010608598</v>
      </c>
      <c r="F64" s="38">
        <f t="shared" si="6"/>
        <v>0.77358654328161125</v>
      </c>
      <c r="G64" s="39">
        <f t="shared" si="7"/>
        <v>3389.9550185897051</v>
      </c>
      <c r="H64" s="39">
        <f t="shared" si="8"/>
        <v>1104.0831993882948</v>
      </c>
      <c r="I64" s="37">
        <f t="shared" si="9"/>
        <v>4494.0382179779999</v>
      </c>
      <c r="J64" s="40">
        <f t="shared" si="10"/>
        <v>-299.97803398533028</v>
      </c>
      <c r="K64" s="37">
        <f t="shared" si="11"/>
        <v>4194.0601839926694</v>
      </c>
      <c r="L64" s="37">
        <f t="shared" si="12"/>
        <v>8048822.4483985975</v>
      </c>
      <c r="M64" s="37">
        <f t="shared" si="13"/>
        <v>7511561.7895308705</v>
      </c>
      <c r="N64" s="41">
        <f>'jan-aug'!M64</f>
        <v>4753582.7904514661</v>
      </c>
      <c r="O64" s="41">
        <f t="shared" si="14"/>
        <v>2757978.9990794044</v>
      </c>
    </row>
    <row r="65" spans="1:15" s="34" customFormat="1" x14ac:dyDescent="0.3">
      <c r="A65" s="33" t="s">
        <v>524</v>
      </c>
      <c r="B65" s="34" t="s">
        <v>119</v>
      </c>
      <c r="C65" s="36">
        <v>22229918</v>
      </c>
      <c r="D65" s="36">
        <v>1286</v>
      </c>
      <c r="E65" s="37">
        <f t="shared" si="5"/>
        <v>17286.094867807155</v>
      </c>
      <c r="F65" s="38">
        <f t="shared" si="6"/>
        <v>0.69271795125065305</v>
      </c>
      <c r="G65" s="39">
        <f t="shared" si="7"/>
        <v>4600.7527042705706</v>
      </c>
      <c r="H65" s="39">
        <f t="shared" si="8"/>
        <v>1810.3818493688</v>
      </c>
      <c r="I65" s="37">
        <f t="shared" si="9"/>
        <v>6411.134553639371</v>
      </c>
      <c r="J65" s="40">
        <f t="shared" si="10"/>
        <v>-299.97803398533028</v>
      </c>
      <c r="K65" s="37">
        <f t="shared" si="11"/>
        <v>6111.1565196540405</v>
      </c>
      <c r="L65" s="37">
        <f t="shared" si="12"/>
        <v>8244719.0359802311</v>
      </c>
      <c r="M65" s="37">
        <f t="shared" si="13"/>
        <v>7858947.2842750959</v>
      </c>
      <c r="N65" s="41">
        <f>'jan-aug'!M65</f>
        <v>6067225.5467172442</v>
      </c>
      <c r="O65" s="41">
        <f t="shared" si="14"/>
        <v>1791721.7375578517</v>
      </c>
    </row>
    <row r="66" spans="1:15" s="34" customFormat="1" x14ac:dyDescent="0.3">
      <c r="A66" s="33" t="s">
        <v>525</v>
      </c>
      <c r="B66" s="34" t="s">
        <v>120</v>
      </c>
      <c r="C66" s="36">
        <v>24877363</v>
      </c>
      <c r="D66" s="36">
        <v>1551</v>
      </c>
      <c r="E66" s="37">
        <f t="shared" si="5"/>
        <v>16039.563507414572</v>
      </c>
      <c r="F66" s="38">
        <f t="shared" si="6"/>
        <v>0.64276481511757699</v>
      </c>
      <c r="G66" s="39">
        <f t="shared" si="7"/>
        <v>5348.67152050612</v>
      </c>
      <c r="H66" s="39">
        <f t="shared" si="8"/>
        <v>2246.6678255062038</v>
      </c>
      <c r="I66" s="37">
        <f t="shared" si="9"/>
        <v>7595.3393460123243</v>
      </c>
      <c r="J66" s="40">
        <f t="shared" si="10"/>
        <v>-299.97803398533028</v>
      </c>
      <c r="K66" s="37">
        <f t="shared" si="11"/>
        <v>7295.3613120269938</v>
      </c>
      <c r="L66" s="37">
        <f t="shared" si="12"/>
        <v>11780371.325665114</v>
      </c>
      <c r="M66" s="37">
        <f t="shared" si="13"/>
        <v>11315105.394953867</v>
      </c>
      <c r="N66" s="41">
        <f>'jan-aug'!M66</f>
        <v>8973247.5171916354</v>
      </c>
      <c r="O66" s="41">
        <f t="shared" si="14"/>
        <v>2341857.877762232</v>
      </c>
    </row>
    <row r="67" spans="1:15" s="34" customFormat="1" x14ac:dyDescent="0.3">
      <c r="A67" s="33" t="s">
        <v>526</v>
      </c>
      <c r="B67" s="34" t="s">
        <v>121</v>
      </c>
      <c r="C67" s="36">
        <v>110349884</v>
      </c>
      <c r="D67" s="36">
        <v>5591</v>
      </c>
      <c r="E67" s="37">
        <f t="shared" si="5"/>
        <v>19737.056698265067</v>
      </c>
      <c r="F67" s="38">
        <f t="shared" si="6"/>
        <v>0.7909370846507775</v>
      </c>
      <c r="G67" s="39">
        <f t="shared" si="7"/>
        <v>3130.1756059958234</v>
      </c>
      <c r="H67" s="39">
        <f t="shared" si="8"/>
        <v>952.54520870853059</v>
      </c>
      <c r="I67" s="37">
        <f t="shared" si="9"/>
        <v>4082.7208147043539</v>
      </c>
      <c r="J67" s="40">
        <f t="shared" si="10"/>
        <v>-299.97803398533028</v>
      </c>
      <c r="K67" s="37">
        <f t="shared" si="11"/>
        <v>3782.7427807190234</v>
      </c>
      <c r="L67" s="37">
        <f t="shared" si="12"/>
        <v>22826492.075012043</v>
      </c>
      <c r="M67" s="37">
        <f t="shared" si="13"/>
        <v>21149314.887000058</v>
      </c>
      <c r="N67" s="41">
        <f>'jan-aug'!M67</f>
        <v>15934792.617065409</v>
      </c>
      <c r="O67" s="41">
        <f t="shared" si="14"/>
        <v>5214522.2699346486</v>
      </c>
    </row>
    <row r="68" spans="1:15" s="34" customFormat="1" x14ac:dyDescent="0.3">
      <c r="A68" s="33" t="s">
        <v>527</v>
      </c>
      <c r="B68" s="34" t="s">
        <v>122</v>
      </c>
      <c r="C68" s="36">
        <v>48556251</v>
      </c>
      <c r="D68" s="36">
        <v>2418</v>
      </c>
      <c r="E68" s="37">
        <f t="shared" si="5"/>
        <v>20081.162531017369</v>
      </c>
      <c r="F68" s="38">
        <f t="shared" si="6"/>
        <v>0.80472668197165653</v>
      </c>
      <c r="G68" s="39">
        <f t="shared" si="7"/>
        <v>2923.712106344442</v>
      </c>
      <c r="H68" s="39">
        <f t="shared" si="8"/>
        <v>832.10816724522476</v>
      </c>
      <c r="I68" s="37">
        <f t="shared" si="9"/>
        <v>3755.8202735896666</v>
      </c>
      <c r="J68" s="40">
        <f t="shared" si="10"/>
        <v>-299.97803398533028</v>
      </c>
      <c r="K68" s="37">
        <f t="shared" si="11"/>
        <v>3455.8422396043361</v>
      </c>
      <c r="L68" s="37">
        <f t="shared" si="12"/>
        <v>9081573.4215398133</v>
      </c>
      <c r="M68" s="37">
        <f t="shared" si="13"/>
        <v>8356226.5353632849</v>
      </c>
      <c r="N68" s="41">
        <f>'jan-aug'!M68</f>
        <v>6024818.0005927654</v>
      </c>
      <c r="O68" s="41">
        <f t="shared" si="14"/>
        <v>2331408.5347705195</v>
      </c>
    </row>
    <row r="69" spans="1:15" s="34" customFormat="1" x14ac:dyDescent="0.3">
      <c r="A69" s="33" t="s">
        <v>528</v>
      </c>
      <c r="B69" s="34" t="s">
        <v>123</v>
      </c>
      <c r="C69" s="36">
        <v>27342512</v>
      </c>
      <c r="D69" s="36">
        <v>1577</v>
      </c>
      <c r="E69" s="37">
        <f t="shared" si="5"/>
        <v>17338.308180088778</v>
      </c>
      <c r="F69" s="38">
        <f t="shared" si="6"/>
        <v>0.6948103323805922</v>
      </c>
      <c r="G69" s="39">
        <f t="shared" si="7"/>
        <v>4569.4247169015971</v>
      </c>
      <c r="H69" s="39">
        <f t="shared" si="8"/>
        <v>1792.1071900702318</v>
      </c>
      <c r="I69" s="37">
        <f t="shared" si="9"/>
        <v>6361.5319069718289</v>
      </c>
      <c r="J69" s="40">
        <f t="shared" si="10"/>
        <v>-299.97803398533028</v>
      </c>
      <c r="K69" s="37">
        <f t="shared" si="11"/>
        <v>6061.5538729864984</v>
      </c>
      <c r="L69" s="37">
        <f t="shared" si="12"/>
        <v>10032135.817294573</v>
      </c>
      <c r="M69" s="37">
        <f t="shared" si="13"/>
        <v>9559070.4576997086</v>
      </c>
      <c r="N69" s="41">
        <f>'jan-aug'!M69</f>
        <v>7320820.8542947844</v>
      </c>
      <c r="O69" s="41">
        <f t="shared" si="14"/>
        <v>2238249.6034049243</v>
      </c>
    </row>
    <row r="70" spans="1:15" s="34" customFormat="1" x14ac:dyDescent="0.3">
      <c r="A70" s="33" t="s">
        <v>529</v>
      </c>
      <c r="B70" s="34" t="s">
        <v>124</v>
      </c>
      <c r="C70" s="36">
        <v>35867825</v>
      </c>
      <c r="D70" s="36">
        <v>1912</v>
      </c>
      <c r="E70" s="37">
        <f t="shared" si="5"/>
        <v>18759.322698744771</v>
      </c>
      <c r="F70" s="38">
        <f t="shared" si="6"/>
        <v>0.75175565598251481</v>
      </c>
      <c r="G70" s="39">
        <f t="shared" si="7"/>
        <v>3716.8160057080013</v>
      </c>
      <c r="H70" s="39">
        <f t="shared" si="8"/>
        <v>1294.7521085406343</v>
      </c>
      <c r="I70" s="37">
        <f t="shared" si="9"/>
        <v>5011.5681142486355</v>
      </c>
      <c r="J70" s="40">
        <f t="shared" si="10"/>
        <v>-299.97803398533028</v>
      </c>
      <c r="K70" s="37">
        <f t="shared" si="11"/>
        <v>4711.590080263305</v>
      </c>
      <c r="L70" s="37">
        <f t="shared" si="12"/>
        <v>9582118.2344433907</v>
      </c>
      <c r="M70" s="37">
        <f t="shared" si="13"/>
        <v>9008560.2334634401</v>
      </c>
      <c r="N70" s="41">
        <f>'jan-aug'!M70</f>
        <v>7434317.9669699622</v>
      </c>
      <c r="O70" s="41">
        <f t="shared" si="14"/>
        <v>1574242.2664934779</v>
      </c>
    </row>
    <row r="71" spans="1:15" s="34" customFormat="1" x14ac:dyDescent="0.3">
      <c r="A71" s="33" t="s">
        <v>530</v>
      </c>
      <c r="B71" s="34" t="s">
        <v>125</v>
      </c>
      <c r="C71" s="36">
        <v>655490700</v>
      </c>
      <c r="D71" s="36">
        <v>28023</v>
      </c>
      <c r="E71" s="37">
        <f t="shared" si="5"/>
        <v>23391.167969168182</v>
      </c>
      <c r="F71" s="38">
        <f t="shared" si="6"/>
        <v>0.93737087970856381</v>
      </c>
      <c r="G71" s="39">
        <f t="shared" si="7"/>
        <v>937.70884345395461</v>
      </c>
      <c r="H71" s="39">
        <f t="shared" si="8"/>
        <v>0</v>
      </c>
      <c r="I71" s="37">
        <f t="shared" si="9"/>
        <v>937.70884345395461</v>
      </c>
      <c r="J71" s="40">
        <f t="shared" si="10"/>
        <v>-299.97803398533028</v>
      </c>
      <c r="K71" s="37">
        <f t="shared" si="11"/>
        <v>637.73080946862433</v>
      </c>
      <c r="L71" s="37">
        <f t="shared" si="12"/>
        <v>26277414.92011017</v>
      </c>
      <c r="M71" s="37">
        <f t="shared" si="13"/>
        <v>17871130.473739259</v>
      </c>
      <c r="N71" s="41">
        <f>'jan-aug'!M71</f>
        <v>15412628.780111715</v>
      </c>
      <c r="O71" s="41">
        <f t="shared" si="14"/>
        <v>2458501.6936275437</v>
      </c>
    </row>
    <row r="72" spans="1:15" s="34" customFormat="1" x14ac:dyDescent="0.3">
      <c r="A72" s="33" t="s">
        <v>531</v>
      </c>
      <c r="B72" s="34" t="s">
        <v>126</v>
      </c>
      <c r="C72" s="36">
        <v>643800085</v>
      </c>
      <c r="D72" s="36">
        <v>30676</v>
      </c>
      <c r="E72" s="37">
        <f t="shared" si="5"/>
        <v>20987.093656278525</v>
      </c>
      <c r="F72" s="38">
        <f t="shared" si="6"/>
        <v>0.84103070308598216</v>
      </c>
      <c r="G72" s="39">
        <f t="shared" si="7"/>
        <v>2380.153431187749</v>
      </c>
      <c r="H72" s="39">
        <f t="shared" si="8"/>
        <v>515.03227340382057</v>
      </c>
      <c r="I72" s="37">
        <f t="shared" si="9"/>
        <v>2895.1857045915694</v>
      </c>
      <c r="J72" s="40">
        <f t="shared" si="10"/>
        <v>-299.97803398533028</v>
      </c>
      <c r="K72" s="37">
        <f t="shared" si="11"/>
        <v>2595.2076706062389</v>
      </c>
      <c r="L72" s="37">
        <f t="shared" si="12"/>
        <v>88812716.674050987</v>
      </c>
      <c r="M72" s="37">
        <f t="shared" si="13"/>
        <v>79610590.503516987</v>
      </c>
      <c r="N72" s="41">
        <f>'jan-aug'!M72</f>
        <v>66878023.37216033</v>
      </c>
      <c r="O72" s="41">
        <f t="shared" si="14"/>
        <v>12732567.131356657</v>
      </c>
    </row>
    <row r="73" spans="1:15" s="34" customFormat="1" x14ac:dyDescent="0.3">
      <c r="A73" s="33" t="s">
        <v>532</v>
      </c>
      <c r="B73" s="34" t="s">
        <v>127</v>
      </c>
      <c r="C73" s="36">
        <v>49323798</v>
      </c>
      <c r="D73" s="36">
        <v>2615</v>
      </c>
      <c r="E73" s="37">
        <f t="shared" ref="E73:E136" si="15">(C73)/D73</f>
        <v>18861.873040152965</v>
      </c>
      <c r="F73" s="38">
        <f t="shared" ref="F73:F136" si="16">IF(ISNUMBER(C73),E73/E$435,"")</f>
        <v>0.75586522861552397</v>
      </c>
      <c r="G73" s="39">
        <f t="shared" ref="G73:G136" si="17">(E$435-E73)*0.6</f>
        <v>3655.2858008630851</v>
      </c>
      <c r="H73" s="39">
        <f t="shared" ref="H73:H136" si="18">IF(E73&gt;=E$435*0.9,0,IF(E73&lt;0.9*E$435,(E$435*0.9-E73)*0.35))</f>
        <v>1258.8594890477664</v>
      </c>
      <c r="I73" s="37">
        <f t="shared" ref="I73:I136" si="19">G73+H73</f>
        <v>4914.1452899108517</v>
      </c>
      <c r="J73" s="40">
        <f t="shared" ref="J73:J136" si="20">I$437</f>
        <v>-299.97803398533028</v>
      </c>
      <c r="K73" s="37">
        <f t="shared" ref="K73:K136" si="21">I73+J73</f>
        <v>4614.1672559255212</v>
      </c>
      <c r="L73" s="37">
        <f t="shared" ref="L73:L136" si="22">(I73*D73)</f>
        <v>12850489.933116877</v>
      </c>
      <c r="M73" s="37">
        <f t="shared" ref="M73:M136" si="23">(K73*D73)</f>
        <v>12066047.374245238</v>
      </c>
      <c r="N73" s="41">
        <f>'jan-aug'!M73</f>
        <v>9240125.9586435407</v>
      </c>
      <c r="O73" s="41">
        <f t="shared" ref="O73:O136" si="24">M73-N73</f>
        <v>2825921.4156016968</v>
      </c>
    </row>
    <row r="74" spans="1:15" s="34" customFormat="1" x14ac:dyDescent="0.3">
      <c r="A74" s="33" t="s">
        <v>533</v>
      </c>
      <c r="B74" s="34" t="s">
        <v>128</v>
      </c>
      <c r="C74" s="36">
        <v>39095200</v>
      </c>
      <c r="D74" s="36">
        <v>2009</v>
      </c>
      <c r="E74" s="37">
        <f t="shared" si="15"/>
        <v>19460.029865604778</v>
      </c>
      <c r="F74" s="38">
        <f t="shared" si="16"/>
        <v>0.7798355917207993</v>
      </c>
      <c r="G74" s="39">
        <f t="shared" si="17"/>
        <v>3296.3917055919969</v>
      </c>
      <c r="H74" s="39">
        <f t="shared" si="18"/>
        <v>1049.5046001396317</v>
      </c>
      <c r="I74" s="37">
        <f t="shared" si="19"/>
        <v>4345.8963057316287</v>
      </c>
      <c r="J74" s="40">
        <f t="shared" si="20"/>
        <v>-299.97803398533028</v>
      </c>
      <c r="K74" s="37">
        <f t="shared" si="21"/>
        <v>4045.9182717462982</v>
      </c>
      <c r="L74" s="37">
        <f t="shared" si="22"/>
        <v>8730905.6782148425</v>
      </c>
      <c r="M74" s="37">
        <f t="shared" si="23"/>
        <v>8128249.8079383131</v>
      </c>
      <c r="N74" s="41">
        <f>'jan-aug'!M74</f>
        <v>6320320.7361624762</v>
      </c>
      <c r="O74" s="41">
        <f t="shared" si="24"/>
        <v>1807929.0717758369</v>
      </c>
    </row>
    <row r="75" spans="1:15" s="34" customFormat="1" x14ac:dyDescent="0.3">
      <c r="A75" s="33" t="s">
        <v>534</v>
      </c>
      <c r="B75" s="34" t="s">
        <v>129</v>
      </c>
      <c r="C75" s="36">
        <v>50625436</v>
      </c>
      <c r="D75" s="36">
        <v>2204</v>
      </c>
      <c r="E75" s="37">
        <f t="shared" si="15"/>
        <v>22969.798548094375</v>
      </c>
      <c r="F75" s="38">
        <f t="shared" si="16"/>
        <v>0.92048504376249807</v>
      </c>
      <c r="G75" s="39">
        <f t="shared" si="17"/>
        <v>1190.5304960982387</v>
      </c>
      <c r="H75" s="39">
        <f t="shared" si="18"/>
        <v>0</v>
      </c>
      <c r="I75" s="37">
        <f t="shared" si="19"/>
        <v>1190.5304960982387</v>
      </c>
      <c r="J75" s="40">
        <f t="shared" si="20"/>
        <v>-299.97803398533028</v>
      </c>
      <c r="K75" s="37">
        <f t="shared" si="21"/>
        <v>890.55246211290842</v>
      </c>
      <c r="L75" s="37">
        <f t="shared" si="22"/>
        <v>2623929.2134005181</v>
      </c>
      <c r="M75" s="37">
        <f t="shared" si="23"/>
        <v>1962777.62649685</v>
      </c>
      <c r="N75" s="41">
        <f>'jan-aug'!M75</f>
        <v>-93874.357578907671</v>
      </c>
      <c r="O75" s="41">
        <f t="shared" si="24"/>
        <v>2056651.9840757577</v>
      </c>
    </row>
    <row r="76" spans="1:15" s="34" customFormat="1" x14ac:dyDescent="0.3">
      <c r="A76" s="33" t="s">
        <v>535</v>
      </c>
      <c r="B76" s="34" t="s">
        <v>130</v>
      </c>
      <c r="C76" s="36">
        <v>44128568</v>
      </c>
      <c r="D76" s="36">
        <v>2293</v>
      </c>
      <c r="E76" s="37">
        <f t="shared" si="15"/>
        <v>19244.905364151768</v>
      </c>
      <c r="F76" s="38">
        <f t="shared" si="16"/>
        <v>0.77121475485452262</v>
      </c>
      <c r="G76" s="39">
        <f t="shared" si="17"/>
        <v>3425.4664064638032</v>
      </c>
      <c r="H76" s="39">
        <f t="shared" si="18"/>
        <v>1124.7981756481854</v>
      </c>
      <c r="I76" s="37">
        <f t="shared" si="19"/>
        <v>4550.2645821119886</v>
      </c>
      <c r="J76" s="40">
        <f t="shared" si="20"/>
        <v>-299.97803398533028</v>
      </c>
      <c r="K76" s="37">
        <f t="shared" si="21"/>
        <v>4250.2865481266581</v>
      </c>
      <c r="L76" s="37">
        <f t="shared" si="22"/>
        <v>10433756.68678279</v>
      </c>
      <c r="M76" s="37">
        <f t="shared" si="23"/>
        <v>9745907.0548544265</v>
      </c>
      <c r="N76" s="41">
        <f>'jan-aug'!M76</f>
        <v>7596280.2645199392</v>
      </c>
      <c r="O76" s="41">
        <f t="shared" si="24"/>
        <v>2149626.7903344873</v>
      </c>
    </row>
    <row r="77" spans="1:15" s="34" customFormat="1" x14ac:dyDescent="0.3">
      <c r="A77" s="33" t="s">
        <v>536</v>
      </c>
      <c r="B77" s="34" t="s">
        <v>131</v>
      </c>
      <c r="C77" s="36">
        <v>69346631</v>
      </c>
      <c r="D77" s="36">
        <v>3589</v>
      </c>
      <c r="E77" s="37">
        <f t="shared" si="15"/>
        <v>19321.992477013097</v>
      </c>
      <c r="F77" s="38">
        <f t="shared" si="16"/>
        <v>0.77430392145331162</v>
      </c>
      <c r="G77" s="39">
        <f t="shared" si="17"/>
        <v>3379.214138747006</v>
      </c>
      <c r="H77" s="39">
        <f t="shared" si="18"/>
        <v>1097.8176861467202</v>
      </c>
      <c r="I77" s="37">
        <f t="shared" si="19"/>
        <v>4477.0318248937265</v>
      </c>
      <c r="J77" s="40">
        <f t="shared" si="20"/>
        <v>-299.97803398533028</v>
      </c>
      <c r="K77" s="37">
        <f t="shared" si="21"/>
        <v>4177.053790908396</v>
      </c>
      <c r="L77" s="37">
        <f t="shared" si="22"/>
        <v>16068067.219543584</v>
      </c>
      <c r="M77" s="37">
        <f t="shared" si="23"/>
        <v>14991446.055570234</v>
      </c>
      <c r="N77" s="41">
        <f>'jan-aug'!M77</f>
        <v>10844005.310123011</v>
      </c>
      <c r="O77" s="41">
        <f t="shared" si="24"/>
        <v>4147440.7454472221</v>
      </c>
    </row>
    <row r="78" spans="1:15" s="34" customFormat="1" x14ac:dyDescent="0.3">
      <c r="A78" s="33" t="s">
        <v>537</v>
      </c>
      <c r="B78" s="34" t="s">
        <v>132</v>
      </c>
      <c r="C78" s="36">
        <v>131847254</v>
      </c>
      <c r="D78" s="36">
        <v>5742</v>
      </c>
      <c r="E78" s="37">
        <f t="shared" si="15"/>
        <v>22961.904214559388</v>
      </c>
      <c r="F78" s="38">
        <f t="shared" si="16"/>
        <v>0.9201686885304653</v>
      </c>
      <c r="G78" s="39">
        <f t="shared" si="17"/>
        <v>1195.2670962192308</v>
      </c>
      <c r="H78" s="39">
        <f t="shared" si="18"/>
        <v>0</v>
      </c>
      <c r="I78" s="37">
        <f t="shared" si="19"/>
        <v>1195.2670962192308</v>
      </c>
      <c r="J78" s="40">
        <f t="shared" si="20"/>
        <v>-299.97803398533028</v>
      </c>
      <c r="K78" s="37">
        <f t="shared" si="21"/>
        <v>895.28906223390049</v>
      </c>
      <c r="L78" s="37">
        <f t="shared" si="22"/>
        <v>6863223.666490823</v>
      </c>
      <c r="M78" s="37">
        <f t="shared" si="23"/>
        <v>5140749.7953470564</v>
      </c>
      <c r="N78" s="41">
        <f>'jan-aug'!M78</f>
        <v>1735470.8842023206</v>
      </c>
      <c r="O78" s="41">
        <f t="shared" si="24"/>
        <v>3405278.9111447358</v>
      </c>
    </row>
    <row r="79" spans="1:15" s="34" customFormat="1" x14ac:dyDescent="0.3">
      <c r="A79" s="33" t="s">
        <v>538</v>
      </c>
      <c r="B79" s="34" t="s">
        <v>133</v>
      </c>
      <c r="C79" s="36">
        <v>96510307</v>
      </c>
      <c r="D79" s="36">
        <v>5789</v>
      </c>
      <c r="E79" s="37">
        <f t="shared" si="15"/>
        <v>16671.326135774747</v>
      </c>
      <c r="F79" s="38">
        <f t="shared" si="16"/>
        <v>0.66808188741997521</v>
      </c>
      <c r="G79" s="39">
        <f t="shared" si="17"/>
        <v>4969.6139434900151</v>
      </c>
      <c r="H79" s="39">
        <f t="shared" si="18"/>
        <v>2025.5509055801426</v>
      </c>
      <c r="I79" s="37">
        <f t="shared" si="19"/>
        <v>6995.1648490701573</v>
      </c>
      <c r="J79" s="40">
        <f t="shared" si="20"/>
        <v>-299.97803398533028</v>
      </c>
      <c r="K79" s="37">
        <f t="shared" si="21"/>
        <v>6695.1868150848268</v>
      </c>
      <c r="L79" s="37">
        <f t="shared" si="22"/>
        <v>40495009.311267138</v>
      </c>
      <c r="M79" s="37">
        <f t="shared" si="23"/>
        <v>38758436.472526059</v>
      </c>
      <c r="N79" s="41">
        <f>'jan-aug'!M79</f>
        <v>30165868.965004764</v>
      </c>
      <c r="O79" s="41">
        <f t="shared" si="24"/>
        <v>8592567.5075212941</v>
      </c>
    </row>
    <row r="80" spans="1:15" s="34" customFormat="1" x14ac:dyDescent="0.3">
      <c r="A80" s="33" t="s">
        <v>539</v>
      </c>
      <c r="B80" s="34" t="s">
        <v>134</v>
      </c>
      <c r="C80" s="36">
        <v>68897694</v>
      </c>
      <c r="D80" s="36">
        <v>3127</v>
      </c>
      <c r="E80" s="37">
        <f t="shared" si="15"/>
        <v>22033.160857051487</v>
      </c>
      <c r="F80" s="38">
        <f t="shared" si="16"/>
        <v>0.88295049663862946</v>
      </c>
      <c r="G80" s="39">
        <f t="shared" si="17"/>
        <v>1752.5131107239715</v>
      </c>
      <c r="H80" s="39">
        <f t="shared" si="18"/>
        <v>148.9087531332836</v>
      </c>
      <c r="I80" s="37">
        <f t="shared" si="19"/>
        <v>1901.4218638572552</v>
      </c>
      <c r="J80" s="40">
        <f t="shared" si="20"/>
        <v>-299.97803398533028</v>
      </c>
      <c r="K80" s="37">
        <f t="shared" si="21"/>
        <v>1601.4438298719249</v>
      </c>
      <c r="L80" s="37">
        <f t="shared" si="22"/>
        <v>5945746.1682816371</v>
      </c>
      <c r="M80" s="37">
        <f t="shared" si="23"/>
        <v>5007714.8560095094</v>
      </c>
      <c r="N80" s="41">
        <f>'jan-aug'!M80</f>
        <v>3387168.2315978426</v>
      </c>
      <c r="O80" s="41">
        <f t="shared" si="24"/>
        <v>1620546.6244116668</v>
      </c>
    </row>
    <row r="81" spans="1:15" s="34" customFormat="1" x14ac:dyDescent="0.3">
      <c r="A81" s="33" t="s">
        <v>540</v>
      </c>
      <c r="B81" s="34" t="s">
        <v>135</v>
      </c>
      <c r="C81" s="36">
        <v>89956309</v>
      </c>
      <c r="D81" s="36">
        <v>4425</v>
      </c>
      <c r="E81" s="37">
        <f t="shared" si="15"/>
        <v>20329.109378531073</v>
      </c>
      <c r="F81" s="38">
        <f t="shared" si="16"/>
        <v>0.81466283201261369</v>
      </c>
      <c r="G81" s="39">
        <f t="shared" si="17"/>
        <v>2774.9439978362198</v>
      </c>
      <c r="H81" s="39">
        <f t="shared" si="18"/>
        <v>745.32677061542847</v>
      </c>
      <c r="I81" s="37">
        <f t="shared" si="19"/>
        <v>3520.2707684516481</v>
      </c>
      <c r="J81" s="40">
        <f t="shared" si="20"/>
        <v>-299.97803398533028</v>
      </c>
      <c r="K81" s="37">
        <f t="shared" si="21"/>
        <v>3220.2927344663176</v>
      </c>
      <c r="L81" s="37">
        <f t="shared" si="22"/>
        <v>15577198.150398543</v>
      </c>
      <c r="M81" s="37">
        <f t="shared" si="23"/>
        <v>14249795.350013455</v>
      </c>
      <c r="N81" s="41">
        <f>'jan-aug'!M81</f>
        <v>11880838.256978078</v>
      </c>
      <c r="O81" s="41">
        <f t="shared" si="24"/>
        <v>2368957.0930353776</v>
      </c>
    </row>
    <row r="82" spans="1:15" s="34" customFormat="1" x14ac:dyDescent="0.3">
      <c r="A82" s="33" t="s">
        <v>541</v>
      </c>
      <c r="B82" s="34" t="s">
        <v>136</v>
      </c>
      <c r="C82" s="36">
        <v>119375519</v>
      </c>
      <c r="D82" s="36">
        <v>5119</v>
      </c>
      <c r="E82" s="37">
        <f t="shared" si="15"/>
        <v>23320.085758937294</v>
      </c>
      <c r="F82" s="38">
        <f t="shared" si="16"/>
        <v>0.93452235183583932</v>
      </c>
      <c r="G82" s="39">
        <f t="shared" si="17"/>
        <v>980.35816959248768</v>
      </c>
      <c r="H82" s="39">
        <f t="shared" si="18"/>
        <v>0</v>
      </c>
      <c r="I82" s="37">
        <f t="shared" si="19"/>
        <v>980.35816959248768</v>
      </c>
      <c r="J82" s="40">
        <f t="shared" si="20"/>
        <v>-299.97803398533028</v>
      </c>
      <c r="K82" s="37">
        <f t="shared" si="21"/>
        <v>680.3801356071574</v>
      </c>
      <c r="L82" s="37">
        <f t="shared" si="22"/>
        <v>5018453.470143944</v>
      </c>
      <c r="M82" s="37">
        <f t="shared" si="23"/>
        <v>3482865.9141730387</v>
      </c>
      <c r="N82" s="41">
        <f>'jan-aug'!M82</f>
        <v>2648347.9752057977</v>
      </c>
      <c r="O82" s="41">
        <f t="shared" si="24"/>
        <v>834517.93896724097</v>
      </c>
    </row>
    <row r="83" spans="1:15" s="34" customFormat="1" x14ac:dyDescent="0.3">
      <c r="A83" s="33" t="s">
        <v>542</v>
      </c>
      <c r="B83" s="34" t="s">
        <v>137</v>
      </c>
      <c r="C83" s="36">
        <v>123193143</v>
      </c>
      <c r="D83" s="36">
        <v>6112</v>
      </c>
      <c r="E83" s="37">
        <f t="shared" si="15"/>
        <v>20155.94617146597</v>
      </c>
      <c r="F83" s="38">
        <f t="shared" si="16"/>
        <v>0.80772353988518664</v>
      </c>
      <c r="G83" s="39">
        <f t="shared" si="17"/>
        <v>2878.8419220752817</v>
      </c>
      <c r="H83" s="39">
        <f t="shared" si="18"/>
        <v>805.93389308821452</v>
      </c>
      <c r="I83" s="37">
        <f t="shared" si="19"/>
        <v>3684.7758151634962</v>
      </c>
      <c r="J83" s="40">
        <f t="shared" si="20"/>
        <v>-299.97803398533028</v>
      </c>
      <c r="K83" s="37">
        <f t="shared" si="21"/>
        <v>3384.7977811781657</v>
      </c>
      <c r="L83" s="37">
        <f t="shared" si="22"/>
        <v>22521349.78227929</v>
      </c>
      <c r="M83" s="37">
        <f t="shared" si="23"/>
        <v>20687884.038560949</v>
      </c>
      <c r="N83" s="41">
        <f>'jan-aug'!M83</f>
        <v>16755331.299016947</v>
      </c>
      <c r="O83" s="41">
        <f t="shared" si="24"/>
        <v>3932552.7395440023</v>
      </c>
    </row>
    <row r="84" spans="1:15" s="34" customFormat="1" x14ac:dyDescent="0.3">
      <c r="A84" s="33" t="s">
        <v>543</v>
      </c>
      <c r="B84" s="34" t="s">
        <v>138</v>
      </c>
      <c r="C84" s="36">
        <v>296616137</v>
      </c>
      <c r="D84" s="36">
        <v>14948</v>
      </c>
      <c r="E84" s="37">
        <f t="shared" si="15"/>
        <v>19843.198889483541</v>
      </c>
      <c r="F84" s="38">
        <f t="shared" si="16"/>
        <v>0.79519059603113262</v>
      </c>
      <c r="G84" s="39">
        <f t="shared" si="17"/>
        <v>3066.490291264739</v>
      </c>
      <c r="H84" s="39">
        <f t="shared" si="18"/>
        <v>915.39544178206461</v>
      </c>
      <c r="I84" s="37">
        <f t="shared" si="19"/>
        <v>3981.8857330468036</v>
      </c>
      <c r="J84" s="40">
        <f t="shared" si="20"/>
        <v>-299.97803398533028</v>
      </c>
      <c r="K84" s="37">
        <f t="shared" si="21"/>
        <v>3681.9076990614731</v>
      </c>
      <c r="L84" s="37">
        <f t="shared" si="22"/>
        <v>59521227.937583618</v>
      </c>
      <c r="M84" s="37">
        <f t="shared" si="23"/>
        <v>55037156.285570897</v>
      </c>
      <c r="N84" s="41">
        <f>'jan-aug'!M84</f>
        <v>45278176.554532945</v>
      </c>
      <c r="O84" s="41">
        <f t="shared" si="24"/>
        <v>9758979.731037952</v>
      </c>
    </row>
    <row r="85" spans="1:15" s="34" customFormat="1" x14ac:dyDescent="0.3">
      <c r="A85" s="33" t="s">
        <v>544</v>
      </c>
      <c r="B85" s="34" t="s">
        <v>139</v>
      </c>
      <c r="C85" s="36">
        <v>258560758</v>
      </c>
      <c r="D85" s="36">
        <v>13384</v>
      </c>
      <c r="E85" s="37">
        <f t="shared" si="15"/>
        <v>19318.645995218172</v>
      </c>
      <c r="F85" s="38">
        <f t="shared" si="16"/>
        <v>0.77416981551263475</v>
      </c>
      <c r="G85" s="39">
        <f t="shared" si="17"/>
        <v>3381.2220278239606</v>
      </c>
      <c r="H85" s="39">
        <f t="shared" si="18"/>
        <v>1098.9889547749437</v>
      </c>
      <c r="I85" s="37">
        <f t="shared" si="19"/>
        <v>4480.2109825989046</v>
      </c>
      <c r="J85" s="40">
        <f t="shared" si="20"/>
        <v>-299.97803398533028</v>
      </c>
      <c r="K85" s="37">
        <f t="shared" si="21"/>
        <v>4180.2329486135741</v>
      </c>
      <c r="L85" s="37">
        <f t="shared" si="22"/>
        <v>59963143.791103736</v>
      </c>
      <c r="M85" s="37">
        <f t="shared" si="23"/>
        <v>55948237.784244075</v>
      </c>
      <c r="N85" s="41">
        <f>'jan-aug'!M85</f>
        <v>44665882.118789747</v>
      </c>
      <c r="O85" s="41">
        <f t="shared" si="24"/>
        <v>11282355.665454328</v>
      </c>
    </row>
    <row r="86" spans="1:15" s="34" customFormat="1" x14ac:dyDescent="0.3">
      <c r="A86" s="33" t="s">
        <v>545</v>
      </c>
      <c r="B86" s="34" t="s">
        <v>140</v>
      </c>
      <c r="C86" s="36">
        <v>136304115</v>
      </c>
      <c r="D86" s="36">
        <v>6846</v>
      </c>
      <c r="E86" s="37">
        <f t="shared" si="15"/>
        <v>19910.037248028046</v>
      </c>
      <c r="F86" s="38">
        <f t="shared" si="16"/>
        <v>0.7978690570224658</v>
      </c>
      <c r="G86" s="39">
        <f t="shared" si="17"/>
        <v>3026.3872761380362</v>
      </c>
      <c r="H86" s="39">
        <f t="shared" si="18"/>
        <v>892.00201629148808</v>
      </c>
      <c r="I86" s="37">
        <f t="shared" si="19"/>
        <v>3918.3892924295242</v>
      </c>
      <c r="J86" s="40">
        <f t="shared" si="20"/>
        <v>-299.97803398533028</v>
      </c>
      <c r="K86" s="37">
        <f t="shared" si="21"/>
        <v>3618.4112584441937</v>
      </c>
      <c r="L86" s="37">
        <f t="shared" si="22"/>
        <v>26825293.095972523</v>
      </c>
      <c r="M86" s="37">
        <f t="shared" si="23"/>
        <v>24771643.475308951</v>
      </c>
      <c r="N86" s="41">
        <f>'jan-aug'!M86</f>
        <v>19651362.977236595</v>
      </c>
      <c r="O86" s="41">
        <f t="shared" si="24"/>
        <v>5120280.498072356</v>
      </c>
    </row>
    <row r="87" spans="1:15" s="34" customFormat="1" x14ac:dyDescent="0.3">
      <c r="A87" s="33" t="s">
        <v>546</v>
      </c>
      <c r="B87" s="34" t="s">
        <v>141</v>
      </c>
      <c r="C87" s="36">
        <v>202684738</v>
      </c>
      <c r="D87" s="36">
        <v>9051</v>
      </c>
      <c r="E87" s="37">
        <f t="shared" si="15"/>
        <v>22393.62921224174</v>
      </c>
      <c r="F87" s="38">
        <f t="shared" si="16"/>
        <v>0.89739580093712201</v>
      </c>
      <c r="G87" s="39">
        <f t="shared" si="17"/>
        <v>1536.2320976098199</v>
      </c>
      <c r="H87" s="39">
        <f t="shared" si="18"/>
        <v>22.74482881669519</v>
      </c>
      <c r="I87" s="37">
        <f t="shared" si="19"/>
        <v>1558.9769264265151</v>
      </c>
      <c r="J87" s="40">
        <f t="shared" si="20"/>
        <v>-299.97803398533028</v>
      </c>
      <c r="K87" s="37">
        <f t="shared" si="21"/>
        <v>1258.9988924411848</v>
      </c>
      <c r="L87" s="37">
        <f t="shared" si="22"/>
        <v>14110300.161086388</v>
      </c>
      <c r="M87" s="37">
        <f t="shared" si="23"/>
        <v>11395198.975485163</v>
      </c>
      <c r="N87" s="41">
        <f>'jan-aug'!M87</f>
        <v>8848152.2315612547</v>
      </c>
      <c r="O87" s="41">
        <f t="shared" si="24"/>
        <v>2547046.7439239081</v>
      </c>
    </row>
    <row r="88" spans="1:15" s="34" customFormat="1" x14ac:dyDescent="0.3">
      <c r="A88" s="33" t="s">
        <v>547</v>
      </c>
      <c r="B88" s="34" t="s">
        <v>142</v>
      </c>
      <c r="C88" s="36">
        <v>287508655</v>
      </c>
      <c r="D88" s="36">
        <v>13642</v>
      </c>
      <c r="E88" s="37">
        <f t="shared" si="15"/>
        <v>21075.256927136783</v>
      </c>
      <c r="F88" s="38">
        <f t="shared" si="16"/>
        <v>0.84456373242728389</v>
      </c>
      <c r="G88" s="39">
        <f t="shared" si="17"/>
        <v>2327.255468672794</v>
      </c>
      <c r="H88" s="39">
        <f t="shared" si="18"/>
        <v>484.1751286034301</v>
      </c>
      <c r="I88" s="37">
        <f t="shared" si="19"/>
        <v>2811.430597276224</v>
      </c>
      <c r="J88" s="40">
        <f t="shared" si="20"/>
        <v>-299.97803398533028</v>
      </c>
      <c r="K88" s="37">
        <f t="shared" si="21"/>
        <v>2511.4525632908935</v>
      </c>
      <c r="L88" s="37">
        <f t="shared" si="22"/>
        <v>38353536.208042249</v>
      </c>
      <c r="M88" s="37">
        <f t="shared" si="23"/>
        <v>34261235.868414372</v>
      </c>
      <c r="N88" s="41">
        <f>'jan-aug'!M88</f>
        <v>27224474.710044041</v>
      </c>
      <c r="O88" s="41">
        <f t="shared" si="24"/>
        <v>7036761.1583703309</v>
      </c>
    </row>
    <row r="89" spans="1:15" s="34" customFormat="1" x14ac:dyDescent="0.3">
      <c r="A89" s="33" t="s">
        <v>548</v>
      </c>
      <c r="B89" s="34" t="s">
        <v>143</v>
      </c>
      <c r="C89" s="36">
        <v>96923105</v>
      </c>
      <c r="D89" s="36">
        <v>5623</v>
      </c>
      <c r="E89" s="37">
        <f t="shared" si="15"/>
        <v>17236.902898808465</v>
      </c>
      <c r="F89" s="38">
        <f t="shared" si="16"/>
        <v>0.69074664655498008</v>
      </c>
      <c r="G89" s="39">
        <f t="shared" si="17"/>
        <v>4630.2678856697848</v>
      </c>
      <c r="H89" s="39">
        <f t="shared" si="18"/>
        <v>1827.5990385183413</v>
      </c>
      <c r="I89" s="37">
        <f t="shared" si="19"/>
        <v>6457.8669241881262</v>
      </c>
      <c r="J89" s="40">
        <f t="shared" si="20"/>
        <v>-299.97803398533028</v>
      </c>
      <c r="K89" s="37">
        <f t="shared" si="21"/>
        <v>6157.8888902027957</v>
      </c>
      <c r="L89" s="37">
        <f t="shared" si="22"/>
        <v>36312585.714709833</v>
      </c>
      <c r="M89" s="37">
        <f t="shared" si="23"/>
        <v>34625809.229610316</v>
      </c>
      <c r="N89" s="41">
        <f>'jan-aug'!M89</f>
        <v>27299643.143500049</v>
      </c>
      <c r="O89" s="41">
        <f t="shared" si="24"/>
        <v>7326166.0861102678</v>
      </c>
    </row>
    <row r="90" spans="1:15" s="34" customFormat="1" x14ac:dyDescent="0.3">
      <c r="A90" s="33" t="s">
        <v>549</v>
      </c>
      <c r="B90" s="34" t="s">
        <v>144</v>
      </c>
      <c r="C90" s="36">
        <v>121671719</v>
      </c>
      <c r="D90" s="36">
        <v>6671</v>
      </c>
      <c r="E90" s="37">
        <f t="shared" si="15"/>
        <v>18238.902563333831</v>
      </c>
      <c r="F90" s="38">
        <f t="shared" si="16"/>
        <v>0.73090049044348726</v>
      </c>
      <c r="G90" s="39">
        <f t="shared" si="17"/>
        <v>4029.0680869545649</v>
      </c>
      <c r="H90" s="39">
        <f t="shared" si="18"/>
        <v>1476.8991559344631</v>
      </c>
      <c r="I90" s="37">
        <f t="shared" si="19"/>
        <v>5505.9672428890281</v>
      </c>
      <c r="J90" s="40">
        <f t="shared" si="20"/>
        <v>-299.97803398533028</v>
      </c>
      <c r="K90" s="37">
        <f t="shared" si="21"/>
        <v>5205.9892089036975</v>
      </c>
      <c r="L90" s="37">
        <f t="shared" si="22"/>
        <v>36730307.477312706</v>
      </c>
      <c r="M90" s="37">
        <f t="shared" si="23"/>
        <v>34729154.01259657</v>
      </c>
      <c r="N90" s="41">
        <f>'jan-aug'!M90</f>
        <v>26016892.246734638</v>
      </c>
      <c r="O90" s="41">
        <f t="shared" si="24"/>
        <v>8712261.7658619322</v>
      </c>
    </row>
    <row r="91" spans="1:15" s="34" customFormat="1" x14ac:dyDescent="0.3">
      <c r="A91" s="33" t="s">
        <v>550</v>
      </c>
      <c r="B91" s="34" t="s">
        <v>145</v>
      </c>
      <c r="C91" s="36">
        <v>58389271</v>
      </c>
      <c r="D91" s="36">
        <v>2981</v>
      </c>
      <c r="E91" s="37">
        <f t="shared" si="15"/>
        <v>19587.142234149615</v>
      </c>
      <c r="F91" s="38">
        <f t="shared" si="16"/>
        <v>0.78492945590414254</v>
      </c>
      <c r="G91" s="39">
        <f t="shared" si="17"/>
        <v>3220.1242844650951</v>
      </c>
      <c r="H91" s="39">
        <f t="shared" si="18"/>
        <v>1005.015271148939</v>
      </c>
      <c r="I91" s="37">
        <f t="shared" si="19"/>
        <v>4225.1395556140342</v>
      </c>
      <c r="J91" s="40">
        <f t="shared" si="20"/>
        <v>-299.97803398533028</v>
      </c>
      <c r="K91" s="37">
        <f t="shared" si="21"/>
        <v>3925.1615216287037</v>
      </c>
      <c r="L91" s="37">
        <f t="shared" si="22"/>
        <v>12595141.015285436</v>
      </c>
      <c r="M91" s="37">
        <f t="shared" si="23"/>
        <v>11700906.495975167</v>
      </c>
      <c r="N91" s="41">
        <f>'jan-aug'!M91</f>
        <v>8110983.0578647777</v>
      </c>
      <c r="O91" s="41">
        <f t="shared" si="24"/>
        <v>3589923.4381103888</v>
      </c>
    </row>
    <row r="92" spans="1:15" s="34" customFormat="1" x14ac:dyDescent="0.3">
      <c r="A92" s="33" t="s">
        <v>551</v>
      </c>
      <c r="B92" s="34" t="s">
        <v>146</v>
      </c>
      <c r="C92" s="36">
        <v>23382731</v>
      </c>
      <c r="D92" s="36">
        <v>1305</v>
      </c>
      <c r="E92" s="37">
        <f t="shared" si="15"/>
        <v>17917.801532567049</v>
      </c>
      <c r="F92" s="38">
        <f t="shared" si="16"/>
        <v>0.71803278088396805</v>
      </c>
      <c r="G92" s="39">
        <f t="shared" si="17"/>
        <v>4221.7287054146336</v>
      </c>
      <c r="H92" s="39">
        <f t="shared" si="18"/>
        <v>1589.2845167028368</v>
      </c>
      <c r="I92" s="37">
        <f t="shared" si="19"/>
        <v>5811.0132221174699</v>
      </c>
      <c r="J92" s="40">
        <f t="shared" si="20"/>
        <v>-299.97803398533028</v>
      </c>
      <c r="K92" s="37">
        <f t="shared" si="21"/>
        <v>5511.0351881321394</v>
      </c>
      <c r="L92" s="37">
        <f t="shared" si="22"/>
        <v>7583372.2548632985</v>
      </c>
      <c r="M92" s="37">
        <f t="shared" si="23"/>
        <v>7191900.9205124415</v>
      </c>
      <c r="N92" s="41">
        <f>'jan-aug'!M92</f>
        <v>5822996.5046003144</v>
      </c>
      <c r="O92" s="41">
        <f t="shared" si="24"/>
        <v>1368904.4159121271</v>
      </c>
    </row>
    <row r="93" spans="1:15" s="34" customFormat="1" x14ac:dyDescent="0.3">
      <c r="A93" s="33" t="s">
        <v>552</v>
      </c>
      <c r="B93" s="34" t="s">
        <v>147</v>
      </c>
      <c r="C93" s="36">
        <v>140737291</v>
      </c>
      <c r="D93" s="36">
        <v>6418</v>
      </c>
      <c r="E93" s="37">
        <f t="shared" si="15"/>
        <v>21928.527734496729</v>
      </c>
      <c r="F93" s="38">
        <f t="shared" si="16"/>
        <v>0.87875745923814186</v>
      </c>
      <c r="G93" s="39">
        <f t="shared" si="17"/>
        <v>1815.2929842568265</v>
      </c>
      <c r="H93" s="39">
        <f t="shared" si="18"/>
        <v>185.53034602744901</v>
      </c>
      <c r="I93" s="37">
        <f t="shared" si="19"/>
        <v>2000.8233302842755</v>
      </c>
      <c r="J93" s="40">
        <f t="shared" si="20"/>
        <v>-299.97803398533028</v>
      </c>
      <c r="K93" s="37">
        <f t="shared" si="21"/>
        <v>1700.8452962989452</v>
      </c>
      <c r="L93" s="37">
        <f t="shared" si="22"/>
        <v>12841284.133764479</v>
      </c>
      <c r="M93" s="37">
        <f t="shared" si="23"/>
        <v>10916025.11164663</v>
      </c>
      <c r="N93" s="41">
        <f>'jan-aug'!M93</f>
        <v>8277520.9549232256</v>
      </c>
      <c r="O93" s="41">
        <f t="shared" si="24"/>
        <v>2638504.1567234043</v>
      </c>
    </row>
    <row r="94" spans="1:15" s="34" customFormat="1" x14ac:dyDescent="0.3">
      <c r="A94" s="33" t="s">
        <v>553</v>
      </c>
      <c r="B94" s="34" t="s">
        <v>148</v>
      </c>
      <c r="C94" s="36">
        <v>49060158</v>
      </c>
      <c r="D94" s="36">
        <v>2135</v>
      </c>
      <c r="E94" s="37">
        <f t="shared" si="15"/>
        <v>22978.996721311476</v>
      </c>
      <c r="F94" s="38">
        <f t="shared" si="16"/>
        <v>0.92085364868772412</v>
      </c>
      <c r="G94" s="39">
        <f t="shared" si="17"/>
        <v>1185.0115921679783</v>
      </c>
      <c r="H94" s="39">
        <f t="shared" si="18"/>
        <v>0</v>
      </c>
      <c r="I94" s="37">
        <f t="shared" si="19"/>
        <v>1185.0115921679783</v>
      </c>
      <c r="J94" s="40">
        <f t="shared" si="20"/>
        <v>-299.97803398533028</v>
      </c>
      <c r="K94" s="37">
        <f t="shared" si="21"/>
        <v>885.03355818264799</v>
      </c>
      <c r="L94" s="37">
        <f t="shared" si="22"/>
        <v>2529999.7492786339</v>
      </c>
      <c r="M94" s="37">
        <f t="shared" si="23"/>
        <v>1889546.6467199535</v>
      </c>
      <c r="N94" s="41">
        <f>'jan-aug'!M94</f>
        <v>1568391.2252128092</v>
      </c>
      <c r="O94" s="41">
        <f t="shared" si="24"/>
        <v>321155.42150714435</v>
      </c>
    </row>
    <row r="95" spans="1:15" s="34" customFormat="1" x14ac:dyDescent="0.3">
      <c r="A95" s="33" t="s">
        <v>554</v>
      </c>
      <c r="B95" s="34" t="s">
        <v>149</v>
      </c>
      <c r="C95" s="36">
        <v>77328665</v>
      </c>
      <c r="D95" s="36">
        <v>3208</v>
      </c>
      <c r="E95" s="37">
        <f t="shared" si="15"/>
        <v>24104.945448877806</v>
      </c>
      <c r="F95" s="38">
        <f t="shared" si="16"/>
        <v>0.96597459137244812</v>
      </c>
      <c r="G95" s="39">
        <f t="shared" si="17"/>
        <v>509.44235562817994</v>
      </c>
      <c r="H95" s="39">
        <f t="shared" si="18"/>
        <v>0</v>
      </c>
      <c r="I95" s="37">
        <f t="shared" si="19"/>
        <v>509.44235562817994</v>
      </c>
      <c r="J95" s="40">
        <f t="shared" si="20"/>
        <v>-299.97803398533028</v>
      </c>
      <c r="K95" s="37">
        <f t="shared" si="21"/>
        <v>209.46432164284965</v>
      </c>
      <c r="L95" s="37">
        <f t="shared" si="22"/>
        <v>1634291.0768552013</v>
      </c>
      <c r="M95" s="37">
        <f t="shared" si="23"/>
        <v>671961.54383026168</v>
      </c>
      <c r="N95" s="41">
        <f>'jan-aug'!M95</f>
        <v>571214.01165465754</v>
      </c>
      <c r="O95" s="41">
        <f t="shared" si="24"/>
        <v>100747.53217560414</v>
      </c>
    </row>
    <row r="96" spans="1:15" s="34" customFormat="1" x14ac:dyDescent="0.3">
      <c r="A96" s="33" t="s">
        <v>555</v>
      </c>
      <c r="B96" s="34" t="s">
        <v>150</v>
      </c>
      <c r="C96" s="36">
        <v>38564404</v>
      </c>
      <c r="D96" s="36">
        <v>1610</v>
      </c>
      <c r="E96" s="37">
        <f t="shared" si="15"/>
        <v>23953.045962732918</v>
      </c>
      <c r="F96" s="38">
        <f t="shared" si="16"/>
        <v>0.95988741542883593</v>
      </c>
      <c r="G96" s="39">
        <f t="shared" si="17"/>
        <v>600.58204731511285</v>
      </c>
      <c r="H96" s="39">
        <f t="shared" si="18"/>
        <v>0</v>
      </c>
      <c r="I96" s="37">
        <f t="shared" si="19"/>
        <v>600.58204731511285</v>
      </c>
      <c r="J96" s="40">
        <f t="shared" si="20"/>
        <v>-299.97803398533028</v>
      </c>
      <c r="K96" s="37">
        <f t="shared" si="21"/>
        <v>300.60401332978256</v>
      </c>
      <c r="L96" s="37">
        <f t="shared" si="22"/>
        <v>966937.09617733164</v>
      </c>
      <c r="M96" s="37">
        <f t="shared" si="23"/>
        <v>483972.46146094991</v>
      </c>
      <c r="N96" s="41">
        <f>'jan-aug'!M96</f>
        <v>-345690.93180673267</v>
      </c>
      <c r="O96" s="41">
        <f t="shared" si="24"/>
        <v>829663.39326768252</v>
      </c>
    </row>
    <row r="97" spans="1:15" s="34" customFormat="1" x14ac:dyDescent="0.3">
      <c r="A97" s="33" t="s">
        <v>556</v>
      </c>
      <c r="B97" s="34" t="s">
        <v>151</v>
      </c>
      <c r="C97" s="36">
        <v>1663895765</v>
      </c>
      <c r="D97" s="36">
        <v>68933</v>
      </c>
      <c r="E97" s="37">
        <f t="shared" si="15"/>
        <v>24137.869598015463</v>
      </c>
      <c r="F97" s="38">
        <f t="shared" si="16"/>
        <v>0.96729398417410295</v>
      </c>
      <c r="G97" s="39">
        <f t="shared" si="17"/>
        <v>489.68786614558627</v>
      </c>
      <c r="H97" s="39">
        <f t="shared" si="18"/>
        <v>0</v>
      </c>
      <c r="I97" s="37">
        <f t="shared" si="19"/>
        <v>489.68786614558627</v>
      </c>
      <c r="J97" s="40">
        <f t="shared" si="20"/>
        <v>-299.97803398533028</v>
      </c>
      <c r="K97" s="37">
        <f t="shared" si="21"/>
        <v>189.70983216025598</v>
      </c>
      <c r="L97" s="37">
        <f t="shared" si="22"/>
        <v>33755653.677013695</v>
      </c>
      <c r="M97" s="37">
        <f t="shared" si="23"/>
        <v>13077267.860302925</v>
      </c>
      <c r="N97" s="41">
        <f>'jan-aug'!M97</f>
        <v>15905296.545196593</v>
      </c>
      <c r="O97" s="41">
        <f t="shared" si="24"/>
        <v>-2828028.6848936677</v>
      </c>
    </row>
    <row r="98" spans="1:15" s="34" customFormat="1" x14ac:dyDescent="0.3">
      <c r="A98" s="33" t="s">
        <v>557</v>
      </c>
      <c r="B98" s="34" t="s">
        <v>152</v>
      </c>
      <c r="C98" s="36">
        <v>694443659</v>
      </c>
      <c r="D98" s="36">
        <v>27481</v>
      </c>
      <c r="E98" s="37">
        <f t="shared" si="15"/>
        <v>25269.955933190206</v>
      </c>
      <c r="F98" s="38">
        <f t="shared" si="16"/>
        <v>1.0126608835656827</v>
      </c>
      <c r="G98" s="39">
        <f t="shared" si="17"/>
        <v>-189.56393495925948</v>
      </c>
      <c r="H98" s="39">
        <f t="shared" si="18"/>
        <v>0</v>
      </c>
      <c r="I98" s="37">
        <f t="shared" si="19"/>
        <v>-189.56393495925948</v>
      </c>
      <c r="J98" s="40">
        <f t="shared" si="20"/>
        <v>-299.97803398533028</v>
      </c>
      <c r="K98" s="37">
        <f t="shared" si="21"/>
        <v>-489.54196894458977</v>
      </c>
      <c r="L98" s="37">
        <f t="shared" si="22"/>
        <v>-5209406.4966154099</v>
      </c>
      <c r="M98" s="37">
        <f t="shared" si="23"/>
        <v>-13453102.848566271</v>
      </c>
      <c r="N98" s="41">
        <f>'jan-aug'!M98</f>
        <v>-14892339.386944594</v>
      </c>
      <c r="O98" s="41">
        <f t="shared" si="24"/>
        <v>1439236.5383783225</v>
      </c>
    </row>
    <row r="99" spans="1:15" s="34" customFormat="1" x14ac:dyDescent="0.3">
      <c r="A99" s="33" t="s">
        <v>558</v>
      </c>
      <c r="B99" s="34" t="s">
        <v>153</v>
      </c>
      <c r="C99" s="36">
        <v>652239636</v>
      </c>
      <c r="D99" s="36">
        <v>30442</v>
      </c>
      <c r="E99" s="37">
        <f t="shared" si="15"/>
        <v>21425.649957295842</v>
      </c>
      <c r="F99" s="38">
        <f t="shared" si="16"/>
        <v>0.85860528107320333</v>
      </c>
      <c r="G99" s="39">
        <f t="shared" si="17"/>
        <v>2117.0196505773588</v>
      </c>
      <c r="H99" s="39">
        <f t="shared" si="18"/>
        <v>361.53756804775946</v>
      </c>
      <c r="I99" s="37">
        <f t="shared" si="19"/>
        <v>2478.5572186251184</v>
      </c>
      <c r="J99" s="40">
        <f t="shared" si="20"/>
        <v>-299.97803398533028</v>
      </c>
      <c r="K99" s="37">
        <f t="shared" si="21"/>
        <v>2178.5791846397879</v>
      </c>
      <c r="L99" s="37">
        <f t="shared" si="22"/>
        <v>75452238.849385858</v>
      </c>
      <c r="M99" s="37">
        <f t="shared" si="23"/>
        <v>66320307.538804419</v>
      </c>
      <c r="N99" s="41">
        <f>'jan-aug'!M99</f>
        <v>51153668.388231985</v>
      </c>
      <c r="O99" s="41">
        <f t="shared" si="24"/>
        <v>15166639.150572434</v>
      </c>
    </row>
    <row r="100" spans="1:15" s="34" customFormat="1" x14ac:dyDescent="0.3">
      <c r="A100" s="33" t="s">
        <v>559</v>
      </c>
      <c r="B100" s="34" t="s">
        <v>154</v>
      </c>
      <c r="C100" s="36">
        <v>193152785</v>
      </c>
      <c r="D100" s="36">
        <v>6845</v>
      </c>
      <c r="E100" s="37">
        <f t="shared" si="15"/>
        <v>28218.084002921842</v>
      </c>
      <c r="F100" s="38">
        <f t="shared" si="16"/>
        <v>1.1308033126166988</v>
      </c>
      <c r="G100" s="39">
        <f t="shared" si="17"/>
        <v>-1958.4407767982411</v>
      </c>
      <c r="H100" s="39">
        <f t="shared" si="18"/>
        <v>0</v>
      </c>
      <c r="I100" s="37">
        <f t="shared" si="19"/>
        <v>-1958.4407767982411</v>
      </c>
      <c r="J100" s="40">
        <f t="shared" si="20"/>
        <v>-299.97803398533028</v>
      </c>
      <c r="K100" s="37">
        <f t="shared" si="21"/>
        <v>-2258.4188107835716</v>
      </c>
      <c r="L100" s="37">
        <f t="shared" si="22"/>
        <v>-13405527.117183961</v>
      </c>
      <c r="M100" s="37">
        <f t="shared" si="23"/>
        <v>-15458876.759813547</v>
      </c>
      <c r="N100" s="41">
        <f>'jan-aug'!M100</f>
        <v>-11972917.617526138</v>
      </c>
      <c r="O100" s="41">
        <f t="shared" si="24"/>
        <v>-3485959.1422874089</v>
      </c>
    </row>
    <row r="101" spans="1:15" s="34" customFormat="1" x14ac:dyDescent="0.3">
      <c r="A101" s="33" t="s">
        <v>560</v>
      </c>
      <c r="B101" s="34" t="s">
        <v>155</v>
      </c>
      <c r="C101" s="36">
        <v>24489733</v>
      </c>
      <c r="D101" s="36">
        <v>1052</v>
      </c>
      <c r="E101" s="37">
        <f t="shared" si="15"/>
        <v>23279.213878326995</v>
      </c>
      <c r="F101" s="38">
        <f t="shared" si="16"/>
        <v>0.93288446394868818</v>
      </c>
      <c r="G101" s="39">
        <f t="shared" si="17"/>
        <v>1004.8812979586669</v>
      </c>
      <c r="H101" s="39">
        <f t="shared" si="18"/>
        <v>0</v>
      </c>
      <c r="I101" s="37">
        <f t="shared" si="19"/>
        <v>1004.8812979586669</v>
      </c>
      <c r="J101" s="40">
        <f t="shared" si="20"/>
        <v>-299.97803398533028</v>
      </c>
      <c r="K101" s="37">
        <f t="shared" si="21"/>
        <v>704.90326397333661</v>
      </c>
      <c r="L101" s="37">
        <f t="shared" si="22"/>
        <v>1057135.1254525175</v>
      </c>
      <c r="M101" s="37">
        <f t="shared" si="23"/>
        <v>741558.23369995016</v>
      </c>
      <c r="N101" s="41">
        <f>'jan-aug'!M101</f>
        <v>668068.66816106532</v>
      </c>
      <c r="O101" s="41">
        <f t="shared" si="24"/>
        <v>73489.565538884839</v>
      </c>
    </row>
    <row r="102" spans="1:15" s="34" customFormat="1" x14ac:dyDescent="0.3">
      <c r="A102" s="33" t="s">
        <v>561</v>
      </c>
      <c r="B102" s="34" t="s">
        <v>99</v>
      </c>
      <c r="C102" s="36">
        <v>78888952</v>
      </c>
      <c r="D102" s="36">
        <v>3315</v>
      </c>
      <c r="E102" s="37">
        <f t="shared" si="15"/>
        <v>23797.572247360484</v>
      </c>
      <c r="F102" s="38">
        <f t="shared" si="16"/>
        <v>0.95365700685999866</v>
      </c>
      <c r="G102" s="39">
        <f t="shared" si="17"/>
        <v>693.86627653857352</v>
      </c>
      <c r="H102" s="39">
        <f t="shared" si="18"/>
        <v>0</v>
      </c>
      <c r="I102" s="37">
        <f t="shared" si="19"/>
        <v>693.86627653857352</v>
      </c>
      <c r="J102" s="40">
        <f t="shared" si="20"/>
        <v>-299.97803398533028</v>
      </c>
      <c r="K102" s="37">
        <f t="shared" si="21"/>
        <v>393.88824255324323</v>
      </c>
      <c r="L102" s="37">
        <f t="shared" si="22"/>
        <v>2300166.7067253711</v>
      </c>
      <c r="M102" s="37">
        <f t="shared" si="23"/>
        <v>1305739.5240640014</v>
      </c>
      <c r="N102" s="41">
        <f>'jan-aug'!M102</f>
        <v>920837.55718054296</v>
      </c>
      <c r="O102" s="41">
        <f t="shared" si="24"/>
        <v>384901.96688345843</v>
      </c>
    </row>
    <row r="103" spans="1:15" s="34" customFormat="1" x14ac:dyDescent="0.3">
      <c r="A103" s="33" t="s">
        <v>562</v>
      </c>
      <c r="B103" s="34" t="s">
        <v>156</v>
      </c>
      <c r="C103" s="36">
        <v>112173964</v>
      </c>
      <c r="D103" s="36">
        <v>4576</v>
      </c>
      <c r="E103" s="37">
        <f t="shared" si="15"/>
        <v>24513.541083916083</v>
      </c>
      <c r="F103" s="38">
        <f t="shared" si="16"/>
        <v>0.98234853432244307</v>
      </c>
      <c r="G103" s="39">
        <f t="shared" si="17"/>
        <v>264.2849746052139</v>
      </c>
      <c r="H103" s="39">
        <f t="shared" si="18"/>
        <v>0</v>
      </c>
      <c r="I103" s="37">
        <f t="shared" si="19"/>
        <v>264.2849746052139</v>
      </c>
      <c r="J103" s="40">
        <f t="shared" si="20"/>
        <v>-299.97803398533028</v>
      </c>
      <c r="K103" s="37">
        <f t="shared" si="21"/>
        <v>-35.693059380116381</v>
      </c>
      <c r="L103" s="37">
        <f t="shared" si="22"/>
        <v>1209368.0437934587</v>
      </c>
      <c r="M103" s="37">
        <f t="shared" si="23"/>
        <v>-163331.43972341256</v>
      </c>
      <c r="N103" s="41">
        <f>'jan-aug'!M103</f>
        <v>-1064699.9689115579</v>
      </c>
      <c r="O103" s="41">
        <f t="shared" si="24"/>
        <v>901368.52918814542</v>
      </c>
    </row>
    <row r="104" spans="1:15" s="34" customFormat="1" x14ac:dyDescent="0.3">
      <c r="A104" s="33" t="s">
        <v>563</v>
      </c>
      <c r="B104" s="34" t="s">
        <v>157</v>
      </c>
      <c r="C104" s="36">
        <v>67817268</v>
      </c>
      <c r="D104" s="36">
        <v>2481</v>
      </c>
      <c r="E104" s="37">
        <f t="shared" si="15"/>
        <v>27334.650544135427</v>
      </c>
      <c r="F104" s="38">
        <f t="shared" si="16"/>
        <v>1.0954008564623878</v>
      </c>
      <c r="G104" s="39">
        <f t="shared" si="17"/>
        <v>-1428.3807015263926</v>
      </c>
      <c r="H104" s="39">
        <f t="shared" si="18"/>
        <v>0</v>
      </c>
      <c r="I104" s="37">
        <f t="shared" si="19"/>
        <v>-1428.3807015263926</v>
      </c>
      <c r="J104" s="40">
        <f t="shared" si="20"/>
        <v>-299.97803398533028</v>
      </c>
      <c r="K104" s="37">
        <f t="shared" si="21"/>
        <v>-1728.3587355117229</v>
      </c>
      <c r="L104" s="37">
        <f t="shared" si="22"/>
        <v>-3543812.5204869802</v>
      </c>
      <c r="M104" s="37">
        <f t="shared" si="23"/>
        <v>-4288058.0228045844</v>
      </c>
      <c r="N104" s="41">
        <f>'jan-aug'!M104</f>
        <v>-4028844.5116847851</v>
      </c>
      <c r="O104" s="41">
        <f t="shared" si="24"/>
        <v>-259213.51111979922</v>
      </c>
    </row>
    <row r="105" spans="1:15" s="34" customFormat="1" x14ac:dyDescent="0.3">
      <c r="A105" s="33" t="s">
        <v>564</v>
      </c>
      <c r="B105" s="34" t="s">
        <v>158</v>
      </c>
      <c r="C105" s="36">
        <v>116481878</v>
      </c>
      <c r="D105" s="36">
        <v>4671</v>
      </c>
      <c r="E105" s="37">
        <f t="shared" si="15"/>
        <v>24937.246414044101</v>
      </c>
      <c r="F105" s="38">
        <f t="shared" si="16"/>
        <v>0.99932797881032898</v>
      </c>
      <c r="G105" s="39">
        <f t="shared" si="17"/>
        <v>10.061776528403424</v>
      </c>
      <c r="H105" s="39">
        <f t="shared" si="18"/>
        <v>0</v>
      </c>
      <c r="I105" s="37">
        <f t="shared" si="19"/>
        <v>10.061776528403424</v>
      </c>
      <c r="J105" s="40">
        <f t="shared" si="20"/>
        <v>-299.97803398533028</v>
      </c>
      <c r="K105" s="37">
        <f t="shared" si="21"/>
        <v>-289.91625745692687</v>
      </c>
      <c r="L105" s="37">
        <f t="shared" si="22"/>
        <v>46998.558164172391</v>
      </c>
      <c r="M105" s="37">
        <f t="shared" si="23"/>
        <v>-1354198.8385813055</v>
      </c>
      <c r="N105" s="41">
        <f>'jan-aug'!M105</f>
        <v>-2154899.7481175447</v>
      </c>
      <c r="O105" s="41">
        <f t="shared" si="24"/>
        <v>800700.90953623923</v>
      </c>
    </row>
    <row r="106" spans="1:15" s="34" customFormat="1" x14ac:dyDescent="0.3">
      <c r="A106" s="33" t="s">
        <v>565</v>
      </c>
      <c r="B106" s="34" t="s">
        <v>159</v>
      </c>
      <c r="C106" s="36">
        <v>152486505</v>
      </c>
      <c r="D106" s="36">
        <v>4473</v>
      </c>
      <c r="E106" s="37">
        <f t="shared" si="15"/>
        <v>34090.432595573438</v>
      </c>
      <c r="F106" s="38">
        <f t="shared" si="16"/>
        <v>1.3661301066230831</v>
      </c>
      <c r="G106" s="39">
        <f t="shared" si="17"/>
        <v>-5481.8499323891992</v>
      </c>
      <c r="H106" s="39">
        <f t="shared" si="18"/>
        <v>0</v>
      </c>
      <c r="I106" s="37">
        <f t="shared" si="19"/>
        <v>-5481.8499323891992</v>
      </c>
      <c r="J106" s="40">
        <f t="shared" si="20"/>
        <v>-299.97803398533028</v>
      </c>
      <c r="K106" s="37">
        <f t="shared" si="21"/>
        <v>-5781.8279663745298</v>
      </c>
      <c r="L106" s="37">
        <f t="shared" si="22"/>
        <v>-24520314.747576889</v>
      </c>
      <c r="M106" s="37">
        <f t="shared" si="23"/>
        <v>-25862116.493593272</v>
      </c>
      <c r="N106" s="41">
        <f>'jan-aug'!M106</f>
        <v>-22712937.606193494</v>
      </c>
      <c r="O106" s="41">
        <f t="shared" si="24"/>
        <v>-3149178.8873997778</v>
      </c>
    </row>
    <row r="107" spans="1:15" s="34" customFormat="1" x14ac:dyDescent="0.3">
      <c r="A107" s="33" t="s">
        <v>566</v>
      </c>
      <c r="B107" s="34" t="s">
        <v>160</v>
      </c>
      <c r="C107" s="36">
        <v>81164212</v>
      </c>
      <c r="D107" s="36">
        <v>3490</v>
      </c>
      <c r="E107" s="37">
        <f t="shared" si="15"/>
        <v>23256.221203438396</v>
      </c>
      <c r="F107" s="38">
        <f t="shared" si="16"/>
        <v>0.93196306216509239</v>
      </c>
      <c r="G107" s="39">
        <f t="shared" si="17"/>
        <v>1018.6769028918264</v>
      </c>
      <c r="H107" s="39">
        <f t="shared" si="18"/>
        <v>0</v>
      </c>
      <c r="I107" s="37">
        <f t="shared" si="19"/>
        <v>1018.6769028918264</v>
      </c>
      <c r="J107" s="40">
        <f t="shared" si="20"/>
        <v>-299.97803398533028</v>
      </c>
      <c r="K107" s="37">
        <f t="shared" si="21"/>
        <v>718.69886890649616</v>
      </c>
      <c r="L107" s="37">
        <f t="shared" si="22"/>
        <v>3555182.3910924741</v>
      </c>
      <c r="M107" s="37">
        <f t="shared" si="23"/>
        <v>2508259.0524836718</v>
      </c>
      <c r="N107" s="41">
        <f>'jan-aug'!M107</f>
        <v>1994232.9428537246</v>
      </c>
      <c r="O107" s="41">
        <f t="shared" si="24"/>
        <v>514026.10962994723</v>
      </c>
    </row>
    <row r="108" spans="1:15" s="34" customFormat="1" x14ac:dyDescent="0.3">
      <c r="A108" s="33" t="s">
        <v>567</v>
      </c>
      <c r="B108" s="34" t="s">
        <v>161</v>
      </c>
      <c r="C108" s="36">
        <v>58275047</v>
      </c>
      <c r="D108" s="36">
        <v>2239</v>
      </c>
      <c r="E108" s="37">
        <f t="shared" si="15"/>
        <v>26027.265297007594</v>
      </c>
      <c r="F108" s="38">
        <f t="shared" si="16"/>
        <v>1.0430090793252416</v>
      </c>
      <c r="G108" s="39">
        <f t="shared" si="17"/>
        <v>-643.94955324969271</v>
      </c>
      <c r="H108" s="39">
        <f t="shared" si="18"/>
        <v>0</v>
      </c>
      <c r="I108" s="37">
        <f t="shared" si="19"/>
        <v>-643.94955324969271</v>
      </c>
      <c r="J108" s="40">
        <f t="shared" si="20"/>
        <v>-299.97803398533028</v>
      </c>
      <c r="K108" s="37">
        <f t="shared" si="21"/>
        <v>-943.927587235023</v>
      </c>
      <c r="L108" s="37">
        <f t="shared" si="22"/>
        <v>-1441803.049726062</v>
      </c>
      <c r="M108" s="37">
        <f t="shared" si="23"/>
        <v>-2113453.8678192166</v>
      </c>
      <c r="N108" s="41">
        <f>'jan-aug'!M108</f>
        <v>-2289517.5604442703</v>
      </c>
      <c r="O108" s="41">
        <f t="shared" si="24"/>
        <v>176063.69262505369</v>
      </c>
    </row>
    <row r="109" spans="1:15" s="34" customFormat="1" x14ac:dyDescent="0.3">
      <c r="A109" s="33" t="s">
        <v>568</v>
      </c>
      <c r="B109" s="34" t="s">
        <v>162</v>
      </c>
      <c r="C109" s="36">
        <v>303737454</v>
      </c>
      <c r="D109" s="36">
        <v>13980</v>
      </c>
      <c r="E109" s="37">
        <f t="shared" si="15"/>
        <v>21726.570386266096</v>
      </c>
      <c r="F109" s="38">
        <f t="shared" si="16"/>
        <v>0.87066427905047084</v>
      </c>
      <c r="G109" s="39">
        <f t="shared" si="17"/>
        <v>1936.4673931952063</v>
      </c>
      <c r="H109" s="39">
        <f t="shared" si="18"/>
        <v>256.21541790817065</v>
      </c>
      <c r="I109" s="37">
        <f t="shared" si="19"/>
        <v>2192.6828111033769</v>
      </c>
      <c r="J109" s="40">
        <f t="shared" si="20"/>
        <v>-299.97803398533028</v>
      </c>
      <c r="K109" s="37">
        <f t="shared" si="21"/>
        <v>1892.7047771180466</v>
      </c>
      <c r="L109" s="37">
        <f t="shared" si="22"/>
        <v>30653705.69922521</v>
      </c>
      <c r="M109" s="37">
        <f t="shared" si="23"/>
        <v>26460012.784110293</v>
      </c>
      <c r="N109" s="41">
        <f>'jan-aug'!M109</f>
        <v>17842503.342384983</v>
      </c>
      <c r="O109" s="41">
        <f t="shared" si="24"/>
        <v>8617509.4417253099</v>
      </c>
    </row>
    <row r="110" spans="1:15" s="34" customFormat="1" x14ac:dyDescent="0.3">
      <c r="A110" s="33" t="s">
        <v>569</v>
      </c>
      <c r="B110" s="34" t="s">
        <v>163</v>
      </c>
      <c r="C110" s="36">
        <v>433873616</v>
      </c>
      <c r="D110" s="36">
        <v>19117</v>
      </c>
      <c r="E110" s="37">
        <f t="shared" si="15"/>
        <v>22695.69576816446</v>
      </c>
      <c r="F110" s="38">
        <f t="shared" si="16"/>
        <v>0.90950072847340546</v>
      </c>
      <c r="G110" s="39">
        <f t="shared" si="17"/>
        <v>1354.9921640561879</v>
      </c>
      <c r="H110" s="39">
        <f t="shared" si="18"/>
        <v>0</v>
      </c>
      <c r="I110" s="37">
        <f t="shared" si="19"/>
        <v>1354.9921640561879</v>
      </c>
      <c r="J110" s="40">
        <f t="shared" si="20"/>
        <v>-299.97803398533028</v>
      </c>
      <c r="K110" s="37">
        <f t="shared" si="21"/>
        <v>1055.0141300708576</v>
      </c>
      <c r="L110" s="37">
        <f t="shared" si="22"/>
        <v>25903385.200262144</v>
      </c>
      <c r="M110" s="37">
        <f t="shared" si="23"/>
        <v>20168705.124564584</v>
      </c>
      <c r="N110" s="41">
        <f>'jan-aug'!M110</f>
        <v>14969485.274938328</v>
      </c>
      <c r="O110" s="41">
        <f t="shared" si="24"/>
        <v>5199219.8496262562</v>
      </c>
    </row>
    <row r="111" spans="1:15" s="34" customFormat="1" x14ac:dyDescent="0.3">
      <c r="A111" s="33" t="s">
        <v>570</v>
      </c>
      <c r="B111" s="34" t="s">
        <v>164</v>
      </c>
      <c r="C111" s="36">
        <v>518212123</v>
      </c>
      <c r="D111" s="36">
        <v>24963</v>
      </c>
      <c r="E111" s="37">
        <f t="shared" si="15"/>
        <v>20759.208548652005</v>
      </c>
      <c r="F111" s="38">
        <f t="shared" si="16"/>
        <v>0.83189850138960186</v>
      </c>
      <c r="G111" s="39">
        <f t="shared" si="17"/>
        <v>2516.8844957636611</v>
      </c>
      <c r="H111" s="39">
        <f t="shared" si="18"/>
        <v>594.79206107310256</v>
      </c>
      <c r="I111" s="37">
        <f t="shared" si="19"/>
        <v>3111.6765568367637</v>
      </c>
      <c r="J111" s="40">
        <f t="shared" si="20"/>
        <v>-299.97803398533028</v>
      </c>
      <c r="K111" s="37">
        <f t="shared" si="21"/>
        <v>2811.6985228514332</v>
      </c>
      <c r="L111" s="37">
        <f t="shared" si="22"/>
        <v>77676781.888316125</v>
      </c>
      <c r="M111" s="37">
        <f t="shared" si="23"/>
        <v>70188430.225940332</v>
      </c>
      <c r="N111" s="41">
        <f>'jan-aug'!M111</f>
        <v>52871342.038687855</v>
      </c>
      <c r="O111" s="41">
        <f t="shared" si="24"/>
        <v>17317088.187252477</v>
      </c>
    </row>
    <row r="112" spans="1:15" s="34" customFormat="1" x14ac:dyDescent="0.3">
      <c r="A112" s="33" t="s">
        <v>571</v>
      </c>
      <c r="B112" s="34" t="s">
        <v>165</v>
      </c>
      <c r="C112" s="36">
        <v>724766131</v>
      </c>
      <c r="D112" s="36">
        <v>26373</v>
      </c>
      <c r="E112" s="37">
        <f t="shared" si="15"/>
        <v>27481.368482918137</v>
      </c>
      <c r="F112" s="38">
        <f t="shared" si="16"/>
        <v>1.1012803885801108</v>
      </c>
      <c r="G112" s="39">
        <f t="shared" si="17"/>
        <v>-1516.411464796018</v>
      </c>
      <c r="H112" s="39">
        <f t="shared" si="18"/>
        <v>0</v>
      </c>
      <c r="I112" s="37">
        <f t="shared" si="19"/>
        <v>-1516.411464796018</v>
      </c>
      <c r="J112" s="40">
        <f t="shared" si="20"/>
        <v>-299.97803398533028</v>
      </c>
      <c r="K112" s="37">
        <f t="shared" si="21"/>
        <v>-1816.3894987813483</v>
      </c>
      <c r="L112" s="37">
        <f t="shared" si="22"/>
        <v>-39992319.561065383</v>
      </c>
      <c r="M112" s="37">
        <f t="shared" si="23"/>
        <v>-47903640.251360498</v>
      </c>
      <c r="N112" s="41">
        <f>'jan-aug'!M112</f>
        <v>-36312105.770521082</v>
      </c>
      <c r="O112" s="41">
        <f t="shared" si="24"/>
        <v>-11591534.480839416</v>
      </c>
    </row>
    <row r="113" spans="1:15" s="34" customFormat="1" x14ac:dyDescent="0.3">
      <c r="A113" s="33" t="s">
        <v>572</v>
      </c>
      <c r="B113" s="34" t="s">
        <v>166</v>
      </c>
      <c r="C113" s="36">
        <v>557774821</v>
      </c>
      <c r="D113" s="36">
        <v>22635</v>
      </c>
      <c r="E113" s="37">
        <f t="shared" si="15"/>
        <v>24642.13920918931</v>
      </c>
      <c r="F113" s="38">
        <f t="shared" si="16"/>
        <v>0.98750193828992028</v>
      </c>
      <c r="G113" s="39">
        <f t="shared" si="17"/>
        <v>187.1260994412776</v>
      </c>
      <c r="H113" s="39">
        <f t="shared" si="18"/>
        <v>0</v>
      </c>
      <c r="I113" s="37">
        <f t="shared" si="19"/>
        <v>187.1260994412776</v>
      </c>
      <c r="J113" s="40">
        <f t="shared" si="20"/>
        <v>-299.97803398533028</v>
      </c>
      <c r="K113" s="37">
        <f t="shared" si="21"/>
        <v>-112.85193454405268</v>
      </c>
      <c r="L113" s="37">
        <f t="shared" si="22"/>
        <v>4235599.2608533185</v>
      </c>
      <c r="M113" s="37">
        <f t="shared" si="23"/>
        <v>-2554403.5384046324</v>
      </c>
      <c r="N113" s="41">
        <f>'jan-aug'!M113</f>
        <v>-1189310.0245002359</v>
      </c>
      <c r="O113" s="41">
        <f t="shared" si="24"/>
        <v>-1365093.5139043964</v>
      </c>
    </row>
    <row r="114" spans="1:15" s="34" customFormat="1" x14ac:dyDescent="0.3">
      <c r="A114" s="33" t="s">
        <v>573</v>
      </c>
      <c r="B114" s="34" t="s">
        <v>167</v>
      </c>
      <c r="C114" s="36">
        <v>210673848</v>
      </c>
      <c r="D114" s="36">
        <v>9521</v>
      </c>
      <c r="E114" s="37">
        <f t="shared" si="15"/>
        <v>22127.281588068479</v>
      </c>
      <c r="F114" s="38">
        <f t="shared" si="16"/>
        <v>0.88672226351014694</v>
      </c>
      <c r="G114" s="39">
        <f t="shared" si="17"/>
        <v>1696.0406721137763</v>
      </c>
      <c r="H114" s="39">
        <f t="shared" si="18"/>
        <v>115.96649727733637</v>
      </c>
      <c r="I114" s="37">
        <f t="shared" si="19"/>
        <v>1812.0071693911127</v>
      </c>
      <c r="J114" s="40">
        <f t="shared" si="20"/>
        <v>-299.97803398533028</v>
      </c>
      <c r="K114" s="37">
        <f t="shared" si="21"/>
        <v>1512.0291354057824</v>
      </c>
      <c r="L114" s="37">
        <f t="shared" si="22"/>
        <v>17252120.259772785</v>
      </c>
      <c r="M114" s="37">
        <f t="shared" si="23"/>
        <v>14396029.398198454</v>
      </c>
      <c r="N114" s="41">
        <f>'jan-aug'!M114</f>
        <v>10958269.029195096</v>
      </c>
      <c r="O114" s="41">
        <f t="shared" si="24"/>
        <v>3437760.3690033574</v>
      </c>
    </row>
    <row r="115" spans="1:15" s="34" customFormat="1" x14ac:dyDescent="0.3">
      <c r="A115" s="33" t="s">
        <v>574</v>
      </c>
      <c r="B115" s="34" t="s">
        <v>168</v>
      </c>
      <c r="C115" s="36">
        <v>62967026</v>
      </c>
      <c r="D115" s="36">
        <v>2694</v>
      </c>
      <c r="E115" s="37">
        <f t="shared" si="15"/>
        <v>23373.060876020787</v>
      </c>
      <c r="F115" s="38">
        <f t="shared" si="16"/>
        <v>0.93664526131041836</v>
      </c>
      <c r="G115" s="39">
        <f t="shared" si="17"/>
        <v>948.57309934239163</v>
      </c>
      <c r="H115" s="39">
        <f t="shared" si="18"/>
        <v>0</v>
      </c>
      <c r="I115" s="37">
        <f t="shared" si="19"/>
        <v>948.57309934239163</v>
      </c>
      <c r="J115" s="40">
        <f t="shared" si="20"/>
        <v>-299.97803398533028</v>
      </c>
      <c r="K115" s="37">
        <f t="shared" si="21"/>
        <v>648.59506535706134</v>
      </c>
      <c r="L115" s="37">
        <f t="shared" si="22"/>
        <v>2555455.9296284029</v>
      </c>
      <c r="M115" s="37">
        <f t="shared" si="23"/>
        <v>1747315.1060719232</v>
      </c>
      <c r="N115" s="41">
        <f>'jan-aug'!M115</f>
        <v>1071454.2023059998</v>
      </c>
      <c r="O115" s="41">
        <f t="shared" si="24"/>
        <v>675860.90376592334</v>
      </c>
    </row>
    <row r="116" spans="1:15" s="34" customFormat="1" x14ac:dyDescent="0.3">
      <c r="A116" s="33" t="s">
        <v>575</v>
      </c>
      <c r="B116" s="34" t="s">
        <v>169</v>
      </c>
      <c r="C116" s="36">
        <v>32858766</v>
      </c>
      <c r="D116" s="36">
        <v>1419</v>
      </c>
      <c r="E116" s="37">
        <f t="shared" si="15"/>
        <v>23156.283298097253</v>
      </c>
      <c r="F116" s="38">
        <f t="shared" si="16"/>
        <v>0.92795817953719895</v>
      </c>
      <c r="G116" s="39">
        <f t="shared" si="17"/>
        <v>1078.6396460965123</v>
      </c>
      <c r="H116" s="39">
        <f t="shared" si="18"/>
        <v>0</v>
      </c>
      <c r="I116" s="37">
        <f t="shared" si="19"/>
        <v>1078.6396460965123</v>
      </c>
      <c r="J116" s="40">
        <f t="shared" si="20"/>
        <v>-299.97803398533028</v>
      </c>
      <c r="K116" s="37">
        <f t="shared" si="21"/>
        <v>778.66161211118197</v>
      </c>
      <c r="L116" s="37">
        <f t="shared" si="22"/>
        <v>1530589.6578109509</v>
      </c>
      <c r="M116" s="37">
        <f t="shared" si="23"/>
        <v>1104920.8275857673</v>
      </c>
      <c r="N116" s="41">
        <f>'jan-aug'!M116</f>
        <v>305026.64954425296</v>
      </c>
      <c r="O116" s="41">
        <f t="shared" si="24"/>
        <v>799894.17804151424</v>
      </c>
    </row>
    <row r="117" spans="1:15" s="34" customFormat="1" x14ac:dyDescent="0.3">
      <c r="A117" s="33" t="s">
        <v>576</v>
      </c>
      <c r="B117" s="34" t="s">
        <v>170</v>
      </c>
      <c r="C117" s="36">
        <v>77444020</v>
      </c>
      <c r="D117" s="36">
        <v>2448</v>
      </c>
      <c r="E117" s="37">
        <f t="shared" si="15"/>
        <v>31635.629084967321</v>
      </c>
      <c r="F117" s="38">
        <f t="shared" si="16"/>
        <v>1.2677570228471233</v>
      </c>
      <c r="G117" s="39">
        <f t="shared" si="17"/>
        <v>-4008.9678260255282</v>
      </c>
      <c r="H117" s="39">
        <f t="shared" si="18"/>
        <v>0</v>
      </c>
      <c r="I117" s="37">
        <f t="shared" si="19"/>
        <v>-4008.9678260255282</v>
      </c>
      <c r="J117" s="40">
        <f t="shared" si="20"/>
        <v>-299.97803398533028</v>
      </c>
      <c r="K117" s="37">
        <f t="shared" si="21"/>
        <v>-4308.9458600108583</v>
      </c>
      <c r="L117" s="37">
        <f t="shared" si="22"/>
        <v>-9813953.2381104939</v>
      </c>
      <c r="M117" s="37">
        <f t="shared" si="23"/>
        <v>-10548299.465306582</v>
      </c>
      <c r="N117" s="41">
        <f>'jan-aug'!M117</f>
        <v>-11256542.154697441</v>
      </c>
      <c r="O117" s="41">
        <f t="shared" si="24"/>
        <v>708242.68939085864</v>
      </c>
    </row>
    <row r="118" spans="1:15" s="34" customFormat="1" x14ac:dyDescent="0.3">
      <c r="A118" s="33" t="s">
        <v>577</v>
      </c>
      <c r="B118" s="34" t="s">
        <v>171</v>
      </c>
      <c r="C118" s="36">
        <v>542395459</v>
      </c>
      <c r="D118" s="36">
        <v>27334</v>
      </c>
      <c r="E118" s="37">
        <f t="shared" si="15"/>
        <v>19843.252323114069</v>
      </c>
      <c r="F118" s="38">
        <f t="shared" si="16"/>
        <v>0.795192737314942</v>
      </c>
      <c r="G118" s="39">
        <f t="shared" si="17"/>
        <v>3066.4582310864221</v>
      </c>
      <c r="H118" s="39">
        <f t="shared" si="18"/>
        <v>915.37674001137975</v>
      </c>
      <c r="I118" s="37">
        <f t="shared" si="19"/>
        <v>3981.8349710978018</v>
      </c>
      <c r="J118" s="40">
        <f t="shared" si="20"/>
        <v>-299.97803398533028</v>
      </c>
      <c r="K118" s="37">
        <f t="shared" si="21"/>
        <v>3681.8569371124713</v>
      </c>
      <c r="L118" s="37">
        <f t="shared" si="22"/>
        <v>108839477.09998731</v>
      </c>
      <c r="M118" s="37">
        <f t="shared" si="23"/>
        <v>100639877.51903228</v>
      </c>
      <c r="N118" s="41">
        <f>'jan-aug'!M118</f>
        <v>79326430.014517233</v>
      </c>
      <c r="O118" s="41">
        <f t="shared" si="24"/>
        <v>21313447.504515052</v>
      </c>
    </row>
    <row r="119" spans="1:15" s="34" customFormat="1" x14ac:dyDescent="0.3">
      <c r="A119" s="33" t="s">
        <v>578</v>
      </c>
      <c r="B119" s="34" t="s">
        <v>172</v>
      </c>
      <c r="C119" s="36">
        <v>1106547443</v>
      </c>
      <c r="D119" s="36">
        <v>45976</v>
      </c>
      <c r="E119" s="37">
        <f t="shared" si="15"/>
        <v>24067.936379850358</v>
      </c>
      <c r="F119" s="38">
        <f t="shared" si="16"/>
        <v>0.96449150067611433</v>
      </c>
      <c r="G119" s="39">
        <f t="shared" si="17"/>
        <v>531.64779704464888</v>
      </c>
      <c r="H119" s="39">
        <f t="shared" si="18"/>
        <v>0</v>
      </c>
      <c r="I119" s="37">
        <f t="shared" si="19"/>
        <v>531.64779704464888</v>
      </c>
      <c r="J119" s="40">
        <f t="shared" si="20"/>
        <v>-299.97803398533028</v>
      </c>
      <c r="K119" s="37">
        <f t="shared" si="21"/>
        <v>231.6697630593186</v>
      </c>
      <c r="L119" s="37">
        <f t="shared" si="22"/>
        <v>24443039.116924778</v>
      </c>
      <c r="M119" s="37">
        <f t="shared" si="23"/>
        <v>10651249.026415233</v>
      </c>
      <c r="N119" s="41">
        <f>'jan-aug'!M119</f>
        <v>11607881.556058189</v>
      </c>
      <c r="O119" s="41">
        <f t="shared" si="24"/>
        <v>-956632.52964295633</v>
      </c>
    </row>
    <row r="120" spans="1:15" s="34" customFormat="1" x14ac:dyDescent="0.3">
      <c r="A120" s="33" t="s">
        <v>579</v>
      </c>
      <c r="B120" s="34" t="s">
        <v>173</v>
      </c>
      <c r="C120" s="36">
        <v>1363236060</v>
      </c>
      <c r="D120" s="36">
        <v>63271</v>
      </c>
      <c r="E120" s="37">
        <f t="shared" si="15"/>
        <v>21545.985680643582</v>
      </c>
      <c r="F120" s="38">
        <f t="shared" si="16"/>
        <v>0.86342757994273889</v>
      </c>
      <c r="G120" s="39">
        <f t="shared" si="17"/>
        <v>2044.8182165687147</v>
      </c>
      <c r="H120" s="39">
        <f t="shared" si="18"/>
        <v>319.42006487605045</v>
      </c>
      <c r="I120" s="37">
        <f t="shared" si="19"/>
        <v>2364.2382814447651</v>
      </c>
      <c r="J120" s="40">
        <f t="shared" si="20"/>
        <v>-299.97803398533028</v>
      </c>
      <c r="K120" s="37">
        <f t="shared" si="21"/>
        <v>2064.260247459435</v>
      </c>
      <c r="L120" s="37">
        <f t="shared" si="22"/>
        <v>149587720.30529174</v>
      </c>
      <c r="M120" s="37">
        <f t="shared" si="23"/>
        <v>130607810.11700591</v>
      </c>
      <c r="N120" s="41">
        <f>'jan-aug'!M120</f>
        <v>104304209.99051069</v>
      </c>
      <c r="O120" s="41">
        <f t="shared" si="24"/>
        <v>26303600.126495227</v>
      </c>
    </row>
    <row r="121" spans="1:15" s="34" customFormat="1" x14ac:dyDescent="0.3">
      <c r="A121" s="33" t="s">
        <v>580</v>
      </c>
      <c r="B121" s="34" t="s">
        <v>174</v>
      </c>
      <c r="C121" s="36">
        <v>138791945</v>
      </c>
      <c r="D121" s="36">
        <v>6685</v>
      </c>
      <c r="E121" s="37">
        <f t="shared" si="15"/>
        <v>20761.697083021689</v>
      </c>
      <c r="F121" s="38">
        <f t="shared" si="16"/>
        <v>0.83199822619403963</v>
      </c>
      <c r="G121" s="39">
        <f t="shared" si="17"/>
        <v>2515.3913751418504</v>
      </c>
      <c r="H121" s="39">
        <f t="shared" si="18"/>
        <v>593.92107404371302</v>
      </c>
      <c r="I121" s="37">
        <f t="shared" si="19"/>
        <v>3109.3124491855633</v>
      </c>
      <c r="J121" s="40">
        <f t="shared" si="20"/>
        <v>-299.97803398533028</v>
      </c>
      <c r="K121" s="37">
        <f t="shared" si="21"/>
        <v>2809.3344152002328</v>
      </c>
      <c r="L121" s="37">
        <f t="shared" si="22"/>
        <v>20785753.722805493</v>
      </c>
      <c r="M121" s="37">
        <f t="shared" si="23"/>
        <v>18780400.565613557</v>
      </c>
      <c r="N121" s="41">
        <f>'jan-aug'!M121</f>
        <v>15119953.755174791</v>
      </c>
      <c r="O121" s="41">
        <f t="shared" si="24"/>
        <v>3660446.8104387652</v>
      </c>
    </row>
    <row r="122" spans="1:15" s="34" customFormat="1" x14ac:dyDescent="0.3">
      <c r="A122" s="33" t="s">
        <v>581</v>
      </c>
      <c r="B122" s="34" t="s">
        <v>175</v>
      </c>
      <c r="C122" s="36">
        <v>1024198065</v>
      </c>
      <c r="D122" s="36">
        <v>47107</v>
      </c>
      <c r="E122" s="37">
        <f t="shared" si="15"/>
        <v>21741.95055936485</v>
      </c>
      <c r="F122" s="38">
        <f t="shared" si="16"/>
        <v>0.87128061964563275</v>
      </c>
      <c r="G122" s="39">
        <f t="shared" si="17"/>
        <v>1927.2392893359538</v>
      </c>
      <c r="H122" s="39">
        <f t="shared" si="18"/>
        <v>250.8323573236066</v>
      </c>
      <c r="I122" s="37">
        <f t="shared" si="19"/>
        <v>2178.0716466595604</v>
      </c>
      <c r="J122" s="40">
        <f t="shared" si="20"/>
        <v>-299.97803398533028</v>
      </c>
      <c r="K122" s="37">
        <f t="shared" si="21"/>
        <v>1878.0936126742301</v>
      </c>
      <c r="L122" s="37">
        <f t="shared" si="22"/>
        <v>102602421.05919191</v>
      </c>
      <c r="M122" s="37">
        <f t="shared" si="23"/>
        <v>88471355.812244967</v>
      </c>
      <c r="N122" s="41">
        <f>'jan-aug'!M122</f>
        <v>71955369.981461242</v>
      </c>
      <c r="O122" s="41">
        <f t="shared" si="24"/>
        <v>16515985.830783725</v>
      </c>
    </row>
    <row r="123" spans="1:15" s="34" customFormat="1" x14ac:dyDescent="0.3">
      <c r="A123" s="33" t="s">
        <v>582</v>
      </c>
      <c r="B123" s="34" t="s">
        <v>176</v>
      </c>
      <c r="C123" s="36">
        <v>221520524</v>
      </c>
      <c r="D123" s="36">
        <v>9904</v>
      </c>
      <c r="E123" s="37">
        <f t="shared" si="15"/>
        <v>22366.773424878837</v>
      </c>
      <c r="F123" s="38">
        <f t="shared" si="16"/>
        <v>0.89631958990487204</v>
      </c>
      <c r="G123" s="39">
        <f t="shared" si="17"/>
        <v>1552.345570027562</v>
      </c>
      <c r="H123" s="39">
        <f t="shared" si="18"/>
        <v>32.14435439371136</v>
      </c>
      <c r="I123" s="37">
        <f t="shared" si="19"/>
        <v>1584.4899244212734</v>
      </c>
      <c r="J123" s="40">
        <f t="shared" si="20"/>
        <v>-299.97803398533028</v>
      </c>
      <c r="K123" s="37">
        <f t="shared" si="21"/>
        <v>1284.5118904359431</v>
      </c>
      <c r="L123" s="37">
        <f t="shared" si="22"/>
        <v>15692788.211468292</v>
      </c>
      <c r="M123" s="37">
        <f t="shared" si="23"/>
        <v>12721805.76287758</v>
      </c>
      <c r="N123" s="41">
        <f>'jan-aug'!M123</f>
        <v>10140327.55652222</v>
      </c>
      <c r="O123" s="41">
        <f t="shared" si="24"/>
        <v>2581478.2063553594</v>
      </c>
    </row>
    <row r="124" spans="1:15" s="34" customFormat="1" x14ac:dyDescent="0.3">
      <c r="A124" s="33" t="s">
        <v>583</v>
      </c>
      <c r="B124" s="34" t="s">
        <v>177</v>
      </c>
      <c r="C124" s="36">
        <v>302039490</v>
      </c>
      <c r="D124" s="36">
        <v>14371</v>
      </c>
      <c r="E124" s="37">
        <f t="shared" si="15"/>
        <v>21017.29107229838</v>
      </c>
      <c r="F124" s="38">
        <f t="shared" si="16"/>
        <v>0.84224082557566571</v>
      </c>
      <c r="G124" s="39">
        <f t="shared" si="17"/>
        <v>2362.0349815758359</v>
      </c>
      <c r="H124" s="39">
        <f t="shared" si="18"/>
        <v>504.46317779687121</v>
      </c>
      <c r="I124" s="37">
        <f t="shared" si="19"/>
        <v>2866.4981593727071</v>
      </c>
      <c r="J124" s="40">
        <f t="shared" si="20"/>
        <v>-299.97803398533028</v>
      </c>
      <c r="K124" s="37">
        <f t="shared" si="21"/>
        <v>2566.5201253873765</v>
      </c>
      <c r="L124" s="37">
        <f t="shared" si="22"/>
        <v>41194445.048345171</v>
      </c>
      <c r="M124" s="37">
        <f t="shared" si="23"/>
        <v>36883460.721941985</v>
      </c>
      <c r="N124" s="41">
        <f>'jan-aug'!M124</f>
        <v>29246779.638820779</v>
      </c>
      <c r="O124" s="41">
        <f t="shared" si="24"/>
        <v>7636681.0831212066</v>
      </c>
    </row>
    <row r="125" spans="1:15" s="34" customFormat="1" x14ac:dyDescent="0.3">
      <c r="A125" s="33" t="s">
        <v>584</v>
      </c>
      <c r="B125" s="34" t="s">
        <v>178</v>
      </c>
      <c r="C125" s="36">
        <v>201498792</v>
      </c>
      <c r="D125" s="36">
        <v>9730</v>
      </c>
      <c r="E125" s="37">
        <f t="shared" si="15"/>
        <v>20709.022816032888</v>
      </c>
      <c r="F125" s="38">
        <f t="shared" si="16"/>
        <v>0.82988737289888237</v>
      </c>
      <c r="G125" s="39">
        <f t="shared" si="17"/>
        <v>2546.995935335131</v>
      </c>
      <c r="H125" s="39">
        <f t="shared" si="18"/>
        <v>612.35706748979328</v>
      </c>
      <c r="I125" s="37">
        <f t="shared" si="19"/>
        <v>3159.3530028249243</v>
      </c>
      <c r="J125" s="40">
        <f t="shared" si="20"/>
        <v>-299.97803398533028</v>
      </c>
      <c r="K125" s="37">
        <f t="shared" si="21"/>
        <v>2859.3749688395937</v>
      </c>
      <c r="L125" s="37">
        <f t="shared" si="22"/>
        <v>30740504.717486512</v>
      </c>
      <c r="M125" s="37">
        <f t="shared" si="23"/>
        <v>27821718.446809247</v>
      </c>
      <c r="N125" s="41">
        <f>'jan-aug'!M125</f>
        <v>23075953.915908854</v>
      </c>
      <c r="O125" s="41">
        <f t="shared" si="24"/>
        <v>4745764.5309003927</v>
      </c>
    </row>
    <row r="126" spans="1:15" s="34" customFormat="1" x14ac:dyDescent="0.3">
      <c r="A126" s="33" t="s">
        <v>585</v>
      </c>
      <c r="B126" s="34" t="s">
        <v>179</v>
      </c>
      <c r="C126" s="36">
        <v>682212161</v>
      </c>
      <c r="D126" s="36">
        <v>26700</v>
      </c>
      <c r="E126" s="37">
        <f t="shared" si="15"/>
        <v>25551.017265917602</v>
      </c>
      <c r="F126" s="38">
        <f t="shared" si="16"/>
        <v>1.0239240538809915</v>
      </c>
      <c r="G126" s="39">
        <f t="shared" si="17"/>
        <v>-358.20073459569755</v>
      </c>
      <c r="H126" s="39">
        <f t="shared" si="18"/>
        <v>0</v>
      </c>
      <c r="I126" s="37">
        <f t="shared" si="19"/>
        <v>-358.20073459569755</v>
      </c>
      <c r="J126" s="40">
        <f t="shared" si="20"/>
        <v>-299.97803398533028</v>
      </c>
      <c r="K126" s="37">
        <f t="shared" si="21"/>
        <v>-658.17876858102784</v>
      </c>
      <c r="L126" s="37">
        <f t="shared" si="22"/>
        <v>-9563959.6137051247</v>
      </c>
      <c r="M126" s="37">
        <f t="shared" si="23"/>
        <v>-17573373.121113442</v>
      </c>
      <c r="N126" s="41">
        <f>'jan-aug'!M126</f>
        <v>-13137196.671577493</v>
      </c>
      <c r="O126" s="41">
        <f t="shared" si="24"/>
        <v>-4436176.4495359492</v>
      </c>
    </row>
    <row r="127" spans="1:15" s="34" customFormat="1" x14ac:dyDescent="0.3">
      <c r="A127" s="33" t="s">
        <v>586</v>
      </c>
      <c r="B127" s="34" t="s">
        <v>180</v>
      </c>
      <c r="C127" s="36">
        <v>820208475</v>
      </c>
      <c r="D127" s="36">
        <v>36224</v>
      </c>
      <c r="E127" s="37">
        <f t="shared" si="15"/>
        <v>22642.680957376324</v>
      </c>
      <c r="F127" s="38">
        <f t="shared" si="16"/>
        <v>0.90737622832482112</v>
      </c>
      <c r="G127" s="39">
        <f t="shared" si="17"/>
        <v>1386.8010505290695</v>
      </c>
      <c r="H127" s="39">
        <f t="shared" si="18"/>
        <v>0</v>
      </c>
      <c r="I127" s="37">
        <f t="shared" si="19"/>
        <v>1386.8010505290695</v>
      </c>
      <c r="J127" s="40">
        <f t="shared" si="20"/>
        <v>-299.97803398533028</v>
      </c>
      <c r="K127" s="37">
        <f t="shared" si="21"/>
        <v>1086.8230165437392</v>
      </c>
      <c r="L127" s="37">
        <f t="shared" si="22"/>
        <v>50235481.254365012</v>
      </c>
      <c r="M127" s="37">
        <f t="shared" si="23"/>
        <v>39369076.951280408</v>
      </c>
      <c r="N127" s="41">
        <f>'jan-aug'!M127</f>
        <v>31172797.257287502</v>
      </c>
      <c r="O127" s="41">
        <f t="shared" si="24"/>
        <v>8196279.6939929053</v>
      </c>
    </row>
    <row r="128" spans="1:15" s="34" customFormat="1" x14ac:dyDescent="0.3">
      <c r="A128" s="33" t="s">
        <v>587</v>
      </c>
      <c r="B128" s="34" t="s">
        <v>181</v>
      </c>
      <c r="C128" s="36">
        <v>1135271776</v>
      </c>
      <c r="D128" s="36">
        <v>54645</v>
      </c>
      <c r="E128" s="37">
        <f t="shared" si="15"/>
        <v>20775.400786897248</v>
      </c>
      <c r="F128" s="38">
        <f t="shared" si="16"/>
        <v>0.83254738444787413</v>
      </c>
      <c r="G128" s="39">
        <f t="shared" si="17"/>
        <v>2507.1691528165152</v>
      </c>
      <c r="H128" s="39">
        <f t="shared" si="18"/>
        <v>589.1247776872674</v>
      </c>
      <c r="I128" s="37">
        <f t="shared" si="19"/>
        <v>3096.2939305037826</v>
      </c>
      <c r="J128" s="40">
        <f t="shared" si="20"/>
        <v>-299.97803398533028</v>
      </c>
      <c r="K128" s="37">
        <f t="shared" si="21"/>
        <v>2796.3158965184521</v>
      </c>
      <c r="L128" s="37">
        <f t="shared" si="22"/>
        <v>169196981.83237919</v>
      </c>
      <c r="M128" s="37">
        <f t="shared" si="23"/>
        <v>152804682.16525081</v>
      </c>
      <c r="N128" s="41">
        <f>'jan-aug'!M128</f>
        <v>120947737.6615971</v>
      </c>
      <c r="O128" s="41">
        <f t="shared" si="24"/>
        <v>31856944.503653705</v>
      </c>
    </row>
    <row r="129" spans="1:15" s="34" customFormat="1" x14ac:dyDescent="0.3">
      <c r="A129" s="33" t="s">
        <v>588</v>
      </c>
      <c r="B129" s="34" t="s">
        <v>182</v>
      </c>
      <c r="C129" s="36">
        <v>259731225</v>
      </c>
      <c r="D129" s="36">
        <v>12682</v>
      </c>
      <c r="E129" s="37">
        <f t="shared" si="15"/>
        <v>20480.304762655731</v>
      </c>
      <c r="F129" s="38">
        <f t="shared" si="16"/>
        <v>0.82072179197611839</v>
      </c>
      <c r="G129" s="39">
        <f t="shared" si="17"/>
        <v>2684.2267673614251</v>
      </c>
      <c r="H129" s="39">
        <f t="shared" si="18"/>
        <v>692.40838617179827</v>
      </c>
      <c r="I129" s="37">
        <f t="shared" si="19"/>
        <v>3376.6351535332233</v>
      </c>
      <c r="J129" s="40">
        <f t="shared" si="20"/>
        <v>-299.97803398533028</v>
      </c>
      <c r="K129" s="37">
        <f t="shared" si="21"/>
        <v>3076.6571195478928</v>
      </c>
      <c r="L129" s="37">
        <f t="shared" si="22"/>
        <v>42822487.017108336</v>
      </c>
      <c r="M129" s="37">
        <f t="shared" si="23"/>
        <v>39018165.590106376</v>
      </c>
      <c r="N129" s="41">
        <f>'jan-aug'!M129</f>
        <v>28009735.567004737</v>
      </c>
      <c r="O129" s="41">
        <f t="shared" si="24"/>
        <v>11008430.023101639</v>
      </c>
    </row>
    <row r="130" spans="1:15" s="34" customFormat="1" x14ac:dyDescent="0.3">
      <c r="A130" s="33" t="s">
        <v>589</v>
      </c>
      <c r="B130" s="34" t="s">
        <v>183</v>
      </c>
      <c r="C130" s="36">
        <v>47844769</v>
      </c>
      <c r="D130" s="36">
        <v>2329</v>
      </c>
      <c r="E130" s="37">
        <f t="shared" si="15"/>
        <v>20543.052382996993</v>
      </c>
      <c r="F130" s="38">
        <f t="shared" si="16"/>
        <v>0.82323632191136731</v>
      </c>
      <c r="G130" s="39">
        <f t="shared" si="17"/>
        <v>2646.5781951566678</v>
      </c>
      <c r="H130" s="39">
        <f t="shared" si="18"/>
        <v>670.44671905235646</v>
      </c>
      <c r="I130" s="37">
        <f t="shared" si="19"/>
        <v>3317.0249142090242</v>
      </c>
      <c r="J130" s="40">
        <f t="shared" si="20"/>
        <v>-299.97803398533028</v>
      </c>
      <c r="K130" s="37">
        <f t="shared" si="21"/>
        <v>3017.0468802236937</v>
      </c>
      <c r="L130" s="37">
        <f t="shared" si="22"/>
        <v>7725351.0251928177</v>
      </c>
      <c r="M130" s="37">
        <f t="shared" si="23"/>
        <v>7026702.1840409823</v>
      </c>
      <c r="N130" s="41">
        <f>'jan-aug'!M130</f>
        <v>5423578.2505089147</v>
      </c>
      <c r="O130" s="41">
        <f t="shared" si="24"/>
        <v>1603123.9335320676</v>
      </c>
    </row>
    <row r="131" spans="1:15" s="34" customFormat="1" x14ac:dyDescent="0.3">
      <c r="A131" s="33" t="s">
        <v>590</v>
      </c>
      <c r="B131" s="34" t="s">
        <v>184</v>
      </c>
      <c r="C131" s="36">
        <v>309391145</v>
      </c>
      <c r="D131" s="36">
        <v>14089</v>
      </c>
      <c r="E131" s="37">
        <f t="shared" si="15"/>
        <v>21959.766129604657</v>
      </c>
      <c r="F131" s="38">
        <f t="shared" si="16"/>
        <v>0.88000929762182578</v>
      </c>
      <c r="G131" s="39">
        <f t="shared" si="17"/>
        <v>1796.5499471920696</v>
      </c>
      <c r="H131" s="39">
        <f t="shared" si="18"/>
        <v>174.59690773967412</v>
      </c>
      <c r="I131" s="37">
        <f t="shared" si="19"/>
        <v>1971.1468549317437</v>
      </c>
      <c r="J131" s="40">
        <f t="shared" si="20"/>
        <v>-299.97803398533028</v>
      </c>
      <c r="K131" s="37">
        <f t="shared" si="21"/>
        <v>1671.1688209464135</v>
      </c>
      <c r="L131" s="37">
        <f t="shared" si="22"/>
        <v>27771488.039133336</v>
      </c>
      <c r="M131" s="37">
        <f t="shared" si="23"/>
        <v>23545097.518314019</v>
      </c>
      <c r="N131" s="41">
        <f>'jan-aug'!M131</f>
        <v>17800651.49024047</v>
      </c>
      <c r="O131" s="41">
        <f t="shared" si="24"/>
        <v>5744446.0280735493</v>
      </c>
    </row>
    <row r="132" spans="1:15" s="34" customFormat="1" x14ac:dyDescent="0.3">
      <c r="A132" s="33" t="s">
        <v>591</v>
      </c>
      <c r="B132" s="34" t="s">
        <v>185</v>
      </c>
      <c r="C132" s="36">
        <v>208971658</v>
      </c>
      <c r="D132" s="36">
        <v>10406</v>
      </c>
      <c r="E132" s="37">
        <f t="shared" si="15"/>
        <v>20081.842975206611</v>
      </c>
      <c r="F132" s="38">
        <f t="shared" si="16"/>
        <v>0.80475394989470772</v>
      </c>
      <c r="G132" s="39">
        <f t="shared" si="17"/>
        <v>2923.3038398308968</v>
      </c>
      <c r="H132" s="39">
        <f t="shared" si="18"/>
        <v>831.87001177899015</v>
      </c>
      <c r="I132" s="37">
        <f t="shared" si="19"/>
        <v>3755.1738516098867</v>
      </c>
      <c r="J132" s="40">
        <f t="shared" si="20"/>
        <v>-299.97803398533028</v>
      </c>
      <c r="K132" s="37">
        <f t="shared" si="21"/>
        <v>3455.1958176245562</v>
      </c>
      <c r="L132" s="37">
        <f t="shared" si="22"/>
        <v>39076339.09985248</v>
      </c>
      <c r="M132" s="37">
        <f t="shared" si="23"/>
        <v>35954767.678201132</v>
      </c>
      <c r="N132" s="41">
        <f>'jan-aug'!M132</f>
        <v>29230120.730590705</v>
      </c>
      <c r="O132" s="41">
        <f t="shared" si="24"/>
        <v>6724646.9476104267</v>
      </c>
    </row>
    <row r="133" spans="1:15" s="34" customFormat="1" x14ac:dyDescent="0.3">
      <c r="A133" s="33" t="s">
        <v>592</v>
      </c>
      <c r="B133" s="34" t="s">
        <v>186</v>
      </c>
      <c r="C133" s="36">
        <v>71337559</v>
      </c>
      <c r="D133" s="36">
        <v>4080</v>
      </c>
      <c r="E133" s="37">
        <f t="shared" si="15"/>
        <v>17484.695833333335</v>
      </c>
      <c r="F133" s="38">
        <f t="shared" si="16"/>
        <v>0.70067662873147096</v>
      </c>
      <c r="G133" s="39">
        <f t="shared" si="17"/>
        <v>4481.5921249548628</v>
      </c>
      <c r="H133" s="39">
        <f t="shared" si="18"/>
        <v>1740.8715114346369</v>
      </c>
      <c r="I133" s="37">
        <f t="shared" si="19"/>
        <v>6222.4636363894997</v>
      </c>
      <c r="J133" s="40">
        <f t="shared" si="20"/>
        <v>-299.97803398533028</v>
      </c>
      <c r="K133" s="37">
        <f t="shared" si="21"/>
        <v>5922.4856024041692</v>
      </c>
      <c r="L133" s="37">
        <f t="shared" si="22"/>
        <v>25387651.636469159</v>
      </c>
      <c r="M133" s="37">
        <f t="shared" si="23"/>
        <v>24163741.257809009</v>
      </c>
      <c r="N133" s="41">
        <f>'jan-aug'!M133</f>
        <v>18544400.095417071</v>
      </c>
      <c r="O133" s="41">
        <f t="shared" si="24"/>
        <v>5619341.1623919383</v>
      </c>
    </row>
    <row r="134" spans="1:15" s="34" customFormat="1" x14ac:dyDescent="0.3">
      <c r="A134" s="33" t="s">
        <v>593</v>
      </c>
      <c r="B134" s="34" t="s">
        <v>187</v>
      </c>
      <c r="C134" s="36">
        <v>125444576</v>
      </c>
      <c r="D134" s="36">
        <v>6538</v>
      </c>
      <c r="E134" s="37">
        <f t="shared" si="15"/>
        <v>19186.995411440806</v>
      </c>
      <c r="F134" s="38">
        <f t="shared" si="16"/>
        <v>0.76889408820854299</v>
      </c>
      <c r="G134" s="39">
        <f t="shared" si="17"/>
        <v>3460.2123780903798</v>
      </c>
      <c r="H134" s="39">
        <f t="shared" si="18"/>
        <v>1145.0666590970218</v>
      </c>
      <c r="I134" s="37">
        <f t="shared" si="19"/>
        <v>4605.2790371874016</v>
      </c>
      <c r="J134" s="40">
        <f t="shared" si="20"/>
        <v>-299.97803398533028</v>
      </c>
      <c r="K134" s="37">
        <f t="shared" si="21"/>
        <v>4305.3010032020711</v>
      </c>
      <c r="L134" s="37">
        <f t="shared" si="22"/>
        <v>30109314.345131233</v>
      </c>
      <c r="M134" s="37">
        <f t="shared" si="23"/>
        <v>28148057.958935142</v>
      </c>
      <c r="N134" s="41">
        <f>'jan-aug'!M134</f>
        <v>20695255.791553143</v>
      </c>
      <c r="O134" s="41">
        <f t="shared" si="24"/>
        <v>7452802.1673819982</v>
      </c>
    </row>
    <row r="135" spans="1:15" s="34" customFormat="1" x14ac:dyDescent="0.3">
      <c r="A135" s="33" t="s">
        <v>594</v>
      </c>
      <c r="B135" s="34" t="s">
        <v>188</v>
      </c>
      <c r="C135" s="36">
        <v>121119994</v>
      </c>
      <c r="D135" s="36">
        <v>6630</v>
      </c>
      <c r="E135" s="37">
        <f t="shared" si="15"/>
        <v>18268.475716440422</v>
      </c>
      <c r="F135" s="38">
        <f t="shared" si="16"/>
        <v>0.73208559640227555</v>
      </c>
      <c r="G135" s="39">
        <f t="shared" si="17"/>
        <v>4011.3241950906104</v>
      </c>
      <c r="H135" s="39">
        <f t="shared" si="18"/>
        <v>1466.5485523471564</v>
      </c>
      <c r="I135" s="37">
        <f t="shared" si="19"/>
        <v>5477.8727474377665</v>
      </c>
      <c r="J135" s="40">
        <f t="shared" si="20"/>
        <v>-299.97803398533028</v>
      </c>
      <c r="K135" s="37">
        <f t="shared" si="21"/>
        <v>5177.894713452436</v>
      </c>
      <c r="L135" s="37">
        <f t="shared" si="22"/>
        <v>36318296.315512389</v>
      </c>
      <c r="M135" s="37">
        <f t="shared" si="23"/>
        <v>34329441.95018965</v>
      </c>
      <c r="N135" s="41">
        <f>'jan-aug'!M135</f>
        <v>28168937.111302741</v>
      </c>
      <c r="O135" s="41">
        <f t="shared" si="24"/>
        <v>6160504.8388869092</v>
      </c>
    </row>
    <row r="136" spans="1:15" s="34" customFormat="1" x14ac:dyDescent="0.3">
      <c r="A136" s="33" t="s">
        <v>595</v>
      </c>
      <c r="B136" s="34" t="s">
        <v>189</v>
      </c>
      <c r="C136" s="36">
        <v>83669129</v>
      </c>
      <c r="D136" s="36">
        <v>4293</v>
      </c>
      <c r="E136" s="37">
        <f t="shared" si="15"/>
        <v>19489.664337293267</v>
      </c>
      <c r="F136" s="38">
        <f t="shared" si="16"/>
        <v>0.78102315494265084</v>
      </c>
      <c r="G136" s="39">
        <f t="shared" si="17"/>
        <v>3278.6110225789039</v>
      </c>
      <c r="H136" s="39">
        <f t="shared" si="18"/>
        <v>1039.1325350486607</v>
      </c>
      <c r="I136" s="37">
        <f t="shared" si="19"/>
        <v>4317.7435576275648</v>
      </c>
      <c r="J136" s="40">
        <f t="shared" si="20"/>
        <v>-299.97803398533028</v>
      </c>
      <c r="K136" s="37">
        <f t="shared" si="21"/>
        <v>4017.7655236422343</v>
      </c>
      <c r="L136" s="37">
        <f t="shared" si="22"/>
        <v>18536073.092895135</v>
      </c>
      <c r="M136" s="37">
        <f t="shared" si="23"/>
        <v>17248267.39299611</v>
      </c>
      <c r="N136" s="41">
        <f>'jan-aug'!M136</f>
        <v>13571450.741685171</v>
      </c>
      <c r="O136" s="41">
        <f t="shared" si="24"/>
        <v>3676816.6513109393</v>
      </c>
    </row>
    <row r="137" spans="1:15" s="34" customFormat="1" x14ac:dyDescent="0.3">
      <c r="A137" s="33" t="s">
        <v>596</v>
      </c>
      <c r="B137" s="34" t="s">
        <v>190</v>
      </c>
      <c r="C137" s="36">
        <v>170488662</v>
      </c>
      <c r="D137" s="36">
        <v>5780</v>
      </c>
      <c r="E137" s="37">
        <f t="shared" ref="E137:E200" si="25">(C137)/D137</f>
        <v>29496.30830449827</v>
      </c>
      <c r="F137" s="38">
        <f t="shared" ref="F137:F200" si="26">IF(ISNUMBER(C137),E137/E$435,"")</f>
        <v>1.182026502481047</v>
      </c>
      <c r="G137" s="39">
        <f t="shared" ref="G137:G200" si="27">(E$435-E137)*0.6</f>
        <v>-2725.3753577440984</v>
      </c>
      <c r="H137" s="39">
        <f t="shared" ref="H137:H200" si="28">IF(E137&gt;=E$435*0.9,0,IF(E137&lt;0.9*E$435,(E$435*0.9-E137)*0.35))</f>
        <v>0</v>
      </c>
      <c r="I137" s="37">
        <f t="shared" ref="I137:I200" si="29">G137+H137</f>
        <v>-2725.3753577440984</v>
      </c>
      <c r="J137" s="40">
        <f t="shared" ref="J137:J200" si="30">I$437</f>
        <v>-299.97803398533028</v>
      </c>
      <c r="K137" s="37">
        <f t="shared" ref="K137:K200" si="31">I137+J137</f>
        <v>-3025.3533917294289</v>
      </c>
      <c r="L137" s="37">
        <f t="shared" ref="L137:L200" si="32">(I137*D137)</f>
        <v>-15752669.567760888</v>
      </c>
      <c r="M137" s="37">
        <f t="shared" ref="M137:M200" si="33">(K137*D137)</f>
        <v>-17486542.604196098</v>
      </c>
      <c r="N137" s="41">
        <f>'jan-aug'!M137</f>
        <v>-19540330.787480071</v>
      </c>
      <c r="O137" s="41">
        <f t="shared" ref="O137:O200" si="34">M137-N137</f>
        <v>2053788.1832839735</v>
      </c>
    </row>
    <row r="138" spans="1:15" s="34" customFormat="1" x14ac:dyDescent="0.3">
      <c r="A138" s="33" t="s">
        <v>597</v>
      </c>
      <c r="B138" s="34" t="s">
        <v>191</v>
      </c>
      <c r="C138" s="36">
        <v>37386658</v>
      </c>
      <c r="D138" s="36">
        <v>1572</v>
      </c>
      <c r="E138" s="37">
        <f t="shared" si="25"/>
        <v>23782.861323155215</v>
      </c>
      <c r="F138" s="38">
        <f t="shared" si="26"/>
        <v>0.95306748555085352</v>
      </c>
      <c r="G138" s="39">
        <f t="shared" si="27"/>
        <v>702.69283106173464</v>
      </c>
      <c r="H138" s="39">
        <f t="shared" si="28"/>
        <v>0</v>
      </c>
      <c r="I138" s="37">
        <f t="shared" si="29"/>
        <v>702.69283106173464</v>
      </c>
      <c r="J138" s="40">
        <f t="shared" si="30"/>
        <v>-299.97803398533028</v>
      </c>
      <c r="K138" s="37">
        <f t="shared" si="31"/>
        <v>402.71479707640435</v>
      </c>
      <c r="L138" s="37">
        <f t="shared" si="32"/>
        <v>1104633.1304290469</v>
      </c>
      <c r="M138" s="37">
        <f t="shared" si="33"/>
        <v>633067.66100410768</v>
      </c>
      <c r="N138" s="41">
        <f>'jan-aug'!M138</f>
        <v>-119087.46012433777</v>
      </c>
      <c r="O138" s="41">
        <f t="shared" si="34"/>
        <v>752155.12112844549</v>
      </c>
    </row>
    <row r="139" spans="1:15" s="34" customFormat="1" x14ac:dyDescent="0.3">
      <c r="A139" s="33" t="s">
        <v>598</v>
      </c>
      <c r="B139" s="34" t="s">
        <v>192</v>
      </c>
      <c r="C139" s="36">
        <v>62907349</v>
      </c>
      <c r="D139" s="36">
        <v>2934</v>
      </c>
      <c r="E139" s="37">
        <f t="shared" si="25"/>
        <v>21440.8142467621</v>
      </c>
      <c r="F139" s="38">
        <f t="shared" si="26"/>
        <v>0.85921297041030176</v>
      </c>
      <c r="G139" s="39">
        <f t="shared" si="27"/>
        <v>2107.9210768976036</v>
      </c>
      <c r="H139" s="39">
        <f t="shared" si="28"/>
        <v>356.23006673456911</v>
      </c>
      <c r="I139" s="37">
        <f t="shared" si="29"/>
        <v>2464.1511436321725</v>
      </c>
      <c r="J139" s="40">
        <f t="shared" si="30"/>
        <v>-299.97803398533028</v>
      </c>
      <c r="K139" s="37">
        <f t="shared" si="31"/>
        <v>2164.173109646842</v>
      </c>
      <c r="L139" s="37">
        <f t="shared" si="32"/>
        <v>7229819.4554167939</v>
      </c>
      <c r="M139" s="37">
        <f t="shared" si="33"/>
        <v>6349683.9037038349</v>
      </c>
      <c r="N139" s="41">
        <f>'jan-aug'!M139</f>
        <v>4340891.2831013966</v>
      </c>
      <c r="O139" s="41">
        <f t="shared" si="34"/>
        <v>2008792.6206024382</v>
      </c>
    </row>
    <row r="140" spans="1:15" s="34" customFormat="1" x14ac:dyDescent="0.3">
      <c r="A140" s="33" t="s">
        <v>599</v>
      </c>
      <c r="B140" s="34" t="s">
        <v>193</v>
      </c>
      <c r="C140" s="36">
        <v>50900671</v>
      </c>
      <c r="D140" s="36">
        <v>2403</v>
      </c>
      <c r="E140" s="37">
        <f t="shared" si="25"/>
        <v>21182.135247607159</v>
      </c>
      <c r="F140" s="38">
        <f t="shared" si="26"/>
        <v>0.84884674323773779</v>
      </c>
      <c r="G140" s="39">
        <f t="shared" si="27"/>
        <v>2263.1284763905683</v>
      </c>
      <c r="H140" s="39">
        <f t="shared" si="28"/>
        <v>446.76771643879852</v>
      </c>
      <c r="I140" s="37">
        <f t="shared" si="29"/>
        <v>2709.8961928293666</v>
      </c>
      <c r="J140" s="40">
        <f t="shared" si="30"/>
        <v>-299.97803398533028</v>
      </c>
      <c r="K140" s="37">
        <f t="shared" si="31"/>
        <v>2409.918158844036</v>
      </c>
      <c r="L140" s="37">
        <f t="shared" si="32"/>
        <v>6511880.5513689676</v>
      </c>
      <c r="M140" s="37">
        <f t="shared" si="33"/>
        <v>5791033.335702219</v>
      </c>
      <c r="N140" s="41">
        <f>'jan-aug'!M140</f>
        <v>4111235.7522640228</v>
      </c>
      <c r="O140" s="41">
        <f t="shared" si="34"/>
        <v>1679797.5834381962</v>
      </c>
    </row>
    <row r="141" spans="1:15" s="34" customFormat="1" x14ac:dyDescent="0.3">
      <c r="A141" s="33" t="s">
        <v>600</v>
      </c>
      <c r="B141" s="34" t="s">
        <v>194</v>
      </c>
      <c r="C141" s="36">
        <v>35550215</v>
      </c>
      <c r="D141" s="36">
        <v>1476</v>
      </c>
      <c r="E141" s="37">
        <f t="shared" si="25"/>
        <v>24085.511517615178</v>
      </c>
      <c r="F141" s="38">
        <f t="shared" si="26"/>
        <v>0.9651958016485721</v>
      </c>
      <c r="G141" s="39">
        <f t="shared" si="27"/>
        <v>521.10271438575728</v>
      </c>
      <c r="H141" s="39">
        <f t="shared" si="28"/>
        <v>0</v>
      </c>
      <c r="I141" s="37">
        <f t="shared" si="29"/>
        <v>521.10271438575728</v>
      </c>
      <c r="J141" s="40">
        <f t="shared" si="30"/>
        <v>-299.97803398533028</v>
      </c>
      <c r="K141" s="37">
        <f t="shared" si="31"/>
        <v>221.124680400427</v>
      </c>
      <c r="L141" s="37">
        <f t="shared" si="32"/>
        <v>769147.60643337772</v>
      </c>
      <c r="M141" s="37">
        <f t="shared" si="33"/>
        <v>326380.02827103023</v>
      </c>
      <c r="N141" s="41">
        <f>'jan-aug'!M141</f>
        <v>-426099.85797934158</v>
      </c>
      <c r="O141" s="41">
        <f t="shared" si="34"/>
        <v>752479.88625037181</v>
      </c>
    </row>
    <row r="142" spans="1:15" s="34" customFormat="1" x14ac:dyDescent="0.3">
      <c r="A142" s="33" t="s">
        <v>601</v>
      </c>
      <c r="B142" s="34" t="s">
        <v>195</v>
      </c>
      <c r="C142" s="36">
        <v>28337831</v>
      </c>
      <c r="D142" s="36">
        <v>1286</v>
      </c>
      <c r="E142" s="37">
        <f t="shared" si="25"/>
        <v>22035.638413685847</v>
      </c>
      <c r="F142" s="38">
        <f t="shared" si="26"/>
        <v>0.88304978152448632</v>
      </c>
      <c r="G142" s="39">
        <f t="shared" si="27"/>
        <v>1751.0265767433557</v>
      </c>
      <c r="H142" s="39">
        <f t="shared" si="28"/>
        <v>148.04160831125773</v>
      </c>
      <c r="I142" s="37">
        <f t="shared" si="29"/>
        <v>1899.0681850546134</v>
      </c>
      <c r="J142" s="40">
        <f t="shared" si="30"/>
        <v>-299.97803398533028</v>
      </c>
      <c r="K142" s="37">
        <f t="shared" si="31"/>
        <v>1599.0901510692831</v>
      </c>
      <c r="L142" s="37">
        <f t="shared" si="32"/>
        <v>2442201.6859802329</v>
      </c>
      <c r="M142" s="37">
        <f t="shared" si="33"/>
        <v>2056429.9342750981</v>
      </c>
      <c r="N142" s="41">
        <f>'jan-aug'!M142</f>
        <v>703196.30043263361</v>
      </c>
      <c r="O142" s="41">
        <f t="shared" si="34"/>
        <v>1353233.6338424645</v>
      </c>
    </row>
    <row r="143" spans="1:15" s="34" customFormat="1" x14ac:dyDescent="0.3">
      <c r="A143" s="33" t="s">
        <v>602</v>
      </c>
      <c r="B143" s="34" t="s">
        <v>196</v>
      </c>
      <c r="C143" s="36">
        <v>69149711</v>
      </c>
      <c r="D143" s="36">
        <v>2228</v>
      </c>
      <c r="E143" s="37">
        <f t="shared" si="25"/>
        <v>31036.67459605027</v>
      </c>
      <c r="F143" s="38">
        <f t="shared" si="26"/>
        <v>1.2437546944075344</v>
      </c>
      <c r="G143" s="39">
        <f t="shared" si="27"/>
        <v>-3649.5951326752984</v>
      </c>
      <c r="H143" s="39">
        <f t="shared" si="28"/>
        <v>0</v>
      </c>
      <c r="I143" s="37">
        <f t="shared" si="29"/>
        <v>-3649.5951326752984</v>
      </c>
      <c r="J143" s="40">
        <f t="shared" si="30"/>
        <v>-299.97803398533028</v>
      </c>
      <c r="K143" s="37">
        <f t="shared" si="31"/>
        <v>-3949.5731666606289</v>
      </c>
      <c r="L143" s="37">
        <f t="shared" si="32"/>
        <v>-8131297.9556005644</v>
      </c>
      <c r="M143" s="37">
        <f t="shared" si="33"/>
        <v>-8799649.015319882</v>
      </c>
      <c r="N143" s="41">
        <f>'jan-aug'!M143</f>
        <v>-9749113.9081151579</v>
      </c>
      <c r="O143" s="41">
        <f t="shared" si="34"/>
        <v>949464.8927952759</v>
      </c>
    </row>
    <row r="144" spans="1:15" s="34" customFormat="1" x14ac:dyDescent="0.3">
      <c r="A144" s="33" t="s">
        <v>603</v>
      </c>
      <c r="B144" s="34" t="s">
        <v>197</v>
      </c>
      <c r="C144" s="36">
        <v>126400187</v>
      </c>
      <c r="D144" s="36">
        <v>3723</v>
      </c>
      <c r="E144" s="37">
        <f t="shared" si="25"/>
        <v>33951.164920762829</v>
      </c>
      <c r="F144" s="38">
        <f t="shared" si="26"/>
        <v>1.3605491342225489</v>
      </c>
      <c r="G144" s="39">
        <f t="shared" si="27"/>
        <v>-5398.2893275028337</v>
      </c>
      <c r="H144" s="39">
        <f t="shared" si="28"/>
        <v>0</v>
      </c>
      <c r="I144" s="37">
        <f t="shared" si="29"/>
        <v>-5398.2893275028337</v>
      </c>
      <c r="J144" s="40">
        <f t="shared" si="30"/>
        <v>-299.97803398533028</v>
      </c>
      <c r="K144" s="37">
        <f t="shared" si="31"/>
        <v>-5698.2673614881642</v>
      </c>
      <c r="L144" s="37">
        <f t="shared" si="32"/>
        <v>-20097831.166293051</v>
      </c>
      <c r="M144" s="37">
        <f t="shared" si="33"/>
        <v>-21214649.386820436</v>
      </c>
      <c r="N144" s="41">
        <f>'jan-aug'!M144</f>
        <v>-21640072.401935697</v>
      </c>
      <c r="O144" s="41">
        <f t="shared" si="34"/>
        <v>425423.01511526108</v>
      </c>
    </row>
    <row r="145" spans="1:15" s="34" customFormat="1" x14ac:dyDescent="0.3">
      <c r="A145" s="33" t="s">
        <v>604</v>
      </c>
      <c r="B145" s="34" t="s">
        <v>198</v>
      </c>
      <c r="C145" s="36">
        <v>136499821</v>
      </c>
      <c r="D145" s="36">
        <v>6848</v>
      </c>
      <c r="E145" s="37">
        <f t="shared" si="25"/>
        <v>19932.800963785048</v>
      </c>
      <c r="F145" s="38">
        <f t="shared" si="26"/>
        <v>0.79878128356424005</v>
      </c>
      <c r="G145" s="39">
        <f t="shared" si="27"/>
        <v>3012.7290466838349</v>
      </c>
      <c r="H145" s="39">
        <f t="shared" si="28"/>
        <v>884.03471577653727</v>
      </c>
      <c r="I145" s="37">
        <f t="shared" si="29"/>
        <v>3896.7637624603722</v>
      </c>
      <c r="J145" s="40">
        <f t="shared" si="30"/>
        <v>-299.97803398533028</v>
      </c>
      <c r="K145" s="37">
        <f t="shared" si="31"/>
        <v>3596.7857284750417</v>
      </c>
      <c r="L145" s="37">
        <f t="shared" si="32"/>
        <v>26685038.245328628</v>
      </c>
      <c r="M145" s="37">
        <f t="shared" si="33"/>
        <v>24630788.668597084</v>
      </c>
      <c r="N145" s="41">
        <f>'jan-aug'!M145</f>
        <v>18667725.707013752</v>
      </c>
      <c r="O145" s="41">
        <f t="shared" si="34"/>
        <v>5963062.9615833312</v>
      </c>
    </row>
    <row r="146" spans="1:15" s="34" customFormat="1" x14ac:dyDescent="0.3">
      <c r="A146" s="33" t="s">
        <v>605</v>
      </c>
      <c r="B146" s="34" t="s">
        <v>199</v>
      </c>
      <c r="C146" s="36">
        <v>501356965</v>
      </c>
      <c r="D146" s="36">
        <v>23246</v>
      </c>
      <c r="E146" s="37">
        <f t="shared" si="25"/>
        <v>21567.450959304828</v>
      </c>
      <c r="F146" s="38">
        <f t="shared" si="26"/>
        <v>0.86428777329299844</v>
      </c>
      <c r="G146" s="39">
        <f t="shared" si="27"/>
        <v>2031.939049371967</v>
      </c>
      <c r="H146" s="39">
        <f t="shared" si="28"/>
        <v>311.90721734461437</v>
      </c>
      <c r="I146" s="37">
        <f t="shared" si="29"/>
        <v>2343.8462667165813</v>
      </c>
      <c r="J146" s="40">
        <f t="shared" si="30"/>
        <v>-299.97803398533028</v>
      </c>
      <c r="K146" s="37">
        <f t="shared" si="31"/>
        <v>2043.8682327312511</v>
      </c>
      <c r="L146" s="37">
        <f t="shared" si="32"/>
        <v>54485050.316093653</v>
      </c>
      <c r="M146" s="37">
        <f t="shared" si="33"/>
        <v>47511760.938070662</v>
      </c>
      <c r="N146" s="41">
        <f>'jan-aug'!M146</f>
        <v>36443137.849991485</v>
      </c>
      <c r="O146" s="41">
        <f t="shared" si="34"/>
        <v>11068623.088079177</v>
      </c>
    </row>
    <row r="147" spans="1:15" s="34" customFormat="1" x14ac:dyDescent="0.3">
      <c r="A147" s="33" t="s">
        <v>606</v>
      </c>
      <c r="B147" s="34" t="s">
        <v>200</v>
      </c>
      <c r="C147" s="36">
        <v>917399376</v>
      </c>
      <c r="D147" s="36">
        <v>44785</v>
      </c>
      <c r="E147" s="37">
        <f t="shared" si="25"/>
        <v>20484.523300212124</v>
      </c>
      <c r="F147" s="38">
        <f t="shared" si="26"/>
        <v>0.82089084442640781</v>
      </c>
      <c r="G147" s="39">
        <f t="shared" si="27"/>
        <v>2681.6956448275891</v>
      </c>
      <c r="H147" s="39">
        <f t="shared" si="28"/>
        <v>690.9318980270607</v>
      </c>
      <c r="I147" s="37">
        <f t="shared" si="29"/>
        <v>3372.6275428546496</v>
      </c>
      <c r="J147" s="40">
        <f t="shared" si="30"/>
        <v>-299.97803398533028</v>
      </c>
      <c r="K147" s="37">
        <f t="shared" si="31"/>
        <v>3072.6495088693191</v>
      </c>
      <c r="L147" s="37">
        <f t="shared" si="32"/>
        <v>151043124.50674549</v>
      </c>
      <c r="M147" s="37">
        <f t="shared" si="33"/>
        <v>137608608.25471246</v>
      </c>
      <c r="N147" s="41">
        <f>'jan-aug'!M147</f>
        <v>110076671.66017248</v>
      </c>
      <c r="O147" s="41">
        <f t="shared" si="34"/>
        <v>27531936.594539985</v>
      </c>
    </row>
    <row r="148" spans="1:15" s="34" customFormat="1" x14ac:dyDescent="0.3">
      <c r="A148" s="33" t="s">
        <v>607</v>
      </c>
      <c r="B148" s="34" t="s">
        <v>201</v>
      </c>
      <c r="C148" s="36">
        <v>41683525</v>
      </c>
      <c r="D148" s="36">
        <v>2454</v>
      </c>
      <c r="E148" s="37">
        <f t="shared" si="25"/>
        <v>16985.951507742462</v>
      </c>
      <c r="F148" s="38">
        <f t="shared" si="26"/>
        <v>0.68069009330728891</v>
      </c>
      <c r="G148" s="39">
        <f t="shared" si="27"/>
        <v>4780.8387203093862</v>
      </c>
      <c r="H148" s="39">
        <f t="shared" si="28"/>
        <v>1915.4320253914423</v>
      </c>
      <c r="I148" s="37">
        <f t="shared" si="29"/>
        <v>6696.2707457008282</v>
      </c>
      <c r="J148" s="40">
        <f t="shared" si="30"/>
        <v>-299.97803398533028</v>
      </c>
      <c r="K148" s="37">
        <f t="shared" si="31"/>
        <v>6396.2927117154977</v>
      </c>
      <c r="L148" s="37">
        <f t="shared" si="32"/>
        <v>16432648.409949832</v>
      </c>
      <c r="M148" s="37">
        <f t="shared" si="33"/>
        <v>15696502.314549832</v>
      </c>
      <c r="N148" s="41">
        <f>'jan-aug'!M148</f>
        <v>11644785.486581743</v>
      </c>
      <c r="O148" s="41">
        <f t="shared" si="34"/>
        <v>4051716.8279680889</v>
      </c>
    </row>
    <row r="149" spans="1:15" s="34" customFormat="1" x14ac:dyDescent="0.3">
      <c r="A149" s="33" t="s">
        <v>608</v>
      </c>
      <c r="B149" s="34" t="s">
        <v>202</v>
      </c>
      <c r="C149" s="36">
        <v>36534237</v>
      </c>
      <c r="D149" s="36">
        <v>2093</v>
      </c>
      <c r="E149" s="37">
        <f t="shared" si="25"/>
        <v>17455.440516005732</v>
      </c>
      <c r="F149" s="38">
        <f t="shared" si="26"/>
        <v>0.69950425963148954</v>
      </c>
      <c r="G149" s="39">
        <f t="shared" si="27"/>
        <v>4499.145315351424</v>
      </c>
      <c r="H149" s="39">
        <f t="shared" si="28"/>
        <v>1751.1108724992978</v>
      </c>
      <c r="I149" s="37">
        <f t="shared" si="29"/>
        <v>6250.2561878507222</v>
      </c>
      <c r="J149" s="40">
        <f t="shared" si="30"/>
        <v>-299.97803398533028</v>
      </c>
      <c r="K149" s="37">
        <f t="shared" si="31"/>
        <v>5950.2781538653917</v>
      </c>
      <c r="L149" s="37">
        <f t="shared" si="32"/>
        <v>13081786.201171562</v>
      </c>
      <c r="M149" s="37">
        <f t="shared" si="33"/>
        <v>12453932.176040266</v>
      </c>
      <c r="N149" s="41">
        <f>'jan-aug'!M149</f>
        <v>9566736.3368034177</v>
      </c>
      <c r="O149" s="41">
        <f t="shared" si="34"/>
        <v>2887195.8392368481</v>
      </c>
    </row>
    <row r="150" spans="1:15" s="34" customFormat="1" x14ac:dyDescent="0.3">
      <c r="A150" s="33" t="s">
        <v>609</v>
      </c>
      <c r="B150" s="34" t="s">
        <v>203</v>
      </c>
      <c r="C150" s="36">
        <v>122446901</v>
      </c>
      <c r="D150" s="36">
        <v>6069</v>
      </c>
      <c r="E150" s="37">
        <f t="shared" si="25"/>
        <v>20175.795188663702</v>
      </c>
      <c r="F150" s="38">
        <f t="shared" si="26"/>
        <v>0.80851896364241471</v>
      </c>
      <c r="G150" s="39">
        <f t="shared" si="27"/>
        <v>2866.9325117566427</v>
      </c>
      <c r="H150" s="39">
        <f t="shared" si="28"/>
        <v>798.98673706900843</v>
      </c>
      <c r="I150" s="37">
        <f t="shared" si="29"/>
        <v>3665.9192488256513</v>
      </c>
      <c r="J150" s="40">
        <f t="shared" si="30"/>
        <v>-299.97803398533028</v>
      </c>
      <c r="K150" s="37">
        <f t="shared" si="31"/>
        <v>3365.9412148403208</v>
      </c>
      <c r="L150" s="37">
        <f t="shared" si="32"/>
        <v>22248463.921122879</v>
      </c>
      <c r="M150" s="37">
        <f t="shared" si="33"/>
        <v>20427897.232865907</v>
      </c>
      <c r="N150" s="41">
        <f>'jan-aug'!M150</f>
        <v>16607368.833807895</v>
      </c>
      <c r="O150" s="41">
        <f t="shared" si="34"/>
        <v>3820528.3990580123</v>
      </c>
    </row>
    <row r="151" spans="1:15" s="34" customFormat="1" x14ac:dyDescent="0.3">
      <c r="A151" s="33" t="s">
        <v>610</v>
      </c>
      <c r="B151" s="34" t="s">
        <v>204</v>
      </c>
      <c r="C151" s="36">
        <v>108903571</v>
      </c>
      <c r="D151" s="36">
        <v>5845</v>
      </c>
      <c r="E151" s="37">
        <f t="shared" si="25"/>
        <v>18631.919760479042</v>
      </c>
      <c r="F151" s="38">
        <f t="shared" si="26"/>
        <v>0.74665014759246717</v>
      </c>
      <c r="G151" s="39">
        <f t="shared" si="27"/>
        <v>3793.2577686674381</v>
      </c>
      <c r="H151" s="39">
        <f t="shared" si="28"/>
        <v>1339.3431369336392</v>
      </c>
      <c r="I151" s="37">
        <f t="shared" si="29"/>
        <v>5132.6009056010771</v>
      </c>
      <c r="J151" s="40">
        <f t="shared" si="30"/>
        <v>-299.97803398533028</v>
      </c>
      <c r="K151" s="37">
        <f t="shared" si="31"/>
        <v>4832.6228716157466</v>
      </c>
      <c r="L151" s="37">
        <f t="shared" si="32"/>
        <v>30000052.293238297</v>
      </c>
      <c r="M151" s="37">
        <f t="shared" si="33"/>
        <v>28246680.684594039</v>
      </c>
      <c r="N151" s="41">
        <f>'jan-aug'!M151</f>
        <v>20736311.19876539</v>
      </c>
      <c r="O151" s="41">
        <f t="shared" si="34"/>
        <v>7510369.4858286493</v>
      </c>
    </row>
    <row r="152" spans="1:15" s="34" customFormat="1" x14ac:dyDescent="0.3">
      <c r="A152" s="33" t="s">
        <v>611</v>
      </c>
      <c r="B152" s="34" t="s">
        <v>205</v>
      </c>
      <c r="C152" s="36">
        <v>241753893</v>
      </c>
      <c r="D152" s="36">
        <v>10990</v>
      </c>
      <c r="E152" s="37">
        <f t="shared" si="25"/>
        <v>21997.624476797089</v>
      </c>
      <c r="F152" s="38">
        <f t="shared" si="26"/>
        <v>0.88152642204497811</v>
      </c>
      <c r="G152" s="39">
        <f t="shared" si="27"/>
        <v>1773.8349388766103</v>
      </c>
      <c r="H152" s="39">
        <f t="shared" si="28"/>
        <v>161.34648622232288</v>
      </c>
      <c r="I152" s="37">
        <f t="shared" si="29"/>
        <v>1935.1814250989332</v>
      </c>
      <c r="J152" s="40">
        <f t="shared" si="30"/>
        <v>-299.97803398533028</v>
      </c>
      <c r="K152" s="37">
        <f t="shared" si="31"/>
        <v>1635.2033911136029</v>
      </c>
      <c r="L152" s="37">
        <f t="shared" si="32"/>
        <v>21267643.861837275</v>
      </c>
      <c r="M152" s="37">
        <f t="shared" si="33"/>
        <v>17970885.268338498</v>
      </c>
      <c r="N152" s="41">
        <f>'jan-aug'!M152</f>
        <v>16528485.225522935</v>
      </c>
      <c r="O152" s="41">
        <f t="shared" si="34"/>
        <v>1442400.0428155623</v>
      </c>
    </row>
    <row r="153" spans="1:15" s="34" customFormat="1" x14ac:dyDescent="0.3">
      <c r="A153" s="33" t="s">
        <v>612</v>
      </c>
      <c r="B153" s="34" t="s">
        <v>206</v>
      </c>
      <c r="C153" s="36">
        <v>92751519</v>
      </c>
      <c r="D153" s="36">
        <v>5212</v>
      </c>
      <c r="E153" s="37">
        <f t="shared" si="25"/>
        <v>17795.763430544896</v>
      </c>
      <c r="F153" s="38">
        <f t="shared" si="26"/>
        <v>0.71314226138527292</v>
      </c>
      <c r="G153" s="39">
        <f t="shared" si="27"/>
        <v>4294.9515666279267</v>
      </c>
      <c r="H153" s="39">
        <f t="shared" si="28"/>
        <v>1631.9978524105907</v>
      </c>
      <c r="I153" s="37">
        <f t="shared" si="29"/>
        <v>5926.9494190385176</v>
      </c>
      <c r="J153" s="40">
        <f t="shared" si="30"/>
        <v>-299.97803398533028</v>
      </c>
      <c r="K153" s="37">
        <f t="shared" si="31"/>
        <v>5626.9713850531871</v>
      </c>
      <c r="L153" s="37">
        <f t="shared" si="32"/>
        <v>30891260.372028753</v>
      </c>
      <c r="M153" s="37">
        <f t="shared" si="33"/>
        <v>29327774.858897213</v>
      </c>
      <c r="N153" s="41">
        <f>'jan-aug'!M153</f>
        <v>22618301.699292596</v>
      </c>
      <c r="O153" s="41">
        <f t="shared" si="34"/>
        <v>6709473.1596046165</v>
      </c>
    </row>
    <row r="154" spans="1:15" s="34" customFormat="1" x14ac:dyDescent="0.3">
      <c r="A154" s="33" t="s">
        <v>613</v>
      </c>
      <c r="B154" s="34" t="s">
        <v>207</v>
      </c>
      <c r="C154" s="36">
        <v>34656521</v>
      </c>
      <c r="D154" s="36">
        <v>1848</v>
      </c>
      <c r="E154" s="37">
        <f t="shared" si="25"/>
        <v>18753.528679653678</v>
      </c>
      <c r="F154" s="38">
        <f t="shared" si="26"/>
        <v>0.75152346814223148</v>
      </c>
      <c r="G154" s="39">
        <f t="shared" si="27"/>
        <v>3720.2924171626564</v>
      </c>
      <c r="H154" s="39">
        <f t="shared" si="28"/>
        <v>1296.7800152225166</v>
      </c>
      <c r="I154" s="37">
        <f t="shared" si="29"/>
        <v>5017.0724323851728</v>
      </c>
      <c r="J154" s="40">
        <f t="shared" si="30"/>
        <v>-299.97803398533028</v>
      </c>
      <c r="K154" s="37">
        <f t="shared" si="31"/>
        <v>4717.0943983998422</v>
      </c>
      <c r="L154" s="37">
        <f t="shared" si="32"/>
        <v>9271549.8550477996</v>
      </c>
      <c r="M154" s="37">
        <f t="shared" si="33"/>
        <v>8717190.4482429083</v>
      </c>
      <c r="N154" s="41">
        <f>'jan-aug'!M154</f>
        <v>5983904.4141006749</v>
      </c>
      <c r="O154" s="41">
        <f t="shared" si="34"/>
        <v>2733286.0341422334</v>
      </c>
    </row>
    <row r="155" spans="1:15" s="34" customFormat="1" x14ac:dyDescent="0.3">
      <c r="A155" s="33" t="s">
        <v>614</v>
      </c>
      <c r="B155" s="34" t="s">
        <v>208</v>
      </c>
      <c r="C155" s="36">
        <v>26019885</v>
      </c>
      <c r="D155" s="36">
        <v>1326</v>
      </c>
      <c r="E155" s="37">
        <f t="shared" si="25"/>
        <v>19622.839366515836</v>
      </c>
      <c r="F155" s="38">
        <f t="shared" si="26"/>
        <v>0.78635997243129097</v>
      </c>
      <c r="G155" s="39">
        <f t="shared" si="27"/>
        <v>3198.706005045362</v>
      </c>
      <c r="H155" s="39">
        <f t="shared" si="28"/>
        <v>992.52127482076128</v>
      </c>
      <c r="I155" s="37">
        <f t="shared" si="29"/>
        <v>4191.2272798661234</v>
      </c>
      <c r="J155" s="40">
        <f t="shared" si="30"/>
        <v>-299.97803398533028</v>
      </c>
      <c r="K155" s="37">
        <f t="shared" si="31"/>
        <v>3891.2492458807928</v>
      </c>
      <c r="L155" s="37">
        <f t="shared" si="32"/>
        <v>5557567.3731024796</v>
      </c>
      <c r="M155" s="37">
        <f t="shared" si="33"/>
        <v>5159796.5000379309</v>
      </c>
      <c r="N155" s="41">
        <f>'jan-aug'!M155</f>
        <v>2829562.7922605481</v>
      </c>
      <c r="O155" s="41">
        <f t="shared" si="34"/>
        <v>2330233.7077773828</v>
      </c>
    </row>
    <row r="156" spans="1:15" s="34" customFormat="1" x14ac:dyDescent="0.3">
      <c r="A156" s="33" t="s">
        <v>615</v>
      </c>
      <c r="B156" s="34" t="s">
        <v>209</v>
      </c>
      <c r="C156" s="36">
        <v>65794759</v>
      </c>
      <c r="D156" s="36">
        <v>3638</v>
      </c>
      <c r="E156" s="37">
        <f t="shared" si="25"/>
        <v>18085.420285871358</v>
      </c>
      <c r="F156" s="38">
        <f t="shared" si="26"/>
        <v>0.72474988617976233</v>
      </c>
      <c r="G156" s="39">
        <f t="shared" si="27"/>
        <v>4121.1574534320489</v>
      </c>
      <c r="H156" s="39">
        <f t="shared" si="28"/>
        <v>1530.6179530463287</v>
      </c>
      <c r="I156" s="37">
        <f t="shared" si="29"/>
        <v>5651.7754064783776</v>
      </c>
      <c r="J156" s="40">
        <f t="shared" si="30"/>
        <v>-299.97803398533028</v>
      </c>
      <c r="K156" s="37">
        <f t="shared" si="31"/>
        <v>5351.7973724930471</v>
      </c>
      <c r="L156" s="37">
        <f t="shared" si="32"/>
        <v>20561158.928768337</v>
      </c>
      <c r="M156" s="37">
        <f t="shared" si="33"/>
        <v>19469838.841129705</v>
      </c>
      <c r="N156" s="41">
        <f>'jan-aug'!M156</f>
        <v>15040994.164663561</v>
      </c>
      <c r="O156" s="41">
        <f t="shared" si="34"/>
        <v>4428844.6764661446</v>
      </c>
    </row>
    <row r="157" spans="1:15" s="34" customFormat="1" x14ac:dyDescent="0.3">
      <c r="A157" s="33" t="s">
        <v>616</v>
      </c>
      <c r="B157" s="34" t="s">
        <v>210</v>
      </c>
      <c r="C157" s="36">
        <v>25274935</v>
      </c>
      <c r="D157" s="36">
        <v>1192</v>
      </c>
      <c r="E157" s="37">
        <f t="shared" si="25"/>
        <v>21203.804530201342</v>
      </c>
      <c r="F157" s="38">
        <f t="shared" si="26"/>
        <v>0.84971511178242676</v>
      </c>
      <c r="G157" s="39">
        <f t="shared" si="27"/>
        <v>2250.1269068340589</v>
      </c>
      <c r="H157" s="39">
        <f t="shared" si="28"/>
        <v>439.1834675308346</v>
      </c>
      <c r="I157" s="37">
        <f t="shared" si="29"/>
        <v>2689.3103743648935</v>
      </c>
      <c r="J157" s="40">
        <f t="shared" si="30"/>
        <v>-299.97803398533028</v>
      </c>
      <c r="K157" s="37">
        <f t="shared" si="31"/>
        <v>2389.332340379563</v>
      </c>
      <c r="L157" s="37">
        <f t="shared" si="32"/>
        <v>3205657.9662429532</v>
      </c>
      <c r="M157" s="37">
        <f t="shared" si="33"/>
        <v>2848084.1497324393</v>
      </c>
      <c r="N157" s="41">
        <f>'jan-aug'!M157</f>
        <v>1765907.3971904793</v>
      </c>
      <c r="O157" s="41">
        <f t="shared" si="34"/>
        <v>1082176.75254196</v>
      </c>
    </row>
    <row r="158" spans="1:15" s="34" customFormat="1" x14ac:dyDescent="0.3">
      <c r="A158" s="33" t="s">
        <v>617</v>
      </c>
      <c r="B158" s="34" t="s">
        <v>211</v>
      </c>
      <c r="C158" s="36">
        <v>39409224</v>
      </c>
      <c r="D158" s="36">
        <v>1156</v>
      </c>
      <c r="E158" s="37">
        <f t="shared" si="25"/>
        <v>34091.024221453285</v>
      </c>
      <c r="F158" s="38">
        <f t="shared" si="26"/>
        <v>1.3661538152669688</v>
      </c>
      <c r="G158" s="39">
        <f t="shared" si="27"/>
        <v>-5482.2049079171065</v>
      </c>
      <c r="H158" s="39">
        <f t="shared" si="28"/>
        <v>0</v>
      </c>
      <c r="I158" s="37">
        <f t="shared" si="29"/>
        <v>-5482.2049079171065</v>
      </c>
      <c r="J158" s="40">
        <f t="shared" si="30"/>
        <v>-299.97803398533028</v>
      </c>
      <c r="K158" s="37">
        <f t="shared" si="31"/>
        <v>-5782.1829419024371</v>
      </c>
      <c r="L158" s="37">
        <f t="shared" si="32"/>
        <v>-6337428.8735521752</v>
      </c>
      <c r="M158" s="37">
        <f t="shared" si="33"/>
        <v>-6684203.4808392171</v>
      </c>
      <c r="N158" s="41">
        <f>'jan-aug'!M158</f>
        <v>-6984742.3174960157</v>
      </c>
      <c r="O158" s="41">
        <f t="shared" si="34"/>
        <v>300538.83665679861</v>
      </c>
    </row>
    <row r="159" spans="1:15" s="34" customFormat="1" x14ac:dyDescent="0.3">
      <c r="A159" s="33" t="s">
        <v>618</v>
      </c>
      <c r="B159" s="34" t="s">
        <v>212</v>
      </c>
      <c r="C159" s="36">
        <v>71002967</v>
      </c>
      <c r="D159" s="36">
        <v>953</v>
      </c>
      <c r="E159" s="37">
        <f t="shared" si="25"/>
        <v>74504.687303252882</v>
      </c>
      <c r="F159" s="38">
        <f t="shared" si="26"/>
        <v>2.9856792261042946</v>
      </c>
      <c r="G159" s="39">
        <f t="shared" si="27"/>
        <v>-29730.40275699686</v>
      </c>
      <c r="H159" s="39">
        <f t="shared" si="28"/>
        <v>0</v>
      </c>
      <c r="I159" s="37">
        <f t="shared" si="29"/>
        <v>-29730.40275699686</v>
      </c>
      <c r="J159" s="40">
        <f t="shared" si="30"/>
        <v>-299.97803398533028</v>
      </c>
      <c r="K159" s="37">
        <f t="shared" si="31"/>
        <v>-30030.380790982192</v>
      </c>
      <c r="L159" s="37">
        <f t="shared" si="32"/>
        <v>-28333073.827418007</v>
      </c>
      <c r="M159" s="37">
        <f t="shared" si="33"/>
        <v>-28618952.893806029</v>
      </c>
      <c r="N159" s="41">
        <f>'jan-aug'!M159</f>
        <v>-27396785.660876907</v>
      </c>
      <c r="O159" s="41">
        <f t="shared" si="34"/>
        <v>-1222167.2329291217</v>
      </c>
    </row>
    <row r="160" spans="1:15" s="34" customFormat="1" x14ac:dyDescent="0.3">
      <c r="A160" s="33" t="s">
        <v>619</v>
      </c>
      <c r="B160" s="34" t="s">
        <v>213</v>
      </c>
      <c r="C160" s="36">
        <v>2034858795</v>
      </c>
      <c r="D160" s="36">
        <v>92282</v>
      </c>
      <c r="E160" s="37">
        <f t="shared" si="25"/>
        <v>22050.440985240893</v>
      </c>
      <c r="F160" s="38">
        <f t="shared" si="26"/>
        <v>0.88364297548294068</v>
      </c>
      <c r="G160" s="39">
        <f t="shared" si="27"/>
        <v>1742.1450338103277</v>
      </c>
      <c r="H160" s="39">
        <f t="shared" si="28"/>
        <v>142.86070826699142</v>
      </c>
      <c r="I160" s="37">
        <f t="shared" si="29"/>
        <v>1885.0057420773192</v>
      </c>
      <c r="J160" s="40">
        <f t="shared" si="30"/>
        <v>-299.97803398533028</v>
      </c>
      <c r="K160" s="37">
        <f t="shared" si="31"/>
        <v>1585.0277080919889</v>
      </c>
      <c r="L160" s="37">
        <f t="shared" si="32"/>
        <v>173952099.89037916</v>
      </c>
      <c r="M160" s="37">
        <f t="shared" si="33"/>
        <v>146269526.9581449</v>
      </c>
      <c r="N160" s="41">
        <f>'jan-aug'!M160</f>
        <v>127532990.44818091</v>
      </c>
      <c r="O160" s="41">
        <f t="shared" si="34"/>
        <v>18736536.509963989</v>
      </c>
    </row>
    <row r="161" spans="1:15" s="34" customFormat="1" x14ac:dyDescent="0.3">
      <c r="A161" s="33" t="s">
        <v>620</v>
      </c>
      <c r="B161" s="34" t="s">
        <v>214</v>
      </c>
      <c r="C161" s="36">
        <v>323483722</v>
      </c>
      <c r="D161" s="36">
        <v>15659</v>
      </c>
      <c r="E161" s="37">
        <f t="shared" si="25"/>
        <v>20658.00638610384</v>
      </c>
      <c r="F161" s="38">
        <f t="shared" si="26"/>
        <v>0.82784295528513963</v>
      </c>
      <c r="G161" s="39">
        <f t="shared" si="27"/>
        <v>2577.6057932925601</v>
      </c>
      <c r="H161" s="39">
        <f t="shared" si="28"/>
        <v>630.21281796496021</v>
      </c>
      <c r="I161" s="37">
        <f t="shared" si="29"/>
        <v>3207.8186112575204</v>
      </c>
      <c r="J161" s="40">
        <f t="shared" si="30"/>
        <v>-299.97803398533028</v>
      </c>
      <c r="K161" s="37">
        <f t="shared" si="31"/>
        <v>2907.8405772721899</v>
      </c>
      <c r="L161" s="37">
        <f t="shared" si="32"/>
        <v>50231231.633681513</v>
      </c>
      <c r="M161" s="37">
        <f t="shared" si="33"/>
        <v>45533875.599505223</v>
      </c>
      <c r="N161" s="41">
        <f>'jan-aug'!M161</f>
        <v>36390085.7153152</v>
      </c>
      <c r="O161" s="41">
        <f t="shared" si="34"/>
        <v>9143789.8841900229</v>
      </c>
    </row>
    <row r="162" spans="1:15" s="34" customFormat="1" x14ac:dyDescent="0.3">
      <c r="A162" s="33" t="s">
        <v>621</v>
      </c>
      <c r="B162" s="34" t="s">
        <v>215</v>
      </c>
      <c r="C162" s="36">
        <v>199836667</v>
      </c>
      <c r="D162" s="36">
        <v>9695</v>
      </c>
      <c r="E162" s="37">
        <f t="shared" si="25"/>
        <v>20612.343166580711</v>
      </c>
      <c r="F162" s="38">
        <f t="shared" si="26"/>
        <v>0.82601306067230373</v>
      </c>
      <c r="G162" s="39">
        <f t="shared" si="27"/>
        <v>2605.003725006437</v>
      </c>
      <c r="H162" s="39">
        <f t="shared" si="28"/>
        <v>646.19494479805519</v>
      </c>
      <c r="I162" s="37">
        <f t="shared" si="29"/>
        <v>3251.1986698044921</v>
      </c>
      <c r="J162" s="40">
        <f t="shared" si="30"/>
        <v>-299.97803398533028</v>
      </c>
      <c r="K162" s="37">
        <f t="shared" si="31"/>
        <v>2951.2206358191615</v>
      </c>
      <c r="L162" s="37">
        <f t="shared" si="32"/>
        <v>31520371.10375455</v>
      </c>
      <c r="M162" s="37">
        <f t="shared" si="33"/>
        <v>28612084.064266771</v>
      </c>
      <c r="N162" s="41">
        <f>'jan-aug'!M162</f>
        <v>22787014.669808455</v>
      </c>
      <c r="O162" s="41">
        <f t="shared" si="34"/>
        <v>5825069.3944583163</v>
      </c>
    </row>
    <row r="163" spans="1:15" s="34" customFormat="1" x14ac:dyDescent="0.3">
      <c r="A163" s="33" t="s">
        <v>622</v>
      </c>
      <c r="B163" s="34" t="s">
        <v>216</v>
      </c>
      <c r="C163" s="36">
        <v>196630719</v>
      </c>
      <c r="D163" s="36">
        <v>9066</v>
      </c>
      <c r="E163" s="37">
        <f t="shared" si="25"/>
        <v>21688.806419589677</v>
      </c>
      <c r="F163" s="38">
        <f t="shared" si="26"/>
        <v>0.86915093680473865</v>
      </c>
      <c r="G163" s="39">
        <f t="shared" si="27"/>
        <v>1959.1257732010577</v>
      </c>
      <c r="H163" s="39">
        <f t="shared" si="28"/>
        <v>269.43280624491723</v>
      </c>
      <c r="I163" s="37">
        <f t="shared" si="29"/>
        <v>2228.5585794459748</v>
      </c>
      <c r="J163" s="40">
        <f t="shared" si="30"/>
        <v>-299.97803398533028</v>
      </c>
      <c r="K163" s="37">
        <f t="shared" si="31"/>
        <v>1928.5805454606445</v>
      </c>
      <c r="L163" s="37">
        <f t="shared" si="32"/>
        <v>20204112.081257209</v>
      </c>
      <c r="M163" s="37">
        <f t="shared" si="33"/>
        <v>17484511.225146204</v>
      </c>
      <c r="N163" s="41">
        <f>'jan-aug'!M163</f>
        <v>13498798.479889983</v>
      </c>
      <c r="O163" s="41">
        <f t="shared" si="34"/>
        <v>3985712.7452562209</v>
      </c>
    </row>
    <row r="164" spans="1:15" s="34" customFormat="1" x14ac:dyDescent="0.3">
      <c r="A164" s="33" t="s">
        <v>623</v>
      </c>
      <c r="B164" s="34" t="s">
        <v>217</v>
      </c>
      <c r="C164" s="36">
        <v>264510244</v>
      </c>
      <c r="D164" s="36">
        <v>14630</v>
      </c>
      <c r="E164" s="37">
        <f t="shared" si="25"/>
        <v>18079.989336978811</v>
      </c>
      <c r="F164" s="38">
        <f t="shared" si="26"/>
        <v>0.72453224790929327</v>
      </c>
      <c r="G164" s="39">
        <f t="shared" si="27"/>
        <v>4124.4160227675766</v>
      </c>
      <c r="H164" s="39">
        <f t="shared" si="28"/>
        <v>1532.51878515872</v>
      </c>
      <c r="I164" s="37">
        <f t="shared" si="29"/>
        <v>5656.9348079262963</v>
      </c>
      <c r="J164" s="40">
        <f t="shared" si="30"/>
        <v>-299.97803398533028</v>
      </c>
      <c r="K164" s="37">
        <f t="shared" si="31"/>
        <v>5356.9567739409658</v>
      </c>
      <c r="L164" s="37">
        <f t="shared" si="32"/>
        <v>82760956.239961714</v>
      </c>
      <c r="M164" s="37">
        <f t="shared" si="33"/>
        <v>78372277.602756336</v>
      </c>
      <c r="N164" s="41">
        <f>'jan-aug'!M164</f>
        <v>58835904.719963662</v>
      </c>
      <c r="O164" s="41">
        <f t="shared" si="34"/>
        <v>19536372.882792674</v>
      </c>
    </row>
    <row r="165" spans="1:15" s="34" customFormat="1" x14ac:dyDescent="0.3">
      <c r="A165" s="33" t="s">
        <v>624</v>
      </c>
      <c r="B165" s="34" t="s">
        <v>218</v>
      </c>
      <c r="C165" s="36">
        <v>113887952</v>
      </c>
      <c r="D165" s="36">
        <v>6706</v>
      </c>
      <c r="E165" s="37">
        <f t="shared" si="25"/>
        <v>16982.993140471219</v>
      </c>
      <c r="F165" s="38">
        <f t="shared" si="26"/>
        <v>0.68057154055544677</v>
      </c>
      <c r="G165" s="39">
        <f t="shared" si="27"/>
        <v>4782.6137406721327</v>
      </c>
      <c r="H165" s="39">
        <f t="shared" si="28"/>
        <v>1916.4674539363775</v>
      </c>
      <c r="I165" s="37">
        <f t="shared" si="29"/>
        <v>6699.0811946085105</v>
      </c>
      <c r="J165" s="40">
        <f t="shared" si="30"/>
        <v>-299.97803398533028</v>
      </c>
      <c r="K165" s="37">
        <f t="shared" si="31"/>
        <v>6399.10316062318</v>
      </c>
      <c r="L165" s="37">
        <f t="shared" si="32"/>
        <v>44924038.49104467</v>
      </c>
      <c r="M165" s="37">
        <f t="shared" si="33"/>
        <v>42912385.795139045</v>
      </c>
      <c r="N165" s="41">
        <f>'jan-aug'!M165</f>
        <v>33339786.342835028</v>
      </c>
      <c r="O165" s="41">
        <f t="shared" si="34"/>
        <v>9572599.4523040168</v>
      </c>
    </row>
    <row r="166" spans="1:15" s="34" customFormat="1" x14ac:dyDescent="0.3">
      <c r="A166" s="33" t="s">
        <v>625</v>
      </c>
      <c r="B166" s="34" t="s">
        <v>219</v>
      </c>
      <c r="C166" s="36">
        <v>243326059</v>
      </c>
      <c r="D166" s="36">
        <v>11403</v>
      </c>
      <c r="E166" s="37">
        <f t="shared" si="25"/>
        <v>21338.775673068492</v>
      </c>
      <c r="F166" s="38">
        <f t="shared" si="26"/>
        <v>0.85512390620822953</v>
      </c>
      <c r="G166" s="39">
        <f t="shared" si="27"/>
        <v>2169.1442211137683</v>
      </c>
      <c r="H166" s="39">
        <f t="shared" si="28"/>
        <v>391.94356752733182</v>
      </c>
      <c r="I166" s="37">
        <f t="shared" si="29"/>
        <v>2561.0877886410999</v>
      </c>
      <c r="J166" s="40">
        <f t="shared" si="30"/>
        <v>-299.97803398533028</v>
      </c>
      <c r="K166" s="37">
        <f t="shared" si="31"/>
        <v>2261.1097546557694</v>
      </c>
      <c r="L166" s="37">
        <f t="shared" si="32"/>
        <v>29204084.053874463</v>
      </c>
      <c r="M166" s="37">
        <f t="shared" si="33"/>
        <v>25783434.532339737</v>
      </c>
      <c r="N166" s="41">
        <f>'jan-aug'!M166</f>
        <v>20685223.699507583</v>
      </c>
      <c r="O166" s="41">
        <f t="shared" si="34"/>
        <v>5098210.8328321539</v>
      </c>
    </row>
    <row r="167" spans="1:15" s="34" customFormat="1" x14ac:dyDescent="0.3">
      <c r="A167" s="33" t="s">
        <v>626</v>
      </c>
      <c r="B167" s="34" t="s">
        <v>220</v>
      </c>
      <c r="C167" s="36">
        <v>45964431</v>
      </c>
      <c r="D167" s="36">
        <v>2297</v>
      </c>
      <c r="E167" s="37">
        <f t="shared" si="25"/>
        <v>20010.636047017848</v>
      </c>
      <c r="F167" s="38">
        <f t="shared" si="26"/>
        <v>0.80190042411071849</v>
      </c>
      <c r="G167" s="39">
        <f t="shared" si="27"/>
        <v>2966.0279967441552</v>
      </c>
      <c r="H167" s="39">
        <f t="shared" si="28"/>
        <v>856.79243664505736</v>
      </c>
      <c r="I167" s="37">
        <f t="shared" si="29"/>
        <v>3822.8204333892127</v>
      </c>
      <c r="J167" s="40">
        <f t="shared" si="30"/>
        <v>-299.97803398533028</v>
      </c>
      <c r="K167" s="37">
        <f t="shared" si="31"/>
        <v>3522.8423994038822</v>
      </c>
      <c r="L167" s="37">
        <f t="shared" si="32"/>
        <v>8781018.5354950223</v>
      </c>
      <c r="M167" s="37">
        <f t="shared" si="33"/>
        <v>8091968.9914307175</v>
      </c>
      <c r="N167" s="41">
        <f>'jan-aug'!M167</f>
        <v>5538695.8740742709</v>
      </c>
      <c r="O167" s="41">
        <f t="shared" si="34"/>
        <v>2553273.1173564466</v>
      </c>
    </row>
    <row r="168" spans="1:15" s="34" customFormat="1" x14ac:dyDescent="0.3">
      <c r="A168" s="33" t="s">
        <v>627</v>
      </c>
      <c r="B168" s="34" t="s">
        <v>221</v>
      </c>
      <c r="C168" s="36">
        <v>35418898</v>
      </c>
      <c r="D168" s="36">
        <v>939</v>
      </c>
      <c r="E168" s="37">
        <f t="shared" si="25"/>
        <v>37719.806176783815</v>
      </c>
      <c r="F168" s="38">
        <f t="shared" si="26"/>
        <v>1.5115725706802199</v>
      </c>
      <c r="G168" s="39">
        <f t="shared" si="27"/>
        <v>-7659.4740811154252</v>
      </c>
      <c r="H168" s="39">
        <f t="shared" si="28"/>
        <v>0</v>
      </c>
      <c r="I168" s="37">
        <f t="shared" si="29"/>
        <v>-7659.4740811154252</v>
      </c>
      <c r="J168" s="40">
        <f t="shared" si="30"/>
        <v>-299.97803398533028</v>
      </c>
      <c r="K168" s="37">
        <f t="shared" si="31"/>
        <v>-7959.4521151007557</v>
      </c>
      <c r="L168" s="37">
        <f t="shared" si="32"/>
        <v>-7192246.1621673843</v>
      </c>
      <c r="M168" s="37">
        <f t="shared" si="33"/>
        <v>-7473925.5360796098</v>
      </c>
      <c r="N168" s="41">
        <f>'jan-aug'!M168</f>
        <v>-7929287.3397307601</v>
      </c>
      <c r="O168" s="41">
        <f t="shared" si="34"/>
        <v>455361.80365115032</v>
      </c>
    </row>
    <row r="169" spans="1:15" s="34" customFormat="1" x14ac:dyDescent="0.3">
      <c r="A169" s="33" t="s">
        <v>628</v>
      </c>
      <c r="B169" s="34" t="s">
        <v>222</v>
      </c>
      <c r="C169" s="36">
        <v>33003076</v>
      </c>
      <c r="D169" s="36">
        <v>1780</v>
      </c>
      <c r="E169" s="37">
        <f t="shared" si="25"/>
        <v>18541.053932584269</v>
      </c>
      <c r="F169" s="38">
        <f t="shared" si="26"/>
        <v>0.7430088167644624</v>
      </c>
      <c r="G169" s="39">
        <f t="shared" si="27"/>
        <v>3847.7772654043019</v>
      </c>
      <c r="H169" s="39">
        <f t="shared" si="28"/>
        <v>1371.1461766968098</v>
      </c>
      <c r="I169" s="37">
        <f t="shared" si="29"/>
        <v>5218.9234421011115</v>
      </c>
      <c r="J169" s="40">
        <f t="shared" si="30"/>
        <v>-299.97803398533028</v>
      </c>
      <c r="K169" s="37">
        <f t="shared" si="31"/>
        <v>4918.945408115781</v>
      </c>
      <c r="L169" s="37">
        <f t="shared" si="32"/>
        <v>9289683.7269399781</v>
      </c>
      <c r="M169" s="37">
        <f t="shared" si="33"/>
        <v>8755722.8264460899</v>
      </c>
      <c r="N169" s="41">
        <f>'jan-aug'!M169</f>
        <v>6560690.4516770579</v>
      </c>
      <c r="O169" s="41">
        <f t="shared" si="34"/>
        <v>2195032.374769032</v>
      </c>
    </row>
    <row r="170" spans="1:15" s="34" customFormat="1" x14ac:dyDescent="0.3">
      <c r="A170" s="33" t="s">
        <v>629</v>
      </c>
      <c r="B170" s="34" t="s">
        <v>223</v>
      </c>
      <c r="C170" s="36">
        <v>94198545</v>
      </c>
      <c r="D170" s="36">
        <v>4953</v>
      </c>
      <c r="E170" s="37">
        <f t="shared" si="25"/>
        <v>19018.482737734706</v>
      </c>
      <c r="F170" s="38">
        <f t="shared" si="26"/>
        <v>0.76214116020588263</v>
      </c>
      <c r="G170" s="39">
        <f t="shared" si="27"/>
        <v>3561.3199823140399</v>
      </c>
      <c r="H170" s="39">
        <f t="shared" si="28"/>
        <v>1204.0460948941568</v>
      </c>
      <c r="I170" s="37">
        <f t="shared" si="29"/>
        <v>4765.3660772081967</v>
      </c>
      <c r="J170" s="40">
        <f t="shared" si="30"/>
        <v>-299.97803398533028</v>
      </c>
      <c r="K170" s="37">
        <f t="shared" si="31"/>
        <v>4465.3880432228661</v>
      </c>
      <c r="L170" s="37">
        <f t="shared" si="32"/>
        <v>23602858.180412199</v>
      </c>
      <c r="M170" s="37">
        <f t="shared" si="33"/>
        <v>22117066.978082854</v>
      </c>
      <c r="N170" s="41">
        <f>'jan-aug'!M170</f>
        <v>18259803.868149694</v>
      </c>
      <c r="O170" s="41">
        <f t="shared" si="34"/>
        <v>3857263.1099331602</v>
      </c>
    </row>
    <row r="171" spans="1:15" s="34" customFormat="1" x14ac:dyDescent="0.3">
      <c r="A171" s="33" t="s">
        <v>630</v>
      </c>
      <c r="B171" s="34" t="s">
        <v>224</v>
      </c>
      <c r="C171" s="36">
        <v>157214109</v>
      </c>
      <c r="D171" s="36">
        <v>8609</v>
      </c>
      <c r="E171" s="37">
        <f t="shared" si="25"/>
        <v>18261.59937274945</v>
      </c>
      <c r="F171" s="38">
        <f t="shared" si="26"/>
        <v>0.73181003579994564</v>
      </c>
      <c r="G171" s="39">
        <f t="shared" si="27"/>
        <v>4015.4500013051938</v>
      </c>
      <c r="H171" s="39">
        <f t="shared" si="28"/>
        <v>1468.9552726389966</v>
      </c>
      <c r="I171" s="37">
        <f t="shared" si="29"/>
        <v>5484.4052739441904</v>
      </c>
      <c r="J171" s="40">
        <f t="shared" si="30"/>
        <v>-299.97803398533028</v>
      </c>
      <c r="K171" s="37">
        <f t="shared" si="31"/>
        <v>5184.4272399588599</v>
      </c>
      <c r="L171" s="37">
        <f t="shared" si="32"/>
        <v>47215245.003385536</v>
      </c>
      <c r="M171" s="37">
        <f t="shared" si="33"/>
        <v>44632734.108805828</v>
      </c>
      <c r="N171" s="41">
        <f>'jan-aug'!M171</f>
        <v>34573330.75080774</v>
      </c>
      <c r="O171" s="41">
        <f t="shared" si="34"/>
        <v>10059403.357998088</v>
      </c>
    </row>
    <row r="172" spans="1:15" s="34" customFormat="1" x14ac:dyDescent="0.3">
      <c r="A172" s="33" t="s">
        <v>631</v>
      </c>
      <c r="B172" s="34" t="s">
        <v>225</v>
      </c>
      <c r="C172" s="36">
        <v>32825976</v>
      </c>
      <c r="D172" s="36">
        <v>1683</v>
      </c>
      <c r="E172" s="37">
        <f t="shared" si="25"/>
        <v>19504.442067736185</v>
      </c>
      <c r="F172" s="38">
        <f t="shared" si="26"/>
        <v>0.78161535342558397</v>
      </c>
      <c r="G172" s="39">
        <f t="shared" si="27"/>
        <v>3269.7443843131528</v>
      </c>
      <c r="H172" s="39">
        <f t="shared" si="28"/>
        <v>1033.9603293936393</v>
      </c>
      <c r="I172" s="37">
        <f t="shared" si="29"/>
        <v>4303.7047137067921</v>
      </c>
      <c r="J172" s="40">
        <f t="shared" si="30"/>
        <v>-299.97803398533028</v>
      </c>
      <c r="K172" s="37">
        <f t="shared" si="31"/>
        <v>4003.7266797214616</v>
      </c>
      <c r="L172" s="37">
        <f t="shared" si="32"/>
        <v>7243135.033168531</v>
      </c>
      <c r="M172" s="37">
        <f t="shared" si="33"/>
        <v>6738272.0019712197</v>
      </c>
      <c r="N172" s="41">
        <f>'jan-aug'!M172</f>
        <v>5449538.7824845416</v>
      </c>
      <c r="O172" s="41">
        <f t="shared" si="34"/>
        <v>1288733.219486678</v>
      </c>
    </row>
    <row r="173" spans="1:15" s="34" customFormat="1" x14ac:dyDescent="0.3">
      <c r="A173" s="33" t="s">
        <v>632</v>
      </c>
      <c r="B173" s="34" t="s">
        <v>226</v>
      </c>
      <c r="C173" s="36">
        <v>142427105</v>
      </c>
      <c r="D173" s="36">
        <v>6048</v>
      </c>
      <c r="E173" s="37">
        <f t="shared" si="25"/>
        <v>23549.455191798941</v>
      </c>
      <c r="F173" s="38">
        <f t="shared" si="26"/>
        <v>0.9437140359511077</v>
      </c>
      <c r="G173" s="39">
        <f t="shared" si="27"/>
        <v>842.73650987549911</v>
      </c>
      <c r="H173" s="39">
        <f t="shared" si="28"/>
        <v>0</v>
      </c>
      <c r="I173" s="37">
        <f t="shared" si="29"/>
        <v>842.73650987549911</v>
      </c>
      <c r="J173" s="40">
        <f t="shared" si="30"/>
        <v>-299.97803398533028</v>
      </c>
      <c r="K173" s="37">
        <f t="shared" si="31"/>
        <v>542.75847589016882</v>
      </c>
      <c r="L173" s="37">
        <f t="shared" si="32"/>
        <v>5096870.4117270187</v>
      </c>
      <c r="M173" s="37">
        <f t="shared" si="33"/>
        <v>3282603.2621837412</v>
      </c>
      <c r="N173" s="41">
        <f>'jan-aug'!M173</f>
        <v>-618613.33513485489</v>
      </c>
      <c r="O173" s="41">
        <f t="shared" si="34"/>
        <v>3901216.5973185962</v>
      </c>
    </row>
    <row r="174" spans="1:15" s="34" customFormat="1" x14ac:dyDescent="0.3">
      <c r="A174" s="33" t="s">
        <v>633</v>
      </c>
      <c r="B174" s="34" t="s">
        <v>227</v>
      </c>
      <c r="C174" s="36">
        <v>90884328</v>
      </c>
      <c r="D174" s="36">
        <v>1839</v>
      </c>
      <c r="E174" s="37">
        <f t="shared" si="25"/>
        <v>49420.515497553017</v>
      </c>
      <c r="F174" s="38">
        <f t="shared" si="26"/>
        <v>1.9804634017699874</v>
      </c>
      <c r="G174" s="39">
        <f t="shared" si="27"/>
        <v>-14679.899673576945</v>
      </c>
      <c r="H174" s="39">
        <f t="shared" si="28"/>
        <v>0</v>
      </c>
      <c r="I174" s="37">
        <f t="shared" si="29"/>
        <v>-14679.899673576945</v>
      </c>
      <c r="J174" s="40">
        <f t="shared" si="30"/>
        <v>-299.97803398533028</v>
      </c>
      <c r="K174" s="37">
        <f t="shared" si="31"/>
        <v>-14979.877707562275</v>
      </c>
      <c r="L174" s="37">
        <f t="shared" si="32"/>
        <v>-26996335.499708001</v>
      </c>
      <c r="M174" s="37">
        <f t="shared" si="33"/>
        <v>-27547995.104207024</v>
      </c>
      <c r="N174" s="41">
        <f>'jan-aug'!M174</f>
        <v>-26501628.784840111</v>
      </c>
      <c r="O174" s="41">
        <f t="shared" si="34"/>
        <v>-1046366.3193669133</v>
      </c>
    </row>
    <row r="175" spans="1:15" s="34" customFormat="1" x14ac:dyDescent="0.3">
      <c r="A175" s="33" t="s">
        <v>634</v>
      </c>
      <c r="B175" s="34" t="s">
        <v>228</v>
      </c>
      <c r="C175" s="36">
        <v>361049739</v>
      </c>
      <c r="D175" s="36">
        <v>14830</v>
      </c>
      <c r="E175" s="37">
        <f t="shared" si="25"/>
        <v>24345.902832097101</v>
      </c>
      <c r="F175" s="38">
        <f t="shared" si="26"/>
        <v>0.97563064764882801</v>
      </c>
      <c r="G175" s="39">
        <f t="shared" si="27"/>
        <v>364.86792569660321</v>
      </c>
      <c r="H175" s="39">
        <f t="shared" si="28"/>
        <v>0</v>
      </c>
      <c r="I175" s="37">
        <f t="shared" si="29"/>
        <v>364.86792569660321</v>
      </c>
      <c r="J175" s="40">
        <f t="shared" si="30"/>
        <v>-299.97803398533028</v>
      </c>
      <c r="K175" s="37">
        <f t="shared" si="31"/>
        <v>64.889891711272924</v>
      </c>
      <c r="L175" s="37">
        <f t="shared" si="32"/>
        <v>5410991.338080626</v>
      </c>
      <c r="M175" s="37">
        <f t="shared" si="33"/>
        <v>962317.09407817747</v>
      </c>
      <c r="N175" s="41">
        <f>'jan-aug'!M175</f>
        <v>2097222.6144758677</v>
      </c>
      <c r="O175" s="41">
        <f t="shared" si="34"/>
        <v>-1134905.5203976901</v>
      </c>
    </row>
    <row r="176" spans="1:15" s="34" customFormat="1" x14ac:dyDescent="0.3">
      <c r="A176" s="33" t="s">
        <v>635</v>
      </c>
      <c r="B176" s="34" t="s">
        <v>229</v>
      </c>
      <c r="C176" s="36">
        <v>1949558827</v>
      </c>
      <c r="D176" s="36">
        <v>77246</v>
      </c>
      <c r="E176" s="37">
        <f t="shared" si="25"/>
        <v>25238.314307536959</v>
      </c>
      <c r="F176" s="38">
        <f t="shared" si="26"/>
        <v>1.0113928862380979</v>
      </c>
      <c r="G176" s="39">
        <f t="shared" si="27"/>
        <v>-170.57895956731153</v>
      </c>
      <c r="H176" s="39">
        <f t="shared" si="28"/>
        <v>0</v>
      </c>
      <c r="I176" s="37">
        <f t="shared" si="29"/>
        <v>-170.57895956731153</v>
      </c>
      <c r="J176" s="40">
        <f t="shared" si="30"/>
        <v>-299.97803398533028</v>
      </c>
      <c r="K176" s="37">
        <f t="shared" si="31"/>
        <v>-470.55699355264181</v>
      </c>
      <c r="L176" s="37">
        <f t="shared" si="32"/>
        <v>-13176542.310736546</v>
      </c>
      <c r="M176" s="37">
        <f t="shared" si="33"/>
        <v>-36348645.52396737</v>
      </c>
      <c r="N176" s="41">
        <f>'jan-aug'!M176</f>
        <v>-32967177.1467968</v>
      </c>
      <c r="O176" s="41">
        <f t="shared" si="34"/>
        <v>-3381468.3771705702</v>
      </c>
    </row>
    <row r="177" spans="1:15" s="34" customFormat="1" x14ac:dyDescent="0.3">
      <c r="A177" s="33" t="s">
        <v>636</v>
      </c>
      <c r="B177" s="34" t="s">
        <v>230</v>
      </c>
      <c r="C177" s="36">
        <v>4182671994</v>
      </c>
      <c r="D177" s="36">
        <v>134037</v>
      </c>
      <c r="E177" s="37">
        <f t="shared" si="25"/>
        <v>31205.353700843796</v>
      </c>
      <c r="F177" s="38">
        <f t="shared" si="26"/>
        <v>1.2505142919213126</v>
      </c>
      <c r="G177" s="39">
        <f t="shared" si="27"/>
        <v>-3750.8025955514136</v>
      </c>
      <c r="H177" s="39">
        <f t="shared" si="28"/>
        <v>0</v>
      </c>
      <c r="I177" s="37">
        <f t="shared" si="29"/>
        <v>-3750.8025955514136</v>
      </c>
      <c r="J177" s="40">
        <f t="shared" si="30"/>
        <v>-299.97803398533028</v>
      </c>
      <c r="K177" s="37">
        <f t="shared" si="31"/>
        <v>-4050.7806295367436</v>
      </c>
      <c r="L177" s="37">
        <f t="shared" si="32"/>
        <v>-502746327.49992484</v>
      </c>
      <c r="M177" s="37">
        <f t="shared" si="33"/>
        <v>-542954483.24121654</v>
      </c>
      <c r="N177" s="41">
        <f>'jan-aug'!M177</f>
        <v>-428577280.47613621</v>
      </c>
      <c r="O177" s="41">
        <f t="shared" si="34"/>
        <v>-114377202.76508033</v>
      </c>
    </row>
    <row r="178" spans="1:15" s="34" customFormat="1" x14ac:dyDescent="0.3">
      <c r="A178" s="33" t="s">
        <v>637</v>
      </c>
      <c r="B178" s="34" t="s">
        <v>231</v>
      </c>
      <c r="C178" s="36">
        <v>901228092</v>
      </c>
      <c r="D178" s="36">
        <v>37250</v>
      </c>
      <c r="E178" s="37">
        <f t="shared" si="25"/>
        <v>24194.042738255033</v>
      </c>
      <c r="F178" s="38">
        <f t="shared" si="26"/>
        <v>0.96954505030093185</v>
      </c>
      <c r="G178" s="39">
        <f t="shared" si="27"/>
        <v>455.9839820018438</v>
      </c>
      <c r="H178" s="39">
        <f t="shared" si="28"/>
        <v>0</v>
      </c>
      <c r="I178" s="37">
        <f t="shared" si="29"/>
        <v>455.9839820018438</v>
      </c>
      <c r="J178" s="40">
        <f t="shared" si="30"/>
        <v>-299.97803398533028</v>
      </c>
      <c r="K178" s="37">
        <f t="shared" si="31"/>
        <v>156.00594801651351</v>
      </c>
      <c r="L178" s="37">
        <f t="shared" si="32"/>
        <v>16985403.32956868</v>
      </c>
      <c r="M178" s="37">
        <f t="shared" si="33"/>
        <v>5811221.5636151284</v>
      </c>
      <c r="N178" s="41">
        <f>'jan-aug'!M178</f>
        <v>5887075.7218628488</v>
      </c>
      <c r="O178" s="41">
        <f t="shared" si="34"/>
        <v>-75854.15824772045</v>
      </c>
    </row>
    <row r="179" spans="1:15" s="34" customFormat="1" x14ac:dyDescent="0.3">
      <c r="A179" s="33" t="s">
        <v>638</v>
      </c>
      <c r="B179" s="34" t="s">
        <v>232</v>
      </c>
      <c r="C179" s="36">
        <v>67102142</v>
      </c>
      <c r="D179" s="36">
        <v>3305</v>
      </c>
      <c r="E179" s="37">
        <f t="shared" si="25"/>
        <v>20303.219969742815</v>
      </c>
      <c r="F179" s="38">
        <f t="shared" si="26"/>
        <v>0.81362534735502956</v>
      </c>
      <c r="G179" s="39">
        <f t="shared" si="27"/>
        <v>2790.4776431091746</v>
      </c>
      <c r="H179" s="39">
        <f t="shared" si="28"/>
        <v>754.38806369131885</v>
      </c>
      <c r="I179" s="37">
        <f t="shared" si="29"/>
        <v>3544.8657068004932</v>
      </c>
      <c r="J179" s="40">
        <f t="shared" si="30"/>
        <v>-299.97803398533028</v>
      </c>
      <c r="K179" s="37">
        <f t="shared" si="31"/>
        <v>3244.8876728151627</v>
      </c>
      <c r="L179" s="37">
        <f t="shared" si="32"/>
        <v>11715781.160975629</v>
      </c>
      <c r="M179" s="37">
        <f t="shared" si="33"/>
        <v>10724353.758654112</v>
      </c>
      <c r="N179" s="41">
        <f>'jan-aug'!M179</f>
        <v>7837618.8817655453</v>
      </c>
      <c r="O179" s="41">
        <f t="shared" si="34"/>
        <v>2886734.8768885667</v>
      </c>
    </row>
    <row r="180" spans="1:15" s="34" customFormat="1" x14ac:dyDescent="0.3">
      <c r="A180" s="33" t="s">
        <v>639</v>
      </c>
      <c r="B180" s="34" t="s">
        <v>233</v>
      </c>
      <c r="C180" s="36">
        <v>64066644</v>
      </c>
      <c r="D180" s="36">
        <v>3213</v>
      </c>
      <c r="E180" s="37">
        <f t="shared" si="25"/>
        <v>19939.820728291317</v>
      </c>
      <c r="F180" s="38">
        <f t="shared" si="26"/>
        <v>0.79906259157071768</v>
      </c>
      <c r="G180" s="39">
        <f t="shared" si="27"/>
        <v>3008.5171879800732</v>
      </c>
      <c r="H180" s="39">
        <f t="shared" si="28"/>
        <v>881.57779819934308</v>
      </c>
      <c r="I180" s="37">
        <f t="shared" si="29"/>
        <v>3890.0949861794161</v>
      </c>
      <c r="J180" s="40">
        <f t="shared" si="30"/>
        <v>-299.97803398533028</v>
      </c>
      <c r="K180" s="37">
        <f t="shared" si="31"/>
        <v>3590.1169521940856</v>
      </c>
      <c r="L180" s="37">
        <f t="shared" si="32"/>
        <v>12498875.190594465</v>
      </c>
      <c r="M180" s="37">
        <f t="shared" si="33"/>
        <v>11535045.767399596</v>
      </c>
      <c r="N180" s="41">
        <f>'jan-aug'!M180</f>
        <v>8668833.7620159443</v>
      </c>
      <c r="O180" s="41">
        <f t="shared" si="34"/>
        <v>2866212.0053836517</v>
      </c>
    </row>
    <row r="181" spans="1:15" s="34" customFormat="1" x14ac:dyDescent="0.3">
      <c r="A181" s="33" t="s">
        <v>640</v>
      </c>
      <c r="B181" s="34" t="s">
        <v>234</v>
      </c>
      <c r="C181" s="36">
        <v>59297204</v>
      </c>
      <c r="D181" s="36">
        <v>2807</v>
      </c>
      <c r="E181" s="37">
        <f t="shared" si="25"/>
        <v>21124.760954755966</v>
      </c>
      <c r="F181" s="38">
        <f t="shared" si="26"/>
        <v>0.8465475424695903</v>
      </c>
      <c r="G181" s="39">
        <f t="shared" si="27"/>
        <v>2297.5530521012843</v>
      </c>
      <c r="H181" s="39">
        <f t="shared" si="28"/>
        <v>466.84871893671601</v>
      </c>
      <c r="I181" s="37">
        <f t="shared" si="29"/>
        <v>2764.4017710380003</v>
      </c>
      <c r="J181" s="40">
        <f t="shared" si="30"/>
        <v>-299.97803398533028</v>
      </c>
      <c r="K181" s="37">
        <f t="shared" si="31"/>
        <v>2464.4237370526698</v>
      </c>
      <c r="L181" s="37">
        <f t="shared" si="32"/>
        <v>7759675.7713036668</v>
      </c>
      <c r="M181" s="37">
        <f t="shared" si="33"/>
        <v>6917637.4299068442</v>
      </c>
      <c r="N181" s="41">
        <f>'jan-aug'!M181</f>
        <v>5822807.1672514034</v>
      </c>
      <c r="O181" s="41">
        <f t="shared" si="34"/>
        <v>1094830.2626554407</v>
      </c>
    </row>
    <row r="182" spans="1:15" s="34" customFormat="1" x14ac:dyDescent="0.3">
      <c r="A182" s="33" t="s">
        <v>641</v>
      </c>
      <c r="B182" s="34" t="s">
        <v>235</v>
      </c>
      <c r="C182" s="36">
        <v>396769785</v>
      </c>
      <c r="D182" s="36">
        <v>18814</v>
      </c>
      <c r="E182" s="37">
        <f t="shared" si="25"/>
        <v>21089.071170405019</v>
      </c>
      <c r="F182" s="38">
        <f t="shared" si="26"/>
        <v>0.84511732040467447</v>
      </c>
      <c r="G182" s="39">
        <f t="shared" si="27"/>
        <v>2318.9669227118525</v>
      </c>
      <c r="H182" s="39">
        <f t="shared" si="28"/>
        <v>479.34014345954745</v>
      </c>
      <c r="I182" s="37">
        <f t="shared" si="29"/>
        <v>2798.3070661714</v>
      </c>
      <c r="J182" s="40">
        <f t="shared" si="30"/>
        <v>-299.97803398533028</v>
      </c>
      <c r="K182" s="37">
        <f t="shared" si="31"/>
        <v>2498.3290321860695</v>
      </c>
      <c r="L182" s="37">
        <f t="shared" si="32"/>
        <v>52647349.142948717</v>
      </c>
      <c r="M182" s="37">
        <f t="shared" si="33"/>
        <v>47003562.411548711</v>
      </c>
      <c r="N182" s="41">
        <f>'jan-aug'!M182</f>
        <v>35418711.763793319</v>
      </c>
      <c r="O182" s="41">
        <f t="shared" si="34"/>
        <v>11584850.647755392</v>
      </c>
    </row>
    <row r="183" spans="1:15" s="34" customFormat="1" x14ac:dyDescent="0.3">
      <c r="A183" s="33" t="s">
        <v>642</v>
      </c>
      <c r="B183" s="34" t="s">
        <v>236</v>
      </c>
      <c r="C183" s="36">
        <v>450020924</v>
      </c>
      <c r="D183" s="36">
        <v>19354</v>
      </c>
      <c r="E183" s="37">
        <f t="shared" si="25"/>
        <v>23252.0886638421</v>
      </c>
      <c r="F183" s="38">
        <f t="shared" si="26"/>
        <v>0.93179745597210895</v>
      </c>
      <c r="G183" s="39">
        <f t="shared" si="27"/>
        <v>1021.1564266496039</v>
      </c>
      <c r="H183" s="39">
        <f t="shared" si="28"/>
        <v>0</v>
      </c>
      <c r="I183" s="37">
        <f t="shared" si="29"/>
        <v>1021.1564266496039</v>
      </c>
      <c r="J183" s="40">
        <f t="shared" si="30"/>
        <v>-299.97803398533028</v>
      </c>
      <c r="K183" s="37">
        <f t="shared" si="31"/>
        <v>721.17839266427359</v>
      </c>
      <c r="L183" s="37">
        <f t="shared" si="32"/>
        <v>19763461.481376432</v>
      </c>
      <c r="M183" s="37">
        <f t="shared" si="33"/>
        <v>13957686.611624351</v>
      </c>
      <c r="N183" s="41">
        <f>'jan-aug'!M183</f>
        <v>11690704.838392828</v>
      </c>
      <c r="O183" s="41">
        <f t="shared" si="34"/>
        <v>2266981.7732315231</v>
      </c>
    </row>
    <row r="184" spans="1:15" s="34" customFormat="1" x14ac:dyDescent="0.3">
      <c r="A184" s="33" t="s">
        <v>643</v>
      </c>
      <c r="B184" s="34" t="s">
        <v>237</v>
      </c>
      <c r="C184" s="36">
        <v>448266710</v>
      </c>
      <c r="D184" s="36">
        <v>18795</v>
      </c>
      <c r="E184" s="37">
        <f t="shared" si="25"/>
        <v>23850.317105613194</v>
      </c>
      <c r="F184" s="38">
        <f t="shared" si="26"/>
        <v>0.95577068900898821</v>
      </c>
      <c r="G184" s="39">
        <f t="shared" si="27"/>
        <v>662.21936158694734</v>
      </c>
      <c r="H184" s="39">
        <f t="shared" si="28"/>
        <v>0</v>
      </c>
      <c r="I184" s="37">
        <f t="shared" si="29"/>
        <v>662.21936158694734</v>
      </c>
      <c r="J184" s="40">
        <f t="shared" si="30"/>
        <v>-299.97803398533028</v>
      </c>
      <c r="K184" s="37">
        <f t="shared" si="31"/>
        <v>362.24132760161706</v>
      </c>
      <c r="L184" s="37">
        <f t="shared" si="32"/>
        <v>12446412.901026675</v>
      </c>
      <c r="M184" s="37">
        <f t="shared" si="33"/>
        <v>6808325.7522723926</v>
      </c>
      <c r="N184" s="41">
        <f>'jan-aug'!M184</f>
        <v>5132925.261299639</v>
      </c>
      <c r="O184" s="41">
        <f t="shared" si="34"/>
        <v>1675400.4909727536</v>
      </c>
    </row>
    <row r="185" spans="1:15" s="34" customFormat="1" x14ac:dyDescent="0.3">
      <c r="A185" s="33" t="s">
        <v>644</v>
      </c>
      <c r="B185" s="34" t="s">
        <v>238</v>
      </c>
      <c r="C185" s="36">
        <v>262091325</v>
      </c>
      <c r="D185" s="36">
        <v>11899</v>
      </c>
      <c r="E185" s="37">
        <f t="shared" si="25"/>
        <v>22026.332044709641</v>
      </c>
      <c r="F185" s="38">
        <f t="shared" si="26"/>
        <v>0.88267684079379605</v>
      </c>
      <c r="G185" s="39">
        <f t="shared" si="27"/>
        <v>1756.6103981290792</v>
      </c>
      <c r="H185" s="39">
        <f t="shared" si="28"/>
        <v>151.29883745292972</v>
      </c>
      <c r="I185" s="37">
        <f t="shared" si="29"/>
        <v>1907.9092355820089</v>
      </c>
      <c r="J185" s="40">
        <f t="shared" si="30"/>
        <v>-299.97803398533028</v>
      </c>
      <c r="K185" s="37">
        <f t="shared" si="31"/>
        <v>1607.9312015966786</v>
      </c>
      <c r="L185" s="37">
        <f t="shared" si="32"/>
        <v>22702211.994190324</v>
      </c>
      <c r="M185" s="37">
        <f t="shared" si="33"/>
        <v>19132773.36779888</v>
      </c>
      <c r="N185" s="41">
        <f>'jan-aug'!M185</f>
        <v>14199939.534244532</v>
      </c>
      <c r="O185" s="41">
        <f t="shared" si="34"/>
        <v>4932833.833554348</v>
      </c>
    </row>
    <row r="186" spans="1:15" s="34" customFormat="1" x14ac:dyDescent="0.3">
      <c r="A186" s="33" t="s">
        <v>645</v>
      </c>
      <c r="B186" s="34" t="s">
        <v>239</v>
      </c>
      <c r="C186" s="36">
        <v>828353823</v>
      </c>
      <c r="D186" s="36">
        <v>26582</v>
      </c>
      <c r="E186" s="37">
        <f t="shared" si="25"/>
        <v>31162.208374087728</v>
      </c>
      <c r="F186" s="38">
        <f t="shared" si="26"/>
        <v>1.2487852986128145</v>
      </c>
      <c r="G186" s="39">
        <f t="shared" si="27"/>
        <v>-3724.9153994977728</v>
      </c>
      <c r="H186" s="39">
        <f t="shared" si="28"/>
        <v>0</v>
      </c>
      <c r="I186" s="37">
        <f t="shared" si="29"/>
        <v>-3724.9153994977728</v>
      </c>
      <c r="J186" s="40">
        <f t="shared" si="30"/>
        <v>-299.97803398533028</v>
      </c>
      <c r="K186" s="37">
        <f t="shared" si="31"/>
        <v>-4024.8934334831029</v>
      </c>
      <c r="L186" s="37">
        <f t="shared" si="32"/>
        <v>-99015701.149449795</v>
      </c>
      <c r="M186" s="37">
        <f t="shared" si="33"/>
        <v>-106989717.24884784</v>
      </c>
      <c r="N186" s="41">
        <f>'jan-aug'!M186</f>
        <v>-84933204.764774278</v>
      </c>
      <c r="O186" s="41">
        <f t="shared" si="34"/>
        <v>-22056512.484073564</v>
      </c>
    </row>
    <row r="187" spans="1:15" s="34" customFormat="1" x14ac:dyDescent="0.3">
      <c r="A187" s="33" t="s">
        <v>646</v>
      </c>
      <c r="B187" s="34" t="s">
        <v>240</v>
      </c>
      <c r="C187" s="36">
        <v>300996964</v>
      </c>
      <c r="D187" s="36">
        <v>11053</v>
      </c>
      <c r="E187" s="37">
        <f t="shared" si="25"/>
        <v>27232.150909255404</v>
      </c>
      <c r="F187" s="38">
        <f t="shared" si="26"/>
        <v>1.0912933158280793</v>
      </c>
      <c r="G187" s="39">
        <f t="shared" si="27"/>
        <v>-1366.8809205983787</v>
      </c>
      <c r="H187" s="39">
        <f t="shared" si="28"/>
        <v>0</v>
      </c>
      <c r="I187" s="37">
        <f t="shared" si="29"/>
        <v>-1366.8809205983787</v>
      </c>
      <c r="J187" s="40">
        <f t="shared" si="30"/>
        <v>-299.97803398533028</v>
      </c>
      <c r="K187" s="37">
        <f t="shared" si="31"/>
        <v>-1666.858954583709</v>
      </c>
      <c r="L187" s="37">
        <f t="shared" si="32"/>
        <v>-15108134.815373879</v>
      </c>
      <c r="M187" s="37">
        <f t="shared" si="33"/>
        <v>-18423792.025013734</v>
      </c>
      <c r="N187" s="41">
        <f>'jan-aug'!M187</f>
        <v>-13516887.344881874</v>
      </c>
      <c r="O187" s="41">
        <f t="shared" si="34"/>
        <v>-4906904.6801318601</v>
      </c>
    </row>
    <row r="188" spans="1:15" s="34" customFormat="1" x14ac:dyDescent="0.3">
      <c r="A188" s="33" t="s">
        <v>647</v>
      </c>
      <c r="B188" s="34" t="s">
        <v>241</v>
      </c>
      <c r="C188" s="36">
        <v>44911987</v>
      </c>
      <c r="D188" s="36">
        <v>1193</v>
      </c>
      <c r="E188" s="37">
        <f t="shared" si="25"/>
        <v>37646.259010896902</v>
      </c>
      <c r="F188" s="38">
        <f t="shared" si="26"/>
        <v>1.5086252628895889</v>
      </c>
      <c r="G188" s="39">
        <f t="shared" si="27"/>
        <v>-7615.3457815832771</v>
      </c>
      <c r="H188" s="39">
        <f t="shared" si="28"/>
        <v>0</v>
      </c>
      <c r="I188" s="37">
        <f t="shared" si="29"/>
        <v>-7615.3457815832771</v>
      </c>
      <c r="J188" s="40">
        <f t="shared" si="30"/>
        <v>-299.97803398533028</v>
      </c>
      <c r="K188" s="37">
        <f t="shared" si="31"/>
        <v>-7915.3238155686076</v>
      </c>
      <c r="L188" s="37">
        <f t="shared" si="32"/>
        <v>-9085107.5174288489</v>
      </c>
      <c r="M188" s="37">
        <f t="shared" si="33"/>
        <v>-9442981.3119733483</v>
      </c>
      <c r="N188" s="41">
        <f>'jan-aug'!M188</f>
        <v>-9896980.566239398</v>
      </c>
      <c r="O188" s="41">
        <f t="shared" si="34"/>
        <v>453999.25426604971</v>
      </c>
    </row>
    <row r="189" spans="1:15" s="34" customFormat="1" x14ac:dyDescent="0.3">
      <c r="A189" s="33" t="s">
        <v>648</v>
      </c>
      <c r="B189" s="34" t="s">
        <v>242</v>
      </c>
      <c r="C189" s="36">
        <v>282516546</v>
      </c>
      <c r="D189" s="36">
        <v>12720</v>
      </c>
      <c r="E189" s="37">
        <f t="shared" si="25"/>
        <v>22210.42028301887</v>
      </c>
      <c r="F189" s="38">
        <f t="shared" si="26"/>
        <v>0.89005393945408406</v>
      </c>
      <c r="G189" s="39">
        <f t="shared" si="27"/>
        <v>1646.1574551435419</v>
      </c>
      <c r="H189" s="39">
        <f t="shared" si="28"/>
        <v>86.867954044699758</v>
      </c>
      <c r="I189" s="37">
        <f t="shared" si="29"/>
        <v>1733.0254091882416</v>
      </c>
      <c r="J189" s="40">
        <f t="shared" si="30"/>
        <v>-299.97803398533028</v>
      </c>
      <c r="K189" s="37">
        <f t="shared" si="31"/>
        <v>1433.0473752029113</v>
      </c>
      <c r="L189" s="37">
        <f t="shared" si="32"/>
        <v>22044083.204874434</v>
      </c>
      <c r="M189" s="37">
        <f t="shared" si="33"/>
        <v>18228362.612581033</v>
      </c>
      <c r="N189" s="41">
        <f>'jan-aug'!M189</f>
        <v>14424356.13277089</v>
      </c>
      <c r="O189" s="41">
        <f t="shared" si="34"/>
        <v>3804006.4798101429</v>
      </c>
    </row>
    <row r="190" spans="1:15" s="34" customFormat="1" x14ac:dyDescent="0.3">
      <c r="A190" s="33" t="s">
        <v>649</v>
      </c>
      <c r="B190" s="34" t="s">
        <v>243</v>
      </c>
      <c r="C190" s="36">
        <v>80151895</v>
      </c>
      <c r="D190" s="36">
        <v>2684</v>
      </c>
      <c r="E190" s="37">
        <f t="shared" si="25"/>
        <v>29862.852086438153</v>
      </c>
      <c r="F190" s="38">
        <f t="shared" si="26"/>
        <v>1.1967152716686982</v>
      </c>
      <c r="G190" s="39">
        <f t="shared" si="27"/>
        <v>-2945.3016269080281</v>
      </c>
      <c r="H190" s="39">
        <f t="shared" si="28"/>
        <v>0</v>
      </c>
      <c r="I190" s="37">
        <f t="shared" si="29"/>
        <v>-2945.3016269080281</v>
      </c>
      <c r="J190" s="40">
        <f t="shared" si="30"/>
        <v>-299.97803398533028</v>
      </c>
      <c r="K190" s="37">
        <f t="shared" si="31"/>
        <v>-3245.2796608933586</v>
      </c>
      <c r="L190" s="37">
        <f t="shared" si="32"/>
        <v>-7905189.5666211471</v>
      </c>
      <c r="M190" s="37">
        <f t="shared" si="33"/>
        <v>-8710330.6098377742</v>
      </c>
      <c r="N190" s="41">
        <f>'jan-aug'!M190</f>
        <v>-9124154.7683038954</v>
      </c>
      <c r="O190" s="41">
        <f t="shared" si="34"/>
        <v>413824.15846612118</v>
      </c>
    </row>
    <row r="191" spans="1:15" s="34" customFormat="1" x14ac:dyDescent="0.3">
      <c r="A191" s="33" t="s">
        <v>650</v>
      </c>
      <c r="B191" s="34" t="s">
        <v>244</v>
      </c>
      <c r="C191" s="36">
        <v>130842277</v>
      </c>
      <c r="D191" s="36">
        <v>3794</v>
      </c>
      <c r="E191" s="37">
        <f t="shared" si="25"/>
        <v>34486.630732735895</v>
      </c>
      <c r="F191" s="38">
        <f t="shared" si="26"/>
        <v>1.3820072358395628</v>
      </c>
      <c r="G191" s="39">
        <f t="shared" si="27"/>
        <v>-5719.5688146866732</v>
      </c>
      <c r="H191" s="39">
        <f t="shared" si="28"/>
        <v>0</v>
      </c>
      <c r="I191" s="37">
        <f t="shared" si="29"/>
        <v>-5719.5688146866732</v>
      </c>
      <c r="J191" s="40">
        <f t="shared" si="30"/>
        <v>-299.97803398533028</v>
      </c>
      <c r="K191" s="37">
        <f t="shared" si="31"/>
        <v>-6019.5468486720038</v>
      </c>
      <c r="L191" s="37">
        <f t="shared" si="32"/>
        <v>-21700044.082921237</v>
      </c>
      <c r="M191" s="37">
        <f t="shared" si="33"/>
        <v>-22838160.743861582</v>
      </c>
      <c r="N191" s="41">
        <f>'jan-aug'!M191</f>
        <v>-24083973.030605435</v>
      </c>
      <c r="O191" s="41">
        <f t="shared" si="34"/>
        <v>1245812.2867438532</v>
      </c>
    </row>
    <row r="192" spans="1:15" s="34" customFormat="1" x14ac:dyDescent="0.3">
      <c r="A192" s="33" t="s">
        <v>651</v>
      </c>
      <c r="B192" s="34" t="s">
        <v>245</v>
      </c>
      <c r="C192" s="36">
        <v>124512828</v>
      </c>
      <c r="D192" s="36">
        <v>4597</v>
      </c>
      <c r="E192" s="37">
        <f t="shared" si="25"/>
        <v>27085.670654774854</v>
      </c>
      <c r="F192" s="38">
        <f t="shared" si="26"/>
        <v>1.0854233086021319</v>
      </c>
      <c r="G192" s="39">
        <f t="shared" si="27"/>
        <v>-1278.9927679100488</v>
      </c>
      <c r="H192" s="39">
        <f t="shared" si="28"/>
        <v>0</v>
      </c>
      <c r="I192" s="37">
        <f t="shared" si="29"/>
        <v>-1278.9927679100488</v>
      </c>
      <c r="J192" s="40">
        <f t="shared" si="30"/>
        <v>-299.97803398533028</v>
      </c>
      <c r="K192" s="37">
        <f t="shared" si="31"/>
        <v>-1578.9708018953791</v>
      </c>
      <c r="L192" s="37">
        <f t="shared" si="32"/>
        <v>-5879529.7540824944</v>
      </c>
      <c r="M192" s="37">
        <f t="shared" si="33"/>
        <v>-7258528.7763130572</v>
      </c>
      <c r="N192" s="41">
        <f>'jan-aug'!M192</f>
        <v>-8491992.4506307747</v>
      </c>
      <c r="O192" s="41">
        <f t="shared" si="34"/>
        <v>1233463.6743177176</v>
      </c>
    </row>
    <row r="193" spans="1:15" s="34" customFormat="1" x14ac:dyDescent="0.3">
      <c r="A193" s="33" t="s">
        <v>652</v>
      </c>
      <c r="B193" s="34" t="s">
        <v>246</v>
      </c>
      <c r="C193" s="36">
        <v>72403839</v>
      </c>
      <c r="D193" s="36">
        <v>3150</v>
      </c>
      <c r="E193" s="37">
        <f t="shared" si="25"/>
        <v>22985.345714285715</v>
      </c>
      <c r="F193" s="38">
        <f t="shared" si="26"/>
        <v>0.92110807639040959</v>
      </c>
      <c r="G193" s="39">
        <f t="shared" si="27"/>
        <v>1181.2021963834347</v>
      </c>
      <c r="H193" s="39">
        <f t="shared" si="28"/>
        <v>0</v>
      </c>
      <c r="I193" s="37">
        <f t="shared" si="29"/>
        <v>1181.2021963834347</v>
      </c>
      <c r="J193" s="40">
        <f t="shared" si="30"/>
        <v>-299.97803398533028</v>
      </c>
      <c r="K193" s="37">
        <f t="shared" si="31"/>
        <v>881.22416239810445</v>
      </c>
      <c r="L193" s="37">
        <f t="shared" si="32"/>
        <v>3720786.9186078194</v>
      </c>
      <c r="M193" s="37">
        <f t="shared" si="33"/>
        <v>2775856.1115540289</v>
      </c>
      <c r="N193" s="41">
        <f>'jan-aug'!M193</f>
        <v>2221860.3421172597</v>
      </c>
      <c r="O193" s="41">
        <f t="shared" si="34"/>
        <v>553995.76943676919</v>
      </c>
    </row>
    <row r="194" spans="1:15" s="34" customFormat="1" x14ac:dyDescent="0.3">
      <c r="A194" s="33" t="s">
        <v>653</v>
      </c>
      <c r="B194" s="34" t="s">
        <v>247</v>
      </c>
      <c r="C194" s="36">
        <v>123267438</v>
      </c>
      <c r="D194" s="36">
        <v>4847</v>
      </c>
      <c r="E194" s="37">
        <f t="shared" si="25"/>
        <v>25431.697544873117</v>
      </c>
      <c r="F194" s="38">
        <f t="shared" si="26"/>
        <v>1.0191424699930269</v>
      </c>
      <c r="G194" s="39">
        <f t="shared" si="27"/>
        <v>-286.60890196900652</v>
      </c>
      <c r="H194" s="39">
        <f t="shared" si="28"/>
        <v>0</v>
      </c>
      <c r="I194" s="37">
        <f t="shared" si="29"/>
        <v>-286.60890196900652</v>
      </c>
      <c r="J194" s="40">
        <f t="shared" si="30"/>
        <v>-299.97803398533028</v>
      </c>
      <c r="K194" s="37">
        <f t="shared" si="31"/>
        <v>-586.58693595433681</v>
      </c>
      <c r="L194" s="37">
        <f t="shared" si="32"/>
        <v>-1389193.3478437746</v>
      </c>
      <c r="M194" s="37">
        <f t="shared" si="33"/>
        <v>-2843186.8785706707</v>
      </c>
      <c r="N194" s="41">
        <f>'jan-aug'!M194</f>
        <v>-1689327.7853833812</v>
      </c>
      <c r="O194" s="41">
        <f t="shared" si="34"/>
        <v>-1153859.0931872895</v>
      </c>
    </row>
    <row r="195" spans="1:15" s="34" customFormat="1" x14ac:dyDescent="0.3">
      <c r="A195" s="33" t="s">
        <v>654</v>
      </c>
      <c r="B195" s="34" t="s">
        <v>248</v>
      </c>
      <c r="C195" s="36">
        <v>11529740</v>
      </c>
      <c r="D195" s="36">
        <v>516</v>
      </c>
      <c r="E195" s="37">
        <f t="shared" si="25"/>
        <v>22344.457364341084</v>
      </c>
      <c r="F195" s="38">
        <f t="shared" si="26"/>
        <v>0.89542530256849462</v>
      </c>
      <c r="G195" s="39">
        <f t="shared" si="27"/>
        <v>1565.7352063502133</v>
      </c>
      <c r="H195" s="39">
        <f t="shared" si="28"/>
        <v>39.954975581924735</v>
      </c>
      <c r="I195" s="37">
        <f t="shared" si="29"/>
        <v>1605.6901819321381</v>
      </c>
      <c r="J195" s="40">
        <f t="shared" si="30"/>
        <v>-299.97803398533028</v>
      </c>
      <c r="K195" s="37">
        <f t="shared" si="31"/>
        <v>1305.7121479468078</v>
      </c>
      <c r="L195" s="37">
        <f t="shared" si="32"/>
        <v>828536.13387698331</v>
      </c>
      <c r="M195" s="37">
        <f t="shared" si="33"/>
        <v>673747.46834055288</v>
      </c>
      <c r="N195" s="41">
        <f>'jan-aug'!M195</f>
        <v>545942.73250863049</v>
      </c>
      <c r="O195" s="41">
        <f t="shared" si="34"/>
        <v>127804.73583192239</v>
      </c>
    </row>
    <row r="196" spans="1:15" s="34" customFormat="1" x14ac:dyDescent="0.3">
      <c r="A196" s="33" t="s">
        <v>655</v>
      </c>
      <c r="B196" s="34" t="s">
        <v>249</v>
      </c>
      <c r="C196" s="36">
        <v>18198937</v>
      </c>
      <c r="D196" s="36">
        <v>840</v>
      </c>
      <c r="E196" s="37">
        <f t="shared" si="25"/>
        <v>21665.40119047619</v>
      </c>
      <c r="F196" s="38">
        <f t="shared" si="26"/>
        <v>0.86821300244281163</v>
      </c>
      <c r="G196" s="39">
        <f t="shared" si="27"/>
        <v>1973.1689106691497</v>
      </c>
      <c r="H196" s="39">
        <f t="shared" si="28"/>
        <v>277.62463643463758</v>
      </c>
      <c r="I196" s="37">
        <f t="shared" si="29"/>
        <v>2250.7935471037872</v>
      </c>
      <c r="J196" s="40">
        <f t="shared" si="30"/>
        <v>-299.97803398533028</v>
      </c>
      <c r="K196" s="37">
        <f t="shared" si="31"/>
        <v>1950.8155131184569</v>
      </c>
      <c r="L196" s="37">
        <f t="shared" si="32"/>
        <v>1890666.5795671812</v>
      </c>
      <c r="M196" s="37">
        <f t="shared" si="33"/>
        <v>1638685.0310195037</v>
      </c>
      <c r="N196" s="41">
        <f>'jan-aug'!M196</f>
        <v>1396822.8064093979</v>
      </c>
      <c r="O196" s="41">
        <f t="shared" si="34"/>
        <v>241862.22461010586</v>
      </c>
    </row>
    <row r="197" spans="1:15" s="34" customFormat="1" x14ac:dyDescent="0.3">
      <c r="A197" s="33" t="s">
        <v>656</v>
      </c>
      <c r="B197" s="34" t="s">
        <v>250</v>
      </c>
      <c r="C197" s="36">
        <v>239604096</v>
      </c>
      <c r="D197" s="36">
        <v>11028</v>
      </c>
      <c r="E197" s="37">
        <f t="shared" si="25"/>
        <v>21726.885745375406</v>
      </c>
      <c r="F197" s="38">
        <f t="shared" si="26"/>
        <v>0.87067691665993563</v>
      </c>
      <c r="G197" s="39">
        <f t="shared" si="27"/>
        <v>1936.27817772962</v>
      </c>
      <c r="H197" s="39">
        <f t="shared" si="28"/>
        <v>256.10504221991192</v>
      </c>
      <c r="I197" s="37">
        <f t="shared" si="29"/>
        <v>2192.3832199495318</v>
      </c>
      <c r="J197" s="40">
        <f t="shared" si="30"/>
        <v>-299.97803398533028</v>
      </c>
      <c r="K197" s="37">
        <f t="shared" si="31"/>
        <v>1892.4051859642016</v>
      </c>
      <c r="L197" s="37">
        <f t="shared" si="32"/>
        <v>24177602.149603438</v>
      </c>
      <c r="M197" s="37">
        <f t="shared" si="33"/>
        <v>20869444.390813217</v>
      </c>
      <c r="N197" s="41">
        <f>'jan-aug'!M197</f>
        <v>16272950.991289109</v>
      </c>
      <c r="O197" s="41">
        <f t="shared" si="34"/>
        <v>4596493.3995241076</v>
      </c>
    </row>
    <row r="198" spans="1:15" s="34" customFormat="1" x14ac:dyDescent="0.3">
      <c r="A198" s="33" t="s">
        <v>657</v>
      </c>
      <c r="B198" s="34" t="s">
        <v>251</v>
      </c>
      <c r="C198" s="36">
        <v>898647561</v>
      </c>
      <c r="D198" s="36">
        <v>42161</v>
      </c>
      <c r="E198" s="37">
        <f t="shared" si="25"/>
        <v>21314.664286900217</v>
      </c>
      <c r="F198" s="38">
        <f t="shared" si="26"/>
        <v>0.85415767351333627</v>
      </c>
      <c r="G198" s="39">
        <f t="shared" si="27"/>
        <v>2183.6110528147333</v>
      </c>
      <c r="H198" s="39">
        <f t="shared" si="28"/>
        <v>400.38255268622811</v>
      </c>
      <c r="I198" s="37">
        <f t="shared" si="29"/>
        <v>2583.9936055009612</v>
      </c>
      <c r="J198" s="40">
        <f t="shared" si="30"/>
        <v>-299.97803398533028</v>
      </c>
      <c r="K198" s="37">
        <f t="shared" si="31"/>
        <v>2284.0155715156307</v>
      </c>
      <c r="L198" s="37">
        <f t="shared" si="32"/>
        <v>108943754.40152602</v>
      </c>
      <c r="M198" s="37">
        <f t="shared" si="33"/>
        <v>96296380.510670498</v>
      </c>
      <c r="N198" s="41">
        <f>'jan-aug'!M198</f>
        <v>76032211.892531693</v>
      </c>
      <c r="O198" s="41">
        <f t="shared" si="34"/>
        <v>20264168.618138805</v>
      </c>
    </row>
    <row r="199" spans="1:15" s="34" customFormat="1" x14ac:dyDescent="0.3">
      <c r="A199" s="33" t="s">
        <v>658</v>
      </c>
      <c r="B199" s="34" t="s">
        <v>252</v>
      </c>
      <c r="C199" s="36">
        <v>4399751</v>
      </c>
      <c r="D199" s="36">
        <v>196</v>
      </c>
      <c r="E199" s="37">
        <f t="shared" si="25"/>
        <v>22447.709183673469</v>
      </c>
      <c r="F199" s="38">
        <f t="shared" si="26"/>
        <v>0.8995629860243477</v>
      </c>
      <c r="G199" s="39">
        <f t="shared" si="27"/>
        <v>1503.7841147507825</v>
      </c>
      <c r="H199" s="39">
        <f t="shared" si="28"/>
        <v>3.816838815590017</v>
      </c>
      <c r="I199" s="37">
        <f t="shared" si="29"/>
        <v>1507.6009535663725</v>
      </c>
      <c r="J199" s="40">
        <f t="shared" si="30"/>
        <v>-299.97803398533028</v>
      </c>
      <c r="K199" s="37">
        <f t="shared" si="31"/>
        <v>1207.6229195810422</v>
      </c>
      <c r="L199" s="37">
        <f t="shared" si="32"/>
        <v>295489.78689900902</v>
      </c>
      <c r="M199" s="37">
        <f t="shared" si="33"/>
        <v>236694.09223788427</v>
      </c>
      <c r="N199" s="41">
        <f>'jan-aug'!M199</f>
        <v>19022.703953963046</v>
      </c>
      <c r="O199" s="41">
        <f t="shared" si="34"/>
        <v>217671.38828392123</v>
      </c>
    </row>
    <row r="200" spans="1:15" s="34" customFormat="1" x14ac:dyDescent="0.3">
      <c r="A200" s="33" t="s">
        <v>659</v>
      </c>
      <c r="B200" s="34" t="s">
        <v>253</v>
      </c>
      <c r="C200" s="36">
        <v>228583230</v>
      </c>
      <c r="D200" s="36">
        <v>8743</v>
      </c>
      <c r="E200" s="37">
        <f t="shared" si="25"/>
        <v>26144.713485073775</v>
      </c>
      <c r="F200" s="38">
        <f t="shared" si="26"/>
        <v>1.0477156639435421</v>
      </c>
      <c r="G200" s="39">
        <f t="shared" si="27"/>
        <v>-714.41846608940102</v>
      </c>
      <c r="H200" s="39">
        <f t="shared" si="28"/>
        <v>0</v>
      </c>
      <c r="I200" s="37">
        <f t="shared" si="29"/>
        <v>-714.41846608940102</v>
      </c>
      <c r="J200" s="40">
        <f t="shared" si="30"/>
        <v>-299.97803398533028</v>
      </c>
      <c r="K200" s="37">
        <f t="shared" si="31"/>
        <v>-1014.3965000747313</v>
      </c>
      <c r="L200" s="37">
        <f t="shared" si="32"/>
        <v>-6246160.6490196334</v>
      </c>
      <c r="M200" s="37">
        <f t="shared" si="33"/>
        <v>-8868868.6001533754</v>
      </c>
      <c r="N200" s="41">
        <f>'jan-aug'!M200</f>
        <v>-5652261.1557678645</v>
      </c>
      <c r="O200" s="41">
        <f t="shared" si="34"/>
        <v>-3216607.4443855109</v>
      </c>
    </row>
    <row r="201" spans="1:15" s="34" customFormat="1" x14ac:dyDescent="0.3">
      <c r="A201" s="33" t="s">
        <v>660</v>
      </c>
      <c r="B201" s="34" t="s">
        <v>254</v>
      </c>
      <c r="C201" s="36">
        <v>7451148032</v>
      </c>
      <c r="D201" s="36">
        <v>281190</v>
      </c>
      <c r="E201" s="37">
        <f t="shared" ref="E201:E264" si="35">(C201)/D201</f>
        <v>26498.623820192752</v>
      </c>
      <c r="F201" s="38">
        <f t="shared" ref="F201:F264" si="36">IF(ISNUMBER(C201),E201/E$435,"")</f>
        <v>1.0618981640480987</v>
      </c>
      <c r="G201" s="39">
        <f t="shared" ref="G201:G264" si="37">(E$435-E201)*0.6</f>
        <v>-926.76466716078721</v>
      </c>
      <c r="H201" s="39">
        <f t="shared" ref="H201:H264" si="38">IF(E201&gt;=E$435*0.9,0,IF(E201&lt;0.9*E$435,(E$435*0.9-E201)*0.35))</f>
        <v>0</v>
      </c>
      <c r="I201" s="37">
        <f t="shared" ref="I201:I264" si="39">G201+H201</f>
        <v>-926.76466716078721</v>
      </c>
      <c r="J201" s="40">
        <f t="shared" ref="J201:J264" si="40">I$437</f>
        <v>-299.97803398533028</v>
      </c>
      <c r="K201" s="37">
        <f t="shared" ref="K201:K264" si="41">I201+J201</f>
        <v>-1226.7427011461175</v>
      </c>
      <c r="L201" s="37">
        <f t="shared" ref="L201:L264" si="42">(I201*D201)</f>
        <v>-260596956.75894177</v>
      </c>
      <c r="M201" s="37">
        <f t="shared" ref="M201:M264" si="43">(K201*D201)</f>
        <v>-344947780.13527679</v>
      </c>
      <c r="N201" s="41">
        <f>'jan-aug'!M201</f>
        <v>-249018928.42033279</v>
      </c>
      <c r="O201" s="41">
        <f t="shared" ref="O201:O264" si="44">M201-N201</f>
        <v>-95928851.714944005</v>
      </c>
    </row>
    <row r="202" spans="1:15" s="34" customFormat="1" x14ac:dyDescent="0.3">
      <c r="A202" s="33" t="s">
        <v>661</v>
      </c>
      <c r="B202" s="34" t="s">
        <v>255</v>
      </c>
      <c r="C202" s="36">
        <v>89254680</v>
      </c>
      <c r="D202" s="36">
        <v>4077</v>
      </c>
      <c r="E202" s="37">
        <f t="shared" si="35"/>
        <v>21892.244297277412</v>
      </c>
      <c r="F202" s="38">
        <f t="shared" si="36"/>
        <v>0.87730344730039034</v>
      </c>
      <c r="G202" s="39">
        <f t="shared" si="37"/>
        <v>1837.0630465884169</v>
      </c>
      <c r="H202" s="39">
        <f t="shared" si="38"/>
        <v>198.22954905421011</v>
      </c>
      <c r="I202" s="37">
        <f t="shared" si="39"/>
        <v>2035.292595642627</v>
      </c>
      <c r="J202" s="40">
        <f t="shared" si="40"/>
        <v>-299.97803398533028</v>
      </c>
      <c r="K202" s="37">
        <f t="shared" si="41"/>
        <v>1735.3145616572967</v>
      </c>
      <c r="L202" s="37">
        <f t="shared" si="42"/>
        <v>8297887.9124349905</v>
      </c>
      <c r="M202" s="37">
        <f t="shared" si="43"/>
        <v>7074877.4678767985</v>
      </c>
      <c r="N202" s="41">
        <f>'jan-aug'!M202</f>
        <v>4809686.7257513264</v>
      </c>
      <c r="O202" s="41">
        <f t="shared" si="44"/>
        <v>2265190.7421254721</v>
      </c>
    </row>
    <row r="203" spans="1:15" s="34" customFormat="1" x14ac:dyDescent="0.3">
      <c r="A203" s="33" t="s">
        <v>662</v>
      </c>
      <c r="B203" s="34" t="s">
        <v>256</v>
      </c>
      <c r="C203" s="36">
        <v>113192540</v>
      </c>
      <c r="D203" s="36">
        <v>5721</v>
      </c>
      <c r="E203" s="37">
        <f t="shared" si="35"/>
        <v>19785.446600244712</v>
      </c>
      <c r="F203" s="38">
        <f t="shared" si="36"/>
        <v>0.79287624754539898</v>
      </c>
      <c r="G203" s="39">
        <f t="shared" si="37"/>
        <v>3101.1416648080367</v>
      </c>
      <c r="H203" s="39">
        <f t="shared" si="38"/>
        <v>935.60874301565502</v>
      </c>
      <c r="I203" s="37">
        <f t="shared" si="39"/>
        <v>4036.7504078236916</v>
      </c>
      <c r="J203" s="40">
        <f t="shared" si="40"/>
        <v>-299.97803398533028</v>
      </c>
      <c r="K203" s="37">
        <f t="shared" si="41"/>
        <v>3736.7723738383611</v>
      </c>
      <c r="L203" s="37">
        <f t="shared" si="42"/>
        <v>23094249.083159339</v>
      </c>
      <c r="M203" s="37">
        <f t="shared" si="43"/>
        <v>21378074.750729263</v>
      </c>
      <c r="N203" s="41">
        <f>'jan-aug'!M203</f>
        <v>16410507.552581146</v>
      </c>
      <c r="O203" s="41">
        <f t="shared" si="44"/>
        <v>4967567.1981481165</v>
      </c>
    </row>
    <row r="204" spans="1:15" s="34" customFormat="1" x14ac:dyDescent="0.3">
      <c r="A204" s="33" t="s">
        <v>663</v>
      </c>
      <c r="B204" s="34" t="s">
        <v>257</v>
      </c>
      <c r="C204" s="36">
        <v>260533925</v>
      </c>
      <c r="D204" s="36">
        <v>11960</v>
      </c>
      <c r="E204" s="37">
        <f t="shared" si="35"/>
        <v>21783.772993311039</v>
      </c>
      <c r="F204" s="38">
        <f t="shared" si="36"/>
        <v>0.8729565997314227</v>
      </c>
      <c r="G204" s="39">
        <f t="shared" si="37"/>
        <v>1902.1458289682405</v>
      </c>
      <c r="H204" s="39">
        <f t="shared" si="38"/>
        <v>236.19450544244063</v>
      </c>
      <c r="I204" s="37">
        <f t="shared" si="39"/>
        <v>2138.340334410681</v>
      </c>
      <c r="J204" s="40">
        <f t="shared" si="40"/>
        <v>-299.97803398533028</v>
      </c>
      <c r="K204" s="37">
        <f t="shared" si="41"/>
        <v>1838.3623004253507</v>
      </c>
      <c r="L204" s="37">
        <f t="shared" si="42"/>
        <v>25574550.399551746</v>
      </c>
      <c r="M204" s="37">
        <f t="shared" si="43"/>
        <v>21986813.113087192</v>
      </c>
      <c r="N204" s="41">
        <f>'jan-aug'!M204</f>
        <v>16561974.967448102</v>
      </c>
      <c r="O204" s="41">
        <f t="shared" si="44"/>
        <v>5424838.1456390899</v>
      </c>
    </row>
    <row r="205" spans="1:15" s="34" customFormat="1" x14ac:dyDescent="0.3">
      <c r="A205" s="33" t="s">
        <v>664</v>
      </c>
      <c r="B205" s="34" t="s">
        <v>258</v>
      </c>
      <c r="C205" s="36">
        <v>433442901</v>
      </c>
      <c r="D205" s="36">
        <v>18699</v>
      </c>
      <c r="E205" s="37">
        <f t="shared" si="35"/>
        <v>23180.004331782449</v>
      </c>
      <c r="F205" s="38">
        <f t="shared" si="36"/>
        <v>0.92890876935992173</v>
      </c>
      <c r="G205" s="39">
        <f t="shared" si="37"/>
        <v>1064.4070258853942</v>
      </c>
      <c r="H205" s="39">
        <f t="shared" si="38"/>
        <v>0</v>
      </c>
      <c r="I205" s="37">
        <f t="shared" si="39"/>
        <v>1064.4070258853942</v>
      </c>
      <c r="J205" s="40">
        <f t="shared" si="40"/>
        <v>-299.97803398533028</v>
      </c>
      <c r="K205" s="37">
        <f t="shared" si="41"/>
        <v>764.42899190006392</v>
      </c>
      <c r="L205" s="37">
        <f t="shared" si="42"/>
        <v>19903346.977030985</v>
      </c>
      <c r="M205" s="37">
        <f t="shared" si="43"/>
        <v>14294057.719539296</v>
      </c>
      <c r="N205" s="41">
        <f>'jan-aug'!M205</f>
        <v>12163716.66344467</v>
      </c>
      <c r="O205" s="41">
        <f t="shared" si="44"/>
        <v>2130341.056094626</v>
      </c>
    </row>
    <row r="206" spans="1:15" s="34" customFormat="1" x14ac:dyDescent="0.3">
      <c r="A206" s="33" t="s">
        <v>665</v>
      </c>
      <c r="B206" s="34" t="s">
        <v>259</v>
      </c>
      <c r="C206" s="36">
        <v>71352810</v>
      </c>
      <c r="D206" s="36">
        <v>3201</v>
      </c>
      <c r="E206" s="37">
        <f t="shared" si="35"/>
        <v>22290.78725398313</v>
      </c>
      <c r="F206" s="38">
        <f t="shared" si="36"/>
        <v>0.89327454213504376</v>
      </c>
      <c r="G206" s="39">
        <f t="shared" si="37"/>
        <v>1597.937272564986</v>
      </c>
      <c r="H206" s="39">
        <f t="shared" si="38"/>
        <v>58.739514207208771</v>
      </c>
      <c r="I206" s="37">
        <f t="shared" si="39"/>
        <v>1656.6767867721946</v>
      </c>
      <c r="J206" s="40">
        <f t="shared" si="40"/>
        <v>-299.97803398533028</v>
      </c>
      <c r="K206" s="37">
        <f t="shared" si="41"/>
        <v>1356.6987527868644</v>
      </c>
      <c r="L206" s="37">
        <f t="shared" si="42"/>
        <v>5303022.3944577947</v>
      </c>
      <c r="M206" s="37">
        <f t="shared" si="43"/>
        <v>4342792.7076707529</v>
      </c>
      <c r="N206" s="41">
        <f>'jan-aug'!M206</f>
        <v>3733537.1333529581</v>
      </c>
      <c r="O206" s="41">
        <f t="shared" si="44"/>
        <v>609255.57431779476</v>
      </c>
    </row>
    <row r="207" spans="1:15" s="34" customFormat="1" x14ac:dyDescent="0.3">
      <c r="A207" s="33" t="s">
        <v>666</v>
      </c>
      <c r="B207" s="34" t="s">
        <v>260</v>
      </c>
      <c r="C207" s="36">
        <v>77897793</v>
      </c>
      <c r="D207" s="36">
        <v>2846</v>
      </c>
      <c r="E207" s="37">
        <f t="shared" si="35"/>
        <v>27370.974349964861</v>
      </c>
      <c r="F207" s="38">
        <f t="shared" si="36"/>
        <v>1.0968564861201107</v>
      </c>
      <c r="G207" s="39">
        <f t="shared" si="37"/>
        <v>-1450.1749850240528</v>
      </c>
      <c r="H207" s="39">
        <f t="shared" si="38"/>
        <v>0</v>
      </c>
      <c r="I207" s="37">
        <f t="shared" si="39"/>
        <v>-1450.1749850240528</v>
      </c>
      <c r="J207" s="40">
        <f t="shared" si="40"/>
        <v>-299.97803398533028</v>
      </c>
      <c r="K207" s="37">
        <f t="shared" si="41"/>
        <v>-1750.1530190093831</v>
      </c>
      <c r="L207" s="37">
        <f t="shared" si="42"/>
        <v>-4127198.0073784543</v>
      </c>
      <c r="M207" s="37">
        <f t="shared" si="43"/>
        <v>-4980935.4921007045</v>
      </c>
      <c r="N207" s="41">
        <f>'jan-aug'!M207</f>
        <v>-4117376.2844235767</v>
      </c>
      <c r="O207" s="41">
        <f t="shared" si="44"/>
        <v>-863559.20767712779</v>
      </c>
    </row>
    <row r="208" spans="1:15" s="34" customFormat="1" x14ac:dyDescent="0.3">
      <c r="A208" s="33" t="s">
        <v>667</v>
      </c>
      <c r="B208" s="34" t="s">
        <v>261</v>
      </c>
      <c r="C208" s="36">
        <v>301273790</v>
      </c>
      <c r="D208" s="36">
        <v>13137</v>
      </c>
      <c r="E208" s="37">
        <f t="shared" si="35"/>
        <v>22933.226002892592</v>
      </c>
      <c r="F208" s="38">
        <f t="shared" si="36"/>
        <v>0.91901944619532383</v>
      </c>
      <c r="G208" s="39">
        <f t="shared" si="37"/>
        <v>1212.4740232193085</v>
      </c>
      <c r="H208" s="39">
        <f t="shared" si="38"/>
        <v>0</v>
      </c>
      <c r="I208" s="37">
        <f t="shared" si="39"/>
        <v>1212.4740232193085</v>
      </c>
      <c r="J208" s="40">
        <f t="shared" si="40"/>
        <v>-299.97803398533028</v>
      </c>
      <c r="K208" s="37">
        <f t="shared" si="41"/>
        <v>912.49598923397821</v>
      </c>
      <c r="L208" s="37">
        <f t="shared" si="42"/>
        <v>15928271.243032055</v>
      </c>
      <c r="M208" s="37">
        <f t="shared" si="43"/>
        <v>11987459.810566772</v>
      </c>
      <c r="N208" s="41">
        <f>'jan-aug'!M208</f>
        <v>6610110.450220448</v>
      </c>
      <c r="O208" s="41">
        <f t="shared" si="44"/>
        <v>5377349.3603463238</v>
      </c>
    </row>
    <row r="209" spans="1:15" s="34" customFormat="1" x14ac:dyDescent="0.3">
      <c r="A209" s="33" t="s">
        <v>668</v>
      </c>
      <c r="B209" s="34" t="s">
        <v>262</v>
      </c>
      <c r="C209" s="36">
        <v>24658793</v>
      </c>
      <c r="D209" s="36">
        <v>1087</v>
      </c>
      <c r="E209" s="37">
        <f t="shared" si="35"/>
        <v>22685.182152713893</v>
      </c>
      <c r="F209" s="38">
        <f t="shared" si="36"/>
        <v>0.909079408897709</v>
      </c>
      <c r="G209" s="39">
        <f t="shared" si="37"/>
        <v>1361.3003333265281</v>
      </c>
      <c r="H209" s="39">
        <f t="shared" si="38"/>
        <v>0</v>
      </c>
      <c r="I209" s="37">
        <f t="shared" si="39"/>
        <v>1361.3003333265281</v>
      </c>
      <c r="J209" s="40">
        <f t="shared" si="40"/>
        <v>-299.97803398533028</v>
      </c>
      <c r="K209" s="37">
        <f t="shared" si="41"/>
        <v>1061.3222993411978</v>
      </c>
      <c r="L209" s="37">
        <f t="shared" si="42"/>
        <v>1479733.462325936</v>
      </c>
      <c r="M209" s="37">
        <f t="shared" si="43"/>
        <v>1153657.339383882</v>
      </c>
      <c r="N209" s="41">
        <f>'jan-aug'!M209</f>
        <v>366023.66529570142</v>
      </c>
      <c r="O209" s="41">
        <f t="shared" si="44"/>
        <v>787633.67408818053</v>
      </c>
    </row>
    <row r="210" spans="1:15" s="34" customFormat="1" x14ac:dyDescent="0.3">
      <c r="A210" s="33" t="s">
        <v>669</v>
      </c>
      <c r="B210" s="34" t="s">
        <v>263</v>
      </c>
      <c r="C210" s="36">
        <v>187214243</v>
      </c>
      <c r="D210" s="36">
        <v>6745</v>
      </c>
      <c r="E210" s="37">
        <f t="shared" si="35"/>
        <v>27756.003409933284</v>
      </c>
      <c r="F210" s="38">
        <f t="shared" si="36"/>
        <v>1.1122860289771277</v>
      </c>
      <c r="G210" s="39">
        <f t="shared" si="37"/>
        <v>-1681.1924210051068</v>
      </c>
      <c r="H210" s="39">
        <f t="shared" si="38"/>
        <v>0</v>
      </c>
      <c r="I210" s="37">
        <f t="shared" si="39"/>
        <v>-1681.1924210051068</v>
      </c>
      <c r="J210" s="40">
        <f t="shared" si="40"/>
        <v>-299.97803398533028</v>
      </c>
      <c r="K210" s="37">
        <f t="shared" si="41"/>
        <v>-1981.1704549904371</v>
      </c>
      <c r="L210" s="37">
        <f t="shared" si="42"/>
        <v>-11339642.879679445</v>
      </c>
      <c r="M210" s="37">
        <f t="shared" si="43"/>
        <v>-13362994.718910499</v>
      </c>
      <c r="N210" s="41">
        <f>'jan-aug'!M210</f>
        <v>-15438178.123625105</v>
      </c>
      <c r="O210" s="41">
        <f t="shared" si="44"/>
        <v>2075183.4047146067</v>
      </c>
    </row>
    <row r="211" spans="1:15" s="34" customFormat="1" x14ac:dyDescent="0.3">
      <c r="A211" s="33" t="s">
        <v>670</v>
      </c>
      <c r="B211" s="34" t="s">
        <v>264</v>
      </c>
      <c r="C211" s="36">
        <v>72454324</v>
      </c>
      <c r="D211" s="36">
        <v>3320</v>
      </c>
      <c r="E211" s="37">
        <f t="shared" si="35"/>
        <v>21823.591566265059</v>
      </c>
      <c r="F211" s="38">
        <f t="shared" si="36"/>
        <v>0.87455227767310761</v>
      </c>
      <c r="G211" s="39">
        <f t="shared" si="37"/>
        <v>1878.2546851958286</v>
      </c>
      <c r="H211" s="39">
        <f t="shared" si="38"/>
        <v>222.25800490853362</v>
      </c>
      <c r="I211" s="37">
        <f t="shared" si="39"/>
        <v>2100.5126901043623</v>
      </c>
      <c r="J211" s="40">
        <f t="shared" si="40"/>
        <v>-299.97803398533028</v>
      </c>
      <c r="K211" s="37">
        <f t="shared" si="41"/>
        <v>1800.534656119032</v>
      </c>
      <c r="L211" s="37">
        <f t="shared" si="42"/>
        <v>6973702.1311464831</v>
      </c>
      <c r="M211" s="37">
        <f t="shared" si="43"/>
        <v>5977775.0583151858</v>
      </c>
      <c r="N211" s="41">
        <f>'jan-aug'!M211</f>
        <v>4427137.0300942836</v>
      </c>
      <c r="O211" s="41">
        <f t="shared" si="44"/>
        <v>1550638.0282209022</v>
      </c>
    </row>
    <row r="212" spans="1:15" s="34" customFormat="1" x14ac:dyDescent="0.3">
      <c r="A212" s="33" t="s">
        <v>671</v>
      </c>
      <c r="B212" s="34" t="s">
        <v>265</v>
      </c>
      <c r="C212" s="36">
        <v>49237766</v>
      </c>
      <c r="D212" s="36">
        <v>906</v>
      </c>
      <c r="E212" s="37">
        <f t="shared" si="35"/>
        <v>54346.320088300221</v>
      </c>
      <c r="F212" s="38">
        <f t="shared" si="36"/>
        <v>2.1778586660247372</v>
      </c>
      <c r="G212" s="39">
        <f t="shared" si="37"/>
        <v>-17635.382428025267</v>
      </c>
      <c r="H212" s="39">
        <f t="shared" si="38"/>
        <v>0</v>
      </c>
      <c r="I212" s="37">
        <f t="shared" si="39"/>
        <v>-17635.382428025267</v>
      </c>
      <c r="J212" s="40">
        <f t="shared" si="40"/>
        <v>-299.97803398533028</v>
      </c>
      <c r="K212" s="37">
        <f t="shared" si="41"/>
        <v>-17935.360462010598</v>
      </c>
      <c r="L212" s="37">
        <f t="shared" si="42"/>
        <v>-15977656.479790891</v>
      </c>
      <c r="M212" s="37">
        <f t="shared" si="43"/>
        <v>-16249436.578581601</v>
      </c>
      <c r="N212" s="41">
        <f>'jan-aug'!M212</f>
        <v>-15812886.382743414</v>
      </c>
      <c r="O212" s="41">
        <f t="shared" si="44"/>
        <v>-436550.19583818689</v>
      </c>
    </row>
    <row r="213" spans="1:15" s="34" customFormat="1" x14ac:dyDescent="0.3">
      <c r="A213" s="33" t="s">
        <v>672</v>
      </c>
      <c r="B213" s="34" t="s">
        <v>266</v>
      </c>
      <c r="C213" s="36">
        <v>29981075</v>
      </c>
      <c r="D213" s="36">
        <v>1093</v>
      </c>
      <c r="E213" s="37">
        <f t="shared" si="35"/>
        <v>27430.077767612078</v>
      </c>
      <c r="F213" s="38">
        <f t="shared" si="36"/>
        <v>1.0992249793337365</v>
      </c>
      <c r="G213" s="39">
        <f t="shared" si="37"/>
        <v>-1485.6370356123828</v>
      </c>
      <c r="H213" s="39">
        <f t="shared" si="38"/>
        <v>0</v>
      </c>
      <c r="I213" s="37">
        <f t="shared" si="39"/>
        <v>-1485.6370356123828</v>
      </c>
      <c r="J213" s="40">
        <f t="shared" si="40"/>
        <v>-299.97803398533028</v>
      </c>
      <c r="K213" s="37">
        <f t="shared" si="41"/>
        <v>-1785.615069597713</v>
      </c>
      <c r="L213" s="37">
        <f t="shared" si="42"/>
        <v>-1623801.2799243343</v>
      </c>
      <c r="M213" s="37">
        <f t="shared" si="43"/>
        <v>-1951677.2710703004</v>
      </c>
      <c r="N213" s="41">
        <f>'jan-aug'!M213</f>
        <v>-2762433.4723383603</v>
      </c>
      <c r="O213" s="41">
        <f t="shared" si="44"/>
        <v>810756.2012680599</v>
      </c>
    </row>
    <row r="214" spans="1:15" s="34" customFormat="1" x14ac:dyDescent="0.3">
      <c r="A214" s="33" t="s">
        <v>673</v>
      </c>
      <c r="B214" s="34" t="s">
        <v>267</v>
      </c>
      <c r="C214" s="36">
        <v>18930319</v>
      </c>
      <c r="D214" s="36">
        <v>937</v>
      </c>
      <c r="E214" s="37">
        <f t="shared" si="35"/>
        <v>20203.115261472787</v>
      </c>
      <c r="F214" s="38">
        <f t="shared" si="36"/>
        <v>0.80961378031495146</v>
      </c>
      <c r="G214" s="39">
        <f t="shared" si="37"/>
        <v>2850.5404680711913</v>
      </c>
      <c r="H214" s="39">
        <f t="shared" si="38"/>
        <v>789.42471158582862</v>
      </c>
      <c r="I214" s="37">
        <f t="shared" si="39"/>
        <v>3639.9651796570197</v>
      </c>
      <c r="J214" s="40">
        <f t="shared" si="40"/>
        <v>-299.97803398533028</v>
      </c>
      <c r="K214" s="37">
        <f t="shared" si="41"/>
        <v>3339.9871456716892</v>
      </c>
      <c r="L214" s="37">
        <f t="shared" si="42"/>
        <v>3410647.3733386276</v>
      </c>
      <c r="M214" s="37">
        <f t="shared" si="43"/>
        <v>3129567.9554943726</v>
      </c>
      <c r="N214" s="41">
        <f>'jan-aug'!M214</f>
        <v>2406660.7756019114</v>
      </c>
      <c r="O214" s="41">
        <f t="shared" si="44"/>
        <v>722907.17989246128</v>
      </c>
    </row>
    <row r="215" spans="1:15" s="34" customFormat="1" x14ac:dyDescent="0.3">
      <c r="A215" s="33" t="s">
        <v>674</v>
      </c>
      <c r="B215" s="34" t="s">
        <v>268</v>
      </c>
      <c r="C215" s="36">
        <v>334463292</v>
      </c>
      <c r="D215" s="36">
        <v>14606</v>
      </c>
      <c r="E215" s="37">
        <f t="shared" si="35"/>
        <v>22899.034095577161</v>
      </c>
      <c r="F215" s="38">
        <f t="shared" si="36"/>
        <v>0.91764924962021377</v>
      </c>
      <c r="G215" s="39">
        <f t="shared" si="37"/>
        <v>1232.9891676085674</v>
      </c>
      <c r="H215" s="39">
        <f t="shared" si="38"/>
        <v>0</v>
      </c>
      <c r="I215" s="37">
        <f t="shared" si="39"/>
        <v>1232.9891676085674</v>
      </c>
      <c r="J215" s="40">
        <f t="shared" si="40"/>
        <v>-299.97803398533028</v>
      </c>
      <c r="K215" s="37">
        <f t="shared" si="41"/>
        <v>933.01113362323713</v>
      </c>
      <c r="L215" s="37">
        <f t="shared" si="42"/>
        <v>18009039.782090735</v>
      </c>
      <c r="M215" s="37">
        <f t="shared" si="43"/>
        <v>13627560.617701001</v>
      </c>
      <c r="N215" s="41">
        <f>'jan-aug'!M215</f>
        <v>9313942.5528141968</v>
      </c>
      <c r="O215" s="41">
        <f t="shared" si="44"/>
        <v>4313618.0648868047</v>
      </c>
    </row>
    <row r="216" spans="1:15" s="34" customFormat="1" x14ac:dyDescent="0.3">
      <c r="A216" s="33" t="s">
        <v>675</v>
      </c>
      <c r="B216" s="34" t="s">
        <v>269</v>
      </c>
      <c r="C216" s="36">
        <v>187363081</v>
      </c>
      <c r="D216" s="36">
        <v>8441</v>
      </c>
      <c r="E216" s="37">
        <f t="shared" si="35"/>
        <v>22196.787229001304</v>
      </c>
      <c r="F216" s="38">
        <f t="shared" si="36"/>
        <v>0.88950761240216414</v>
      </c>
      <c r="G216" s="39">
        <f t="shared" si="37"/>
        <v>1654.3372875540815</v>
      </c>
      <c r="H216" s="39">
        <f t="shared" si="38"/>
        <v>91.63952295084782</v>
      </c>
      <c r="I216" s="37">
        <f t="shared" si="39"/>
        <v>1745.9768105049293</v>
      </c>
      <c r="J216" s="40">
        <f t="shared" si="40"/>
        <v>-299.97803398533028</v>
      </c>
      <c r="K216" s="37">
        <f t="shared" si="41"/>
        <v>1445.998776519599</v>
      </c>
      <c r="L216" s="37">
        <f t="shared" si="42"/>
        <v>14737790.257472109</v>
      </c>
      <c r="M216" s="37">
        <f t="shared" si="43"/>
        <v>12205675.672601935</v>
      </c>
      <c r="N216" s="41">
        <f>'jan-aug'!M216</f>
        <v>8295281.7995258728</v>
      </c>
      <c r="O216" s="41">
        <f t="shared" si="44"/>
        <v>3910393.8730760617</v>
      </c>
    </row>
    <row r="217" spans="1:15" s="34" customFormat="1" x14ac:dyDescent="0.3">
      <c r="A217" s="33" t="s">
        <v>676</v>
      </c>
      <c r="B217" s="34" t="s">
        <v>270</v>
      </c>
      <c r="C217" s="36">
        <v>90718628</v>
      </c>
      <c r="D217" s="36">
        <v>3861</v>
      </c>
      <c r="E217" s="37">
        <f t="shared" si="35"/>
        <v>23496.14814814815</v>
      </c>
      <c r="F217" s="38">
        <f t="shared" si="36"/>
        <v>0.94157782494755848</v>
      </c>
      <c r="G217" s="39">
        <f t="shared" si="37"/>
        <v>874.72073606597405</v>
      </c>
      <c r="H217" s="39">
        <f t="shared" si="38"/>
        <v>0</v>
      </c>
      <c r="I217" s="37">
        <f t="shared" si="39"/>
        <v>874.72073606597405</v>
      </c>
      <c r="J217" s="40">
        <f t="shared" si="40"/>
        <v>-299.97803398533028</v>
      </c>
      <c r="K217" s="37">
        <f t="shared" si="41"/>
        <v>574.74270208064377</v>
      </c>
      <c r="L217" s="37">
        <f t="shared" si="42"/>
        <v>3377296.7619507257</v>
      </c>
      <c r="M217" s="37">
        <f t="shared" si="43"/>
        <v>2219081.5727333655</v>
      </c>
      <c r="N217" s="41">
        <f>'jan-aug'!M217</f>
        <v>1939943.63248087</v>
      </c>
      <c r="O217" s="41">
        <f t="shared" si="44"/>
        <v>279137.94025249546</v>
      </c>
    </row>
    <row r="218" spans="1:15" s="34" customFormat="1" x14ac:dyDescent="0.3">
      <c r="A218" s="33" t="s">
        <v>677</v>
      </c>
      <c r="B218" s="34" t="s">
        <v>271</v>
      </c>
      <c r="C218" s="36">
        <v>54303423</v>
      </c>
      <c r="D218" s="36">
        <v>2465</v>
      </c>
      <c r="E218" s="37">
        <f t="shared" si="35"/>
        <v>22029.786206896551</v>
      </c>
      <c r="F218" s="38">
        <f t="shared" si="36"/>
        <v>0.88281526188726467</v>
      </c>
      <c r="G218" s="39">
        <f t="shared" si="37"/>
        <v>1754.537900816933</v>
      </c>
      <c r="H218" s="39">
        <f t="shared" si="38"/>
        <v>150.08988068751114</v>
      </c>
      <c r="I218" s="37">
        <f t="shared" si="39"/>
        <v>1904.6277815044441</v>
      </c>
      <c r="J218" s="40">
        <f t="shared" si="40"/>
        <v>-299.97803398533028</v>
      </c>
      <c r="K218" s="37">
        <f t="shared" si="41"/>
        <v>1604.6497475191138</v>
      </c>
      <c r="L218" s="37">
        <f t="shared" si="42"/>
        <v>4694907.4814084545</v>
      </c>
      <c r="M218" s="37">
        <f t="shared" si="43"/>
        <v>3955461.6276346156</v>
      </c>
      <c r="N218" s="41">
        <f>'jan-aug'!M218</f>
        <v>2078147.8553393825</v>
      </c>
      <c r="O218" s="41">
        <f t="shared" si="44"/>
        <v>1877313.7722952331</v>
      </c>
    </row>
    <row r="219" spans="1:15" s="34" customFormat="1" x14ac:dyDescent="0.3">
      <c r="A219" s="33" t="s">
        <v>678</v>
      </c>
      <c r="B219" s="34" t="s">
        <v>124</v>
      </c>
      <c r="C219" s="36">
        <v>470712606</v>
      </c>
      <c r="D219" s="36">
        <v>20804</v>
      </c>
      <c r="E219" s="37">
        <f t="shared" si="35"/>
        <v>22626.062584118437</v>
      </c>
      <c r="F219" s="38">
        <f t="shared" si="36"/>
        <v>0.90671026845566871</v>
      </c>
      <c r="G219" s="39">
        <f t="shared" si="37"/>
        <v>1396.7720744838014</v>
      </c>
      <c r="H219" s="39">
        <f t="shared" si="38"/>
        <v>0</v>
      </c>
      <c r="I219" s="37">
        <f t="shared" si="39"/>
        <v>1396.7720744838014</v>
      </c>
      <c r="J219" s="40">
        <f t="shared" si="40"/>
        <v>-299.97803398533028</v>
      </c>
      <c r="K219" s="37">
        <f t="shared" si="41"/>
        <v>1096.7940404984711</v>
      </c>
      <c r="L219" s="37">
        <f t="shared" si="42"/>
        <v>29058446.237561002</v>
      </c>
      <c r="M219" s="37">
        <f t="shared" si="43"/>
        <v>22817703.218530193</v>
      </c>
      <c r="N219" s="41">
        <f>'jan-aug'!M219</f>
        <v>15494184.376827767</v>
      </c>
      <c r="O219" s="41">
        <f t="shared" si="44"/>
        <v>7323518.8417024259</v>
      </c>
    </row>
    <row r="220" spans="1:15" s="34" customFormat="1" x14ac:dyDescent="0.3">
      <c r="A220" s="33" t="s">
        <v>679</v>
      </c>
      <c r="B220" s="34" t="s">
        <v>272</v>
      </c>
      <c r="C220" s="36">
        <v>195554202</v>
      </c>
      <c r="D220" s="36">
        <v>5212</v>
      </c>
      <c r="E220" s="37">
        <f t="shared" si="35"/>
        <v>37519.99270913277</v>
      </c>
      <c r="F220" s="38">
        <f t="shared" si="36"/>
        <v>1.503565303740982</v>
      </c>
      <c r="G220" s="39">
        <f t="shared" si="37"/>
        <v>-7539.5860005247978</v>
      </c>
      <c r="H220" s="39">
        <f t="shared" si="38"/>
        <v>0</v>
      </c>
      <c r="I220" s="37">
        <f t="shared" si="39"/>
        <v>-7539.5860005247978</v>
      </c>
      <c r="J220" s="40">
        <f t="shared" si="40"/>
        <v>-299.97803398533028</v>
      </c>
      <c r="K220" s="37">
        <f t="shared" si="41"/>
        <v>-7839.5640345101283</v>
      </c>
      <c r="L220" s="37">
        <f t="shared" si="42"/>
        <v>-39296322.234735243</v>
      </c>
      <c r="M220" s="37">
        <f t="shared" si="43"/>
        <v>-40859807.747866787</v>
      </c>
      <c r="N220" s="41">
        <f>'jan-aug'!M220</f>
        <v>-34399447.958122171</v>
      </c>
      <c r="O220" s="41">
        <f t="shared" si="44"/>
        <v>-6460359.7897446156</v>
      </c>
    </row>
    <row r="221" spans="1:15" s="34" customFormat="1" x14ac:dyDescent="0.3">
      <c r="A221" s="33" t="s">
        <v>680</v>
      </c>
      <c r="B221" s="34" t="s">
        <v>273</v>
      </c>
      <c r="C221" s="36">
        <v>145957376</v>
      </c>
      <c r="D221" s="36">
        <v>7062</v>
      </c>
      <c r="E221" s="37">
        <f t="shared" si="35"/>
        <v>20667.994335882187</v>
      </c>
      <c r="F221" s="38">
        <f t="shared" si="36"/>
        <v>0.82824320948717678</v>
      </c>
      <c r="G221" s="39">
        <f t="shared" si="37"/>
        <v>2571.6130234255511</v>
      </c>
      <c r="H221" s="39">
        <f t="shared" si="38"/>
        <v>626.7170355425385</v>
      </c>
      <c r="I221" s="37">
        <f t="shared" si="39"/>
        <v>3198.3300589680894</v>
      </c>
      <c r="J221" s="40">
        <f t="shared" si="40"/>
        <v>-299.97803398533028</v>
      </c>
      <c r="K221" s="37">
        <f t="shared" si="41"/>
        <v>2898.3520249827588</v>
      </c>
      <c r="L221" s="37">
        <f t="shared" si="42"/>
        <v>22586606.876432646</v>
      </c>
      <c r="M221" s="37">
        <f t="shared" si="43"/>
        <v>20468162.000428244</v>
      </c>
      <c r="N221" s="41">
        <f>'jan-aug'!M221</f>
        <v>15310438.193170441</v>
      </c>
      <c r="O221" s="41">
        <f t="shared" si="44"/>
        <v>5157723.8072578032</v>
      </c>
    </row>
    <row r="222" spans="1:15" s="34" customFormat="1" x14ac:dyDescent="0.3">
      <c r="A222" s="33" t="s">
        <v>681</v>
      </c>
      <c r="B222" s="34" t="s">
        <v>274</v>
      </c>
      <c r="C222" s="36">
        <v>611236292</v>
      </c>
      <c r="D222" s="36">
        <v>26166</v>
      </c>
      <c r="E222" s="37">
        <f t="shared" si="35"/>
        <v>23359.943896659788</v>
      </c>
      <c r="F222" s="38">
        <f t="shared" si="36"/>
        <v>0.93611961528457888</v>
      </c>
      <c r="G222" s="39">
        <f t="shared" si="37"/>
        <v>956.44328695899094</v>
      </c>
      <c r="H222" s="39">
        <f t="shared" si="38"/>
        <v>0</v>
      </c>
      <c r="I222" s="37">
        <f t="shared" si="39"/>
        <v>956.44328695899094</v>
      </c>
      <c r="J222" s="40">
        <f t="shared" si="40"/>
        <v>-299.97803398533028</v>
      </c>
      <c r="K222" s="37">
        <f t="shared" si="41"/>
        <v>656.46525297366065</v>
      </c>
      <c r="L222" s="37">
        <f t="shared" si="42"/>
        <v>25026295.046568956</v>
      </c>
      <c r="M222" s="37">
        <f t="shared" si="43"/>
        <v>17177069.809308805</v>
      </c>
      <c r="N222" s="41">
        <f>'jan-aug'!M222</f>
        <v>13023107.17785407</v>
      </c>
      <c r="O222" s="41">
        <f t="shared" si="44"/>
        <v>4153962.6314547341</v>
      </c>
    </row>
    <row r="223" spans="1:15" s="34" customFormat="1" x14ac:dyDescent="0.3">
      <c r="A223" s="33" t="s">
        <v>682</v>
      </c>
      <c r="B223" s="34" t="s">
        <v>275</v>
      </c>
      <c r="C223" s="36">
        <v>612114101</v>
      </c>
      <c r="D223" s="36">
        <v>29275</v>
      </c>
      <c r="E223" s="37">
        <f t="shared" si="35"/>
        <v>20909.106780529462</v>
      </c>
      <c r="F223" s="38">
        <f t="shared" si="36"/>
        <v>0.8379054796502402</v>
      </c>
      <c r="G223" s="39">
        <f t="shared" si="37"/>
        <v>2426.9455566371862</v>
      </c>
      <c r="H223" s="39">
        <f t="shared" si="38"/>
        <v>542.32767991599223</v>
      </c>
      <c r="I223" s="37">
        <f t="shared" si="39"/>
        <v>2969.2732365531783</v>
      </c>
      <c r="J223" s="40">
        <f t="shared" si="40"/>
        <v>-299.97803398533028</v>
      </c>
      <c r="K223" s="37">
        <f t="shared" si="41"/>
        <v>2669.2952025678478</v>
      </c>
      <c r="L223" s="37">
        <f t="shared" si="42"/>
        <v>86925474.000094295</v>
      </c>
      <c r="M223" s="37">
        <f t="shared" si="43"/>
        <v>78143617.05517374</v>
      </c>
      <c r="N223" s="41">
        <f>'jan-aug'!M223</f>
        <v>58086068.1882561</v>
      </c>
      <c r="O223" s="41">
        <f t="shared" si="44"/>
        <v>20057548.86691764</v>
      </c>
    </row>
    <row r="224" spans="1:15" s="34" customFormat="1" x14ac:dyDescent="0.3">
      <c r="A224" s="33" t="s">
        <v>683</v>
      </c>
      <c r="B224" s="34" t="s">
        <v>276</v>
      </c>
      <c r="C224" s="36">
        <v>89941294</v>
      </c>
      <c r="D224" s="36">
        <v>4045</v>
      </c>
      <c r="E224" s="37">
        <f t="shared" si="35"/>
        <v>22235.177750309023</v>
      </c>
      <c r="F224" s="38">
        <f t="shared" si="36"/>
        <v>0.8910460630164353</v>
      </c>
      <c r="G224" s="39">
        <f t="shared" si="37"/>
        <v>1631.3029747694497</v>
      </c>
      <c r="H224" s="39">
        <f t="shared" si="38"/>
        <v>78.202840493145956</v>
      </c>
      <c r="I224" s="37">
        <f t="shared" si="39"/>
        <v>1709.5058152625957</v>
      </c>
      <c r="J224" s="40">
        <f t="shared" si="40"/>
        <v>-299.97803398533028</v>
      </c>
      <c r="K224" s="37">
        <f t="shared" si="41"/>
        <v>1409.5277812772654</v>
      </c>
      <c r="L224" s="37">
        <f t="shared" si="42"/>
        <v>6914951.0227371994</v>
      </c>
      <c r="M224" s="37">
        <f t="shared" si="43"/>
        <v>5701539.875266538</v>
      </c>
      <c r="N224" s="41">
        <f>'jan-aug'!M224</f>
        <v>1659476.6117029551</v>
      </c>
      <c r="O224" s="41">
        <f t="shared" si="44"/>
        <v>4042063.2635635827</v>
      </c>
    </row>
    <row r="225" spans="1:15" s="34" customFormat="1" x14ac:dyDescent="0.3">
      <c r="A225" s="33" t="s">
        <v>684</v>
      </c>
      <c r="B225" s="34" t="s">
        <v>277</v>
      </c>
      <c r="C225" s="36">
        <v>23804337</v>
      </c>
      <c r="D225" s="36">
        <v>380</v>
      </c>
      <c r="E225" s="37">
        <f t="shared" si="35"/>
        <v>62642.992105263154</v>
      </c>
      <c r="F225" s="38">
        <f t="shared" si="36"/>
        <v>2.5103370936707989</v>
      </c>
      <c r="G225" s="39">
        <f t="shared" si="37"/>
        <v>-22613.385638203024</v>
      </c>
      <c r="H225" s="39">
        <f t="shared" si="38"/>
        <v>0</v>
      </c>
      <c r="I225" s="37">
        <f t="shared" si="39"/>
        <v>-22613.385638203024</v>
      </c>
      <c r="J225" s="40">
        <f t="shared" si="40"/>
        <v>-299.97803398533028</v>
      </c>
      <c r="K225" s="37">
        <f t="shared" si="41"/>
        <v>-22913.363672188356</v>
      </c>
      <c r="L225" s="37">
        <f t="shared" si="42"/>
        <v>-8593086.5425171498</v>
      </c>
      <c r="M225" s="37">
        <f t="shared" si="43"/>
        <v>-8707078.1954315752</v>
      </c>
      <c r="N225" s="41">
        <f>'jan-aug'!M225</f>
        <v>-8792874.31682395</v>
      </c>
      <c r="O225" s="41">
        <f t="shared" si="44"/>
        <v>85796.121392374858</v>
      </c>
    </row>
    <row r="226" spans="1:15" s="34" customFormat="1" x14ac:dyDescent="0.3">
      <c r="A226" s="33" t="s">
        <v>685</v>
      </c>
      <c r="B226" s="34" t="s">
        <v>278</v>
      </c>
      <c r="C226" s="36">
        <v>160584295</v>
      </c>
      <c r="D226" s="36">
        <v>8120</v>
      </c>
      <c r="E226" s="37">
        <f t="shared" si="35"/>
        <v>19776.391009852217</v>
      </c>
      <c r="F226" s="38">
        <f t="shared" si="36"/>
        <v>0.79251335644292464</v>
      </c>
      <c r="G226" s="39">
        <f t="shared" si="37"/>
        <v>3106.5750190435333</v>
      </c>
      <c r="H226" s="39">
        <f t="shared" si="38"/>
        <v>938.77819965302797</v>
      </c>
      <c r="I226" s="37">
        <f t="shared" si="39"/>
        <v>4045.3532186965613</v>
      </c>
      <c r="J226" s="40">
        <f t="shared" si="40"/>
        <v>-299.97803398533028</v>
      </c>
      <c r="K226" s="37">
        <f t="shared" si="41"/>
        <v>3745.3751847112308</v>
      </c>
      <c r="L226" s="37">
        <f t="shared" si="42"/>
        <v>32848268.135816079</v>
      </c>
      <c r="M226" s="37">
        <f t="shared" si="43"/>
        <v>30412446.499855194</v>
      </c>
      <c r="N226" s="41">
        <f>'jan-aug'!M226</f>
        <v>22677912.045290843</v>
      </c>
      <c r="O226" s="41">
        <f t="shared" si="44"/>
        <v>7734534.4545643516</v>
      </c>
    </row>
    <row r="227" spans="1:15" s="34" customFormat="1" x14ac:dyDescent="0.3">
      <c r="A227" s="33" t="s">
        <v>686</v>
      </c>
      <c r="B227" s="34" t="s">
        <v>279</v>
      </c>
      <c r="C227" s="36">
        <v>167660328</v>
      </c>
      <c r="D227" s="36">
        <v>8187</v>
      </c>
      <c r="E227" s="37">
        <f t="shared" si="35"/>
        <v>20478.847929644558</v>
      </c>
      <c r="F227" s="38">
        <f t="shared" si="36"/>
        <v>0.82066341127263787</v>
      </c>
      <c r="G227" s="39">
        <f t="shared" si="37"/>
        <v>2685.1008671681288</v>
      </c>
      <c r="H227" s="39">
        <f t="shared" si="38"/>
        <v>692.91827772570866</v>
      </c>
      <c r="I227" s="37">
        <f t="shared" si="39"/>
        <v>3378.0191448938376</v>
      </c>
      <c r="J227" s="40">
        <f t="shared" si="40"/>
        <v>-299.97803398533028</v>
      </c>
      <c r="K227" s="37">
        <f t="shared" si="41"/>
        <v>3078.0411109085071</v>
      </c>
      <c r="L227" s="37">
        <f t="shared" si="42"/>
        <v>27655842.739245847</v>
      </c>
      <c r="M227" s="37">
        <f t="shared" si="43"/>
        <v>25199922.575007949</v>
      </c>
      <c r="N227" s="41">
        <f>'jan-aug'!M227</f>
        <v>18958128.267825879</v>
      </c>
      <c r="O227" s="41">
        <f t="shared" si="44"/>
        <v>6241794.3071820699</v>
      </c>
    </row>
    <row r="228" spans="1:15" s="34" customFormat="1" x14ac:dyDescent="0.3">
      <c r="A228" s="33" t="s">
        <v>687</v>
      </c>
      <c r="B228" s="34" t="s">
        <v>280</v>
      </c>
      <c r="C228" s="36">
        <v>96789414</v>
      </c>
      <c r="D228" s="36">
        <v>4889</v>
      </c>
      <c r="E228" s="37">
        <f t="shared" si="35"/>
        <v>19797.384741255879</v>
      </c>
      <c r="F228" s="38">
        <f t="shared" si="36"/>
        <v>0.79335465314517373</v>
      </c>
      <c r="G228" s="39">
        <f t="shared" si="37"/>
        <v>3093.9787802013366</v>
      </c>
      <c r="H228" s="39">
        <f t="shared" si="38"/>
        <v>931.43039366174651</v>
      </c>
      <c r="I228" s="37">
        <f t="shared" si="39"/>
        <v>4025.4091738630832</v>
      </c>
      <c r="J228" s="40">
        <f t="shared" si="40"/>
        <v>-299.97803398533028</v>
      </c>
      <c r="K228" s="37">
        <f t="shared" si="41"/>
        <v>3725.4311398777527</v>
      </c>
      <c r="L228" s="37">
        <f t="shared" si="42"/>
        <v>19680225.451016612</v>
      </c>
      <c r="M228" s="37">
        <f t="shared" si="43"/>
        <v>18213632.842862334</v>
      </c>
      <c r="N228" s="41">
        <f>'jan-aug'!M228</f>
        <v>14021946.865280412</v>
      </c>
      <c r="O228" s="41">
        <f t="shared" si="44"/>
        <v>4191685.977581922</v>
      </c>
    </row>
    <row r="229" spans="1:15" s="34" customFormat="1" x14ac:dyDescent="0.3">
      <c r="A229" s="33" t="s">
        <v>688</v>
      </c>
      <c r="B229" s="34" t="s">
        <v>281</v>
      </c>
      <c r="C229" s="36">
        <v>98832994</v>
      </c>
      <c r="D229" s="36">
        <v>5091</v>
      </c>
      <c r="E229" s="37">
        <f t="shared" si="35"/>
        <v>19413.277155765074</v>
      </c>
      <c r="F229" s="38">
        <f t="shared" si="36"/>
        <v>0.77796203718906454</v>
      </c>
      <c r="G229" s="39">
        <f t="shared" si="37"/>
        <v>3324.4433314958192</v>
      </c>
      <c r="H229" s="39">
        <f t="shared" si="38"/>
        <v>1065.8680485835282</v>
      </c>
      <c r="I229" s="37">
        <f t="shared" si="39"/>
        <v>4390.3113800793471</v>
      </c>
      <c r="J229" s="40">
        <f t="shared" si="40"/>
        <v>-299.97803398533028</v>
      </c>
      <c r="K229" s="37">
        <f t="shared" si="41"/>
        <v>4090.3333460940166</v>
      </c>
      <c r="L229" s="37">
        <f t="shared" si="42"/>
        <v>22351075.235983957</v>
      </c>
      <c r="M229" s="37">
        <f t="shared" si="43"/>
        <v>20823887.064964637</v>
      </c>
      <c r="N229" s="41">
        <f>'jan-aug'!M229</f>
        <v>16249505.0227741</v>
      </c>
      <c r="O229" s="41">
        <f t="shared" si="44"/>
        <v>4574382.0421905369</v>
      </c>
    </row>
    <row r="230" spans="1:15" s="34" customFormat="1" x14ac:dyDescent="0.3">
      <c r="A230" s="33" t="s">
        <v>689</v>
      </c>
      <c r="B230" s="34" t="s">
        <v>282</v>
      </c>
      <c r="C230" s="36">
        <v>356772042</v>
      </c>
      <c r="D230" s="36">
        <v>15812</v>
      </c>
      <c r="E230" s="37">
        <f t="shared" si="35"/>
        <v>22563.372248924868</v>
      </c>
      <c r="F230" s="38">
        <f t="shared" si="36"/>
        <v>0.90419803414881073</v>
      </c>
      <c r="G230" s="39">
        <f t="shared" si="37"/>
        <v>1434.3862755999428</v>
      </c>
      <c r="H230" s="39">
        <f t="shared" si="38"/>
        <v>0</v>
      </c>
      <c r="I230" s="37">
        <f t="shared" si="39"/>
        <v>1434.3862755999428</v>
      </c>
      <c r="J230" s="40">
        <f t="shared" si="40"/>
        <v>-299.97803398533028</v>
      </c>
      <c r="K230" s="37">
        <f t="shared" si="41"/>
        <v>1134.4082416146125</v>
      </c>
      <c r="L230" s="37">
        <f t="shared" si="42"/>
        <v>22680515.789786294</v>
      </c>
      <c r="M230" s="37">
        <f t="shared" si="43"/>
        <v>17937263.116410252</v>
      </c>
      <c r="N230" s="41">
        <f>'jan-aug'!M230</f>
        <v>12516475.488367654</v>
      </c>
      <c r="O230" s="41">
        <f t="shared" si="44"/>
        <v>5420787.6280425973</v>
      </c>
    </row>
    <row r="231" spans="1:15" s="34" customFormat="1" x14ac:dyDescent="0.3">
      <c r="A231" s="33" t="s">
        <v>690</v>
      </c>
      <c r="B231" s="34" t="s">
        <v>283</v>
      </c>
      <c r="C231" s="36">
        <v>73575980</v>
      </c>
      <c r="D231" s="36">
        <v>2887</v>
      </c>
      <c r="E231" s="37">
        <f t="shared" si="35"/>
        <v>25485.271908555595</v>
      </c>
      <c r="F231" s="38">
        <f t="shared" si="36"/>
        <v>1.0212893935019798</v>
      </c>
      <c r="G231" s="39">
        <f t="shared" si="37"/>
        <v>-318.75352017849292</v>
      </c>
      <c r="H231" s="39">
        <f t="shared" si="38"/>
        <v>0</v>
      </c>
      <c r="I231" s="37">
        <f t="shared" si="39"/>
        <v>-318.75352017849292</v>
      </c>
      <c r="J231" s="40">
        <f t="shared" si="40"/>
        <v>-299.97803398533028</v>
      </c>
      <c r="K231" s="37">
        <f t="shared" si="41"/>
        <v>-618.73155416382315</v>
      </c>
      <c r="L231" s="37">
        <f t="shared" si="42"/>
        <v>-920241.41275530902</v>
      </c>
      <c r="M231" s="37">
        <f t="shared" si="43"/>
        <v>-1786277.9968709573</v>
      </c>
      <c r="N231" s="41">
        <f>'jan-aug'!M231</f>
        <v>-1549322.6249230059</v>
      </c>
      <c r="O231" s="41">
        <f t="shared" si="44"/>
        <v>-236955.37194795138</v>
      </c>
    </row>
    <row r="232" spans="1:15" s="34" customFormat="1" x14ac:dyDescent="0.3">
      <c r="A232" s="33" t="s">
        <v>691</v>
      </c>
      <c r="B232" s="34" t="s">
        <v>284</v>
      </c>
      <c r="C232" s="36">
        <v>11685945</v>
      </c>
      <c r="D232" s="36">
        <v>562</v>
      </c>
      <c r="E232" s="37">
        <f t="shared" si="35"/>
        <v>20793.496441281139</v>
      </c>
      <c r="F232" s="38">
        <f t="shared" si="36"/>
        <v>0.83327254445232923</v>
      </c>
      <c r="G232" s="39">
        <f t="shared" si="37"/>
        <v>2496.3117601861804</v>
      </c>
      <c r="H232" s="39">
        <f t="shared" si="38"/>
        <v>582.79129865290554</v>
      </c>
      <c r="I232" s="37">
        <f t="shared" si="39"/>
        <v>3079.1030588390859</v>
      </c>
      <c r="J232" s="40">
        <f t="shared" si="40"/>
        <v>-299.97803398533028</v>
      </c>
      <c r="K232" s="37">
        <f t="shared" si="41"/>
        <v>2779.1250248537553</v>
      </c>
      <c r="L232" s="37">
        <f t="shared" si="42"/>
        <v>1730455.9190675663</v>
      </c>
      <c r="M232" s="37">
        <f t="shared" si="43"/>
        <v>1561868.2639678104</v>
      </c>
      <c r="N232" s="41">
        <f>'jan-aug'!M232</f>
        <v>1290986.86738343</v>
      </c>
      <c r="O232" s="41">
        <f t="shared" si="44"/>
        <v>270881.39658438042</v>
      </c>
    </row>
    <row r="233" spans="1:15" s="34" customFormat="1" x14ac:dyDescent="0.3">
      <c r="A233" s="33" t="s">
        <v>692</v>
      </c>
      <c r="B233" s="34" t="s">
        <v>285</v>
      </c>
      <c r="C233" s="36">
        <v>47093417</v>
      </c>
      <c r="D233" s="36">
        <v>1711</v>
      </c>
      <c r="E233" s="37">
        <f t="shared" si="35"/>
        <v>27523.914085330216</v>
      </c>
      <c r="F233" s="38">
        <f t="shared" si="36"/>
        <v>1.1029853487092205</v>
      </c>
      <c r="G233" s="39">
        <f t="shared" si="37"/>
        <v>-1541.9388262432658</v>
      </c>
      <c r="H233" s="39">
        <f t="shared" si="38"/>
        <v>0</v>
      </c>
      <c r="I233" s="37">
        <f t="shared" si="39"/>
        <v>-1541.9388262432658</v>
      </c>
      <c r="J233" s="40">
        <f t="shared" si="40"/>
        <v>-299.97803398533028</v>
      </c>
      <c r="K233" s="37">
        <f t="shared" si="41"/>
        <v>-1841.9168602285961</v>
      </c>
      <c r="L233" s="37">
        <f t="shared" si="42"/>
        <v>-2638257.3317022277</v>
      </c>
      <c r="M233" s="37">
        <f t="shared" si="43"/>
        <v>-3151519.7478511278</v>
      </c>
      <c r="N233" s="41">
        <f>'jan-aug'!M233</f>
        <v>-3898661.0486467821</v>
      </c>
      <c r="O233" s="41">
        <f t="shared" si="44"/>
        <v>747141.3007956543</v>
      </c>
    </row>
    <row r="234" spans="1:15" s="34" customFormat="1" x14ac:dyDescent="0.3">
      <c r="A234" s="33" t="s">
        <v>693</v>
      </c>
      <c r="B234" s="34" t="s">
        <v>286</v>
      </c>
      <c r="C234" s="36">
        <v>290410621</v>
      </c>
      <c r="D234" s="36">
        <v>11852</v>
      </c>
      <c r="E234" s="37">
        <f t="shared" si="35"/>
        <v>24503.089858251773</v>
      </c>
      <c r="F234" s="38">
        <f t="shared" si="36"/>
        <v>0.98192971493694248</v>
      </c>
      <c r="G234" s="39">
        <f t="shared" si="37"/>
        <v>270.55571000380002</v>
      </c>
      <c r="H234" s="39">
        <f t="shared" si="38"/>
        <v>0</v>
      </c>
      <c r="I234" s="37">
        <f t="shared" si="39"/>
        <v>270.55571000380002</v>
      </c>
      <c r="J234" s="40">
        <f t="shared" si="40"/>
        <v>-299.97803398533028</v>
      </c>
      <c r="K234" s="37">
        <f t="shared" si="41"/>
        <v>-29.422323981530269</v>
      </c>
      <c r="L234" s="37">
        <f t="shared" si="42"/>
        <v>3206626.2749650376</v>
      </c>
      <c r="M234" s="37">
        <f t="shared" si="43"/>
        <v>-348713.38382909674</v>
      </c>
      <c r="N234" s="41">
        <f>'jan-aug'!M234</f>
        <v>-35963.473151180136</v>
      </c>
      <c r="O234" s="41">
        <f t="shared" si="44"/>
        <v>-312749.9106779166</v>
      </c>
    </row>
    <row r="235" spans="1:15" s="34" customFormat="1" x14ac:dyDescent="0.3">
      <c r="A235" s="33" t="s">
        <v>694</v>
      </c>
      <c r="B235" s="34" t="s">
        <v>287</v>
      </c>
      <c r="C235" s="36">
        <v>57818119</v>
      </c>
      <c r="D235" s="36">
        <v>2322</v>
      </c>
      <c r="E235" s="37">
        <f t="shared" si="35"/>
        <v>24900.137381567612</v>
      </c>
      <c r="F235" s="38">
        <f t="shared" si="36"/>
        <v>0.99784088220773659</v>
      </c>
      <c r="G235" s="39">
        <f t="shared" si="37"/>
        <v>32.327196014296348</v>
      </c>
      <c r="H235" s="39">
        <f t="shared" si="38"/>
        <v>0</v>
      </c>
      <c r="I235" s="37">
        <f t="shared" si="39"/>
        <v>32.327196014296348</v>
      </c>
      <c r="J235" s="40">
        <f t="shared" si="40"/>
        <v>-299.97803398533028</v>
      </c>
      <c r="K235" s="37">
        <f t="shared" si="41"/>
        <v>-267.65083797103392</v>
      </c>
      <c r="L235" s="37">
        <f t="shared" si="42"/>
        <v>75063.749145196125</v>
      </c>
      <c r="M235" s="37">
        <f t="shared" si="43"/>
        <v>-621485.24576874077</v>
      </c>
      <c r="N235" s="41">
        <f>'jan-aug'!M235</f>
        <v>-69598.664382134244</v>
      </c>
      <c r="O235" s="41">
        <f t="shared" si="44"/>
        <v>-551886.58138660656</v>
      </c>
    </row>
    <row r="236" spans="1:15" s="34" customFormat="1" x14ac:dyDescent="0.3">
      <c r="A236" s="33" t="s">
        <v>695</v>
      </c>
      <c r="B236" s="34" t="s">
        <v>288</v>
      </c>
      <c r="C236" s="36">
        <v>18814734</v>
      </c>
      <c r="D236" s="36">
        <v>820</v>
      </c>
      <c r="E236" s="37">
        <f t="shared" si="35"/>
        <v>22944.79756097561</v>
      </c>
      <c r="F236" s="38">
        <f t="shared" si="36"/>
        <v>0.91948316145717712</v>
      </c>
      <c r="G236" s="39">
        <f t="shared" si="37"/>
        <v>1205.5310883694976</v>
      </c>
      <c r="H236" s="39">
        <f t="shared" si="38"/>
        <v>0</v>
      </c>
      <c r="I236" s="37">
        <f t="shared" si="39"/>
        <v>1205.5310883694976</v>
      </c>
      <c r="J236" s="40">
        <f t="shared" si="40"/>
        <v>-299.97803398533028</v>
      </c>
      <c r="K236" s="37">
        <f t="shared" si="41"/>
        <v>905.55305438416735</v>
      </c>
      <c r="L236" s="37">
        <f t="shared" si="42"/>
        <v>988535.49246298801</v>
      </c>
      <c r="M236" s="37">
        <f t="shared" si="43"/>
        <v>742553.50459501718</v>
      </c>
      <c r="N236" s="41">
        <f>'jan-aug'!M236</f>
        <v>571586.79001147696</v>
      </c>
      <c r="O236" s="41">
        <f t="shared" si="44"/>
        <v>170966.71458354022</v>
      </c>
    </row>
    <row r="237" spans="1:15" s="34" customFormat="1" x14ac:dyDescent="0.3">
      <c r="A237" s="33" t="s">
        <v>696</v>
      </c>
      <c r="B237" s="34" t="s">
        <v>289</v>
      </c>
      <c r="C237" s="36">
        <v>31168298</v>
      </c>
      <c r="D237" s="36">
        <v>1366</v>
      </c>
      <c r="E237" s="37">
        <f t="shared" si="35"/>
        <v>22817.202049780382</v>
      </c>
      <c r="F237" s="38">
        <f t="shared" si="36"/>
        <v>0.91436993595541571</v>
      </c>
      <c r="G237" s="39">
        <f t="shared" si="37"/>
        <v>1282.0883950866344</v>
      </c>
      <c r="H237" s="39">
        <f t="shared" si="38"/>
        <v>0</v>
      </c>
      <c r="I237" s="37">
        <f t="shared" si="39"/>
        <v>1282.0883950866344</v>
      </c>
      <c r="J237" s="40">
        <f t="shared" si="40"/>
        <v>-299.97803398533028</v>
      </c>
      <c r="K237" s="37">
        <f t="shared" si="41"/>
        <v>982.11036110130408</v>
      </c>
      <c r="L237" s="37">
        <f t="shared" si="42"/>
        <v>1751332.7476883426</v>
      </c>
      <c r="M237" s="37">
        <f t="shared" si="43"/>
        <v>1341562.7532643813</v>
      </c>
      <c r="N237" s="41">
        <f>'jan-aug'!M237</f>
        <v>1101145.6653118015</v>
      </c>
      <c r="O237" s="41">
        <f t="shared" si="44"/>
        <v>240417.08795257984</v>
      </c>
    </row>
    <row r="238" spans="1:15" s="34" customFormat="1" x14ac:dyDescent="0.3">
      <c r="A238" s="33" t="s">
        <v>697</v>
      </c>
      <c r="B238" s="34" t="s">
        <v>290</v>
      </c>
      <c r="C238" s="36">
        <v>102513632</v>
      </c>
      <c r="D238" s="36">
        <v>4091</v>
      </c>
      <c r="E238" s="37">
        <f t="shared" si="35"/>
        <v>25058.330970422878</v>
      </c>
      <c r="F238" s="38">
        <f t="shared" si="36"/>
        <v>1.0041802861975233</v>
      </c>
      <c r="G238" s="39">
        <f t="shared" si="37"/>
        <v>-62.588957298862802</v>
      </c>
      <c r="H238" s="39">
        <f t="shared" si="38"/>
        <v>0</v>
      </c>
      <c r="I238" s="37">
        <f t="shared" si="39"/>
        <v>-62.588957298862802</v>
      </c>
      <c r="J238" s="40">
        <f t="shared" si="40"/>
        <v>-299.97803398533028</v>
      </c>
      <c r="K238" s="37">
        <f t="shared" si="41"/>
        <v>-362.56699128419308</v>
      </c>
      <c r="L238" s="37">
        <f t="shared" si="42"/>
        <v>-256051.42430964773</v>
      </c>
      <c r="M238" s="37">
        <f t="shared" si="43"/>
        <v>-1483261.5613436338</v>
      </c>
      <c r="N238" s="41">
        <f>'jan-aug'!M238</f>
        <v>-2973375.2434915202</v>
      </c>
      <c r="O238" s="41">
        <f t="shared" si="44"/>
        <v>1490113.6821478864</v>
      </c>
    </row>
    <row r="239" spans="1:15" s="34" customFormat="1" x14ac:dyDescent="0.3">
      <c r="A239" s="33" t="s">
        <v>698</v>
      </c>
      <c r="B239" s="34" t="s">
        <v>291</v>
      </c>
      <c r="C239" s="36">
        <v>67548069</v>
      </c>
      <c r="D239" s="36">
        <v>2672</v>
      </c>
      <c r="E239" s="37">
        <f t="shared" si="35"/>
        <v>25279.965943113773</v>
      </c>
      <c r="F239" s="38">
        <f t="shared" si="36"/>
        <v>1.0130620217995798</v>
      </c>
      <c r="G239" s="39">
        <f t="shared" si="37"/>
        <v>-195.56994091340019</v>
      </c>
      <c r="H239" s="39">
        <f t="shared" si="38"/>
        <v>0</v>
      </c>
      <c r="I239" s="37">
        <f t="shared" si="39"/>
        <v>-195.56994091340019</v>
      </c>
      <c r="J239" s="40">
        <f t="shared" si="40"/>
        <v>-299.97803398533028</v>
      </c>
      <c r="K239" s="37">
        <f t="shared" si="41"/>
        <v>-495.54797489873044</v>
      </c>
      <c r="L239" s="37">
        <f t="shared" si="42"/>
        <v>-522562.88212060533</v>
      </c>
      <c r="M239" s="37">
        <f t="shared" si="43"/>
        <v>-1324104.1889294079</v>
      </c>
      <c r="N239" s="41">
        <f>'jan-aug'!M239</f>
        <v>-2212663.8930357704</v>
      </c>
      <c r="O239" s="41">
        <f t="shared" si="44"/>
        <v>888559.70410636254</v>
      </c>
    </row>
    <row r="240" spans="1:15" s="34" customFormat="1" x14ac:dyDescent="0.3">
      <c r="A240" s="33" t="s">
        <v>699</v>
      </c>
      <c r="B240" s="34" t="s">
        <v>292</v>
      </c>
      <c r="C240" s="36">
        <v>26858031</v>
      </c>
      <c r="D240" s="36">
        <v>1279</v>
      </c>
      <c r="E240" s="37">
        <f t="shared" si="35"/>
        <v>20999.242376856921</v>
      </c>
      <c r="F240" s="38">
        <f t="shared" si="36"/>
        <v>0.84151754739024753</v>
      </c>
      <c r="G240" s="39">
        <f t="shared" si="37"/>
        <v>2372.8641988407112</v>
      </c>
      <c r="H240" s="39">
        <f t="shared" si="38"/>
        <v>510.78022120138189</v>
      </c>
      <c r="I240" s="37">
        <f t="shared" si="39"/>
        <v>2883.6444200420929</v>
      </c>
      <c r="J240" s="40">
        <f t="shared" si="40"/>
        <v>-299.97803398533028</v>
      </c>
      <c r="K240" s="37">
        <f t="shared" si="41"/>
        <v>2583.6663860567623</v>
      </c>
      <c r="L240" s="37">
        <f t="shared" si="42"/>
        <v>3688181.2132338369</v>
      </c>
      <c r="M240" s="37">
        <f t="shared" si="43"/>
        <v>3304509.3077665991</v>
      </c>
      <c r="N240" s="41">
        <f>'jan-aug'!M240</f>
        <v>2353655.8674971666</v>
      </c>
      <c r="O240" s="41">
        <f t="shared" si="44"/>
        <v>950853.4402694325</v>
      </c>
    </row>
    <row r="241" spans="1:15" s="34" customFormat="1" x14ac:dyDescent="0.3">
      <c r="A241" s="33" t="s">
        <v>700</v>
      </c>
      <c r="B241" s="34" t="s">
        <v>293</v>
      </c>
      <c r="C241" s="36">
        <v>54032959</v>
      </c>
      <c r="D241" s="36">
        <v>2331</v>
      </c>
      <c r="E241" s="37">
        <f t="shared" si="35"/>
        <v>23180.162591162592</v>
      </c>
      <c r="F241" s="38">
        <f t="shared" si="36"/>
        <v>0.9289151114004125</v>
      </c>
      <c r="G241" s="39">
        <f t="shared" si="37"/>
        <v>1064.3120702573083</v>
      </c>
      <c r="H241" s="39">
        <f t="shared" si="38"/>
        <v>0</v>
      </c>
      <c r="I241" s="37">
        <f t="shared" si="39"/>
        <v>1064.3120702573083</v>
      </c>
      <c r="J241" s="40">
        <f t="shared" si="40"/>
        <v>-299.97803398533028</v>
      </c>
      <c r="K241" s="37">
        <f t="shared" si="41"/>
        <v>764.33403627197799</v>
      </c>
      <c r="L241" s="37">
        <f t="shared" si="42"/>
        <v>2480911.4357697857</v>
      </c>
      <c r="M241" s="37">
        <f t="shared" si="43"/>
        <v>1781662.6385499807</v>
      </c>
      <c r="N241" s="41">
        <f>'jan-aug'!M241</f>
        <v>1650406.7291667713</v>
      </c>
      <c r="O241" s="41">
        <f t="shared" si="44"/>
        <v>131255.90938320942</v>
      </c>
    </row>
    <row r="242" spans="1:15" s="34" customFormat="1" x14ac:dyDescent="0.3">
      <c r="A242" s="33" t="s">
        <v>701</v>
      </c>
      <c r="B242" s="34" t="s">
        <v>294</v>
      </c>
      <c r="C242" s="36">
        <v>177292276</v>
      </c>
      <c r="D242" s="36">
        <v>8191</v>
      </c>
      <c r="E242" s="37">
        <f t="shared" si="35"/>
        <v>21644.765718471492</v>
      </c>
      <c r="F242" s="38">
        <f t="shared" si="36"/>
        <v>0.86738606252379002</v>
      </c>
      <c r="G242" s="39">
        <f t="shared" si="37"/>
        <v>1985.5501938719688</v>
      </c>
      <c r="H242" s="39">
        <f t="shared" si="38"/>
        <v>284.847051636282</v>
      </c>
      <c r="I242" s="37">
        <f t="shared" si="39"/>
        <v>2270.3972455082508</v>
      </c>
      <c r="J242" s="40">
        <f t="shared" si="40"/>
        <v>-299.97803398533028</v>
      </c>
      <c r="K242" s="37">
        <f t="shared" si="41"/>
        <v>1970.4192115229205</v>
      </c>
      <c r="L242" s="37">
        <f t="shared" si="42"/>
        <v>18596823.837958083</v>
      </c>
      <c r="M242" s="37">
        <f t="shared" si="43"/>
        <v>16139703.761584241</v>
      </c>
      <c r="N242" s="41">
        <f>'jan-aug'!M242</f>
        <v>12907666.327380208</v>
      </c>
      <c r="O242" s="41">
        <f t="shared" si="44"/>
        <v>3232037.4342040326</v>
      </c>
    </row>
    <row r="243" spans="1:15" s="34" customFormat="1" x14ac:dyDescent="0.3">
      <c r="A243" s="33" t="s">
        <v>702</v>
      </c>
      <c r="B243" s="34" t="s">
        <v>295</v>
      </c>
      <c r="C243" s="36">
        <v>73561896</v>
      </c>
      <c r="D243" s="36">
        <v>1764</v>
      </c>
      <c r="E243" s="37">
        <f t="shared" si="35"/>
        <v>41701.755102040814</v>
      </c>
      <c r="F243" s="38">
        <f t="shared" si="36"/>
        <v>1.6711440367969439</v>
      </c>
      <c r="G243" s="39">
        <f t="shared" si="37"/>
        <v>-10048.643436269624</v>
      </c>
      <c r="H243" s="39">
        <f t="shared" si="38"/>
        <v>0</v>
      </c>
      <c r="I243" s="37">
        <f t="shared" si="39"/>
        <v>-10048.643436269624</v>
      </c>
      <c r="J243" s="40">
        <f t="shared" si="40"/>
        <v>-299.97803398533028</v>
      </c>
      <c r="K243" s="37">
        <f t="shared" si="41"/>
        <v>-10348.621470254953</v>
      </c>
      <c r="L243" s="37">
        <f t="shared" si="42"/>
        <v>-17725807.021579616</v>
      </c>
      <c r="M243" s="37">
        <f t="shared" si="43"/>
        <v>-18254968.273529738</v>
      </c>
      <c r="N243" s="41">
        <f>'jan-aug'!M243</f>
        <v>-18319732.464414332</v>
      </c>
      <c r="O243" s="41">
        <f t="shared" si="44"/>
        <v>64764.190884593874</v>
      </c>
    </row>
    <row r="244" spans="1:15" s="34" customFormat="1" x14ac:dyDescent="0.3">
      <c r="A244" s="33" t="s">
        <v>703</v>
      </c>
      <c r="B244" s="34" t="s">
        <v>296</v>
      </c>
      <c r="C244" s="36">
        <v>61784805</v>
      </c>
      <c r="D244" s="36">
        <v>2151</v>
      </c>
      <c r="E244" s="37">
        <f t="shared" si="35"/>
        <v>28723.758716875873</v>
      </c>
      <c r="F244" s="38">
        <f t="shared" si="36"/>
        <v>1.1510675744137262</v>
      </c>
      <c r="G244" s="39">
        <f t="shared" si="37"/>
        <v>-2261.8456051706598</v>
      </c>
      <c r="H244" s="39">
        <f t="shared" si="38"/>
        <v>0</v>
      </c>
      <c r="I244" s="37">
        <f t="shared" si="39"/>
        <v>-2261.8456051706598</v>
      </c>
      <c r="J244" s="40">
        <f t="shared" si="40"/>
        <v>-299.97803398533028</v>
      </c>
      <c r="K244" s="37">
        <f t="shared" si="41"/>
        <v>-2561.8236391559903</v>
      </c>
      <c r="L244" s="37">
        <f t="shared" si="42"/>
        <v>-4865229.8967220895</v>
      </c>
      <c r="M244" s="37">
        <f t="shared" si="43"/>
        <v>-5510482.6478245351</v>
      </c>
      <c r="N244" s="41">
        <f>'jan-aug'!M244</f>
        <v>-5775288.1418113532</v>
      </c>
      <c r="O244" s="41">
        <f t="shared" si="44"/>
        <v>264805.49398681801</v>
      </c>
    </row>
    <row r="245" spans="1:15" s="34" customFormat="1" x14ac:dyDescent="0.3">
      <c r="A245" s="33" t="s">
        <v>704</v>
      </c>
      <c r="B245" s="34" t="s">
        <v>297</v>
      </c>
      <c r="C245" s="36">
        <v>147227580</v>
      </c>
      <c r="D245" s="36">
        <v>5245</v>
      </c>
      <c r="E245" s="37">
        <f t="shared" si="35"/>
        <v>28070.081982840802</v>
      </c>
      <c r="F245" s="38">
        <f t="shared" si="36"/>
        <v>1.1248723225975228</v>
      </c>
      <c r="G245" s="39">
        <f t="shared" si="37"/>
        <v>-1869.6395647496174</v>
      </c>
      <c r="H245" s="39">
        <f t="shared" si="38"/>
        <v>0</v>
      </c>
      <c r="I245" s="37">
        <f t="shared" si="39"/>
        <v>-1869.6395647496174</v>
      </c>
      <c r="J245" s="40">
        <f t="shared" si="40"/>
        <v>-299.97803398533028</v>
      </c>
      <c r="K245" s="37">
        <f t="shared" si="41"/>
        <v>-2169.6175987349479</v>
      </c>
      <c r="L245" s="37">
        <f t="shared" si="42"/>
        <v>-9806259.5171117429</v>
      </c>
      <c r="M245" s="37">
        <f t="shared" si="43"/>
        <v>-11379644.305364802</v>
      </c>
      <c r="N245" s="41">
        <f>'jan-aug'!M245</f>
        <v>-11195766.915109513</v>
      </c>
      <c r="O245" s="41">
        <f t="shared" si="44"/>
        <v>-183877.39025528915</v>
      </c>
    </row>
    <row r="246" spans="1:15" s="34" customFormat="1" x14ac:dyDescent="0.3">
      <c r="A246" s="33" t="s">
        <v>705</v>
      </c>
      <c r="B246" s="34" t="s">
        <v>298</v>
      </c>
      <c r="C246" s="36">
        <v>134929365</v>
      </c>
      <c r="D246" s="36">
        <v>5195</v>
      </c>
      <c r="E246" s="37">
        <f t="shared" si="35"/>
        <v>25972.928777670837</v>
      </c>
      <c r="F246" s="38">
        <f t="shared" si="36"/>
        <v>1.0408316134116911</v>
      </c>
      <c r="G246" s="39">
        <f t="shared" si="37"/>
        <v>-611.3476416476384</v>
      </c>
      <c r="H246" s="39">
        <f t="shared" si="38"/>
        <v>0</v>
      </c>
      <c r="I246" s="37">
        <f t="shared" si="39"/>
        <v>-611.3476416476384</v>
      </c>
      <c r="J246" s="40">
        <f t="shared" si="40"/>
        <v>-299.97803398533028</v>
      </c>
      <c r="K246" s="37">
        <f t="shared" si="41"/>
        <v>-911.32567563296868</v>
      </c>
      <c r="L246" s="37">
        <f t="shared" si="42"/>
        <v>-3175950.9983594813</v>
      </c>
      <c r="M246" s="37">
        <f t="shared" si="43"/>
        <v>-4734336.8849132722</v>
      </c>
      <c r="N246" s="41">
        <f>'jan-aug'!M246</f>
        <v>-8036583.9681589939</v>
      </c>
      <c r="O246" s="41">
        <f t="shared" si="44"/>
        <v>3302247.0832457216</v>
      </c>
    </row>
    <row r="247" spans="1:15" s="34" customFormat="1" x14ac:dyDescent="0.3">
      <c r="A247" s="33" t="s">
        <v>706</v>
      </c>
      <c r="B247" s="34" t="s">
        <v>299</v>
      </c>
      <c r="C247" s="36">
        <v>62896808</v>
      </c>
      <c r="D247" s="36">
        <v>3038</v>
      </c>
      <c r="E247" s="37">
        <f t="shared" si="35"/>
        <v>20703.360105332456</v>
      </c>
      <c r="F247" s="38">
        <f t="shared" si="36"/>
        <v>0.8296604470729555</v>
      </c>
      <c r="G247" s="39">
        <f t="shared" si="37"/>
        <v>2550.3935617553898</v>
      </c>
      <c r="H247" s="39">
        <f t="shared" si="38"/>
        <v>614.33901623494432</v>
      </c>
      <c r="I247" s="37">
        <f t="shared" si="39"/>
        <v>3164.732577990334</v>
      </c>
      <c r="J247" s="40">
        <f t="shared" si="40"/>
        <v>-299.97803398533028</v>
      </c>
      <c r="K247" s="37">
        <f t="shared" si="41"/>
        <v>2864.7545440050035</v>
      </c>
      <c r="L247" s="37">
        <f t="shared" si="42"/>
        <v>9614457.5719346348</v>
      </c>
      <c r="M247" s="37">
        <f t="shared" si="43"/>
        <v>8703124.3046872001</v>
      </c>
      <c r="N247" s="41">
        <f>'jan-aug'!M247</f>
        <v>6100437.6315139877</v>
      </c>
      <c r="O247" s="41">
        <f t="shared" si="44"/>
        <v>2602686.6731732124</v>
      </c>
    </row>
    <row r="248" spans="1:15" s="34" customFormat="1" x14ac:dyDescent="0.3">
      <c r="A248" s="33" t="s">
        <v>707</v>
      </c>
      <c r="B248" s="34" t="s">
        <v>300</v>
      </c>
      <c r="C248" s="36">
        <v>53217617</v>
      </c>
      <c r="D248" s="36">
        <v>2770</v>
      </c>
      <c r="E248" s="37">
        <f t="shared" si="35"/>
        <v>19212.136101083033</v>
      </c>
      <c r="F248" s="38">
        <f t="shared" si="36"/>
        <v>0.76990156891226325</v>
      </c>
      <c r="G248" s="39">
        <f t="shared" si="37"/>
        <v>3445.1279643050439</v>
      </c>
      <c r="H248" s="39">
        <f t="shared" si="38"/>
        <v>1136.2674177222425</v>
      </c>
      <c r="I248" s="37">
        <f t="shared" si="39"/>
        <v>4581.3953820272864</v>
      </c>
      <c r="J248" s="40">
        <f t="shared" si="40"/>
        <v>-299.97803398533028</v>
      </c>
      <c r="K248" s="37">
        <f t="shared" si="41"/>
        <v>4281.4173480419558</v>
      </c>
      <c r="L248" s="37">
        <f t="shared" si="42"/>
        <v>12690465.208215583</v>
      </c>
      <c r="M248" s="37">
        <f t="shared" si="43"/>
        <v>11859526.054076217</v>
      </c>
      <c r="N248" s="41">
        <f>'jan-aug'!M248</f>
        <v>9253196.4413738474</v>
      </c>
      <c r="O248" s="41">
        <f t="shared" si="44"/>
        <v>2606329.6127023697</v>
      </c>
    </row>
    <row r="249" spans="1:15" s="34" customFormat="1" x14ac:dyDescent="0.3">
      <c r="A249" s="33" t="s">
        <v>708</v>
      </c>
      <c r="B249" s="34" t="s">
        <v>301</v>
      </c>
      <c r="C249" s="36">
        <v>59477540</v>
      </c>
      <c r="D249" s="36">
        <v>3027</v>
      </c>
      <c r="E249" s="37">
        <f t="shared" si="35"/>
        <v>19649.005616121573</v>
      </c>
      <c r="F249" s="38">
        <f t="shared" si="36"/>
        <v>0.78740855112748653</v>
      </c>
      <c r="G249" s="39">
        <f t="shared" si="37"/>
        <v>3183.0062552819204</v>
      </c>
      <c r="H249" s="39">
        <f t="shared" si="38"/>
        <v>983.36308745875374</v>
      </c>
      <c r="I249" s="37">
        <f t="shared" si="39"/>
        <v>4166.3693427406743</v>
      </c>
      <c r="J249" s="40">
        <f t="shared" si="40"/>
        <v>-299.97803398533028</v>
      </c>
      <c r="K249" s="37">
        <f t="shared" si="41"/>
        <v>3866.3913087553437</v>
      </c>
      <c r="L249" s="37">
        <f t="shared" si="42"/>
        <v>12611600.000476021</v>
      </c>
      <c r="M249" s="37">
        <f t="shared" si="43"/>
        <v>11703566.491602426</v>
      </c>
      <c r="N249" s="41">
        <f>'jan-aug'!M249</f>
        <v>9580290.0927395821</v>
      </c>
      <c r="O249" s="41">
        <f t="shared" si="44"/>
        <v>2123276.3988628443</v>
      </c>
    </row>
    <row r="250" spans="1:15" s="34" customFormat="1" x14ac:dyDescent="0.3">
      <c r="A250" s="33" t="s">
        <v>709</v>
      </c>
      <c r="B250" s="34" t="s">
        <v>302</v>
      </c>
      <c r="C250" s="36">
        <v>66625879</v>
      </c>
      <c r="D250" s="36">
        <v>3047</v>
      </c>
      <c r="E250" s="37">
        <f t="shared" si="35"/>
        <v>21866.058089924514</v>
      </c>
      <c r="F250" s="38">
        <f t="shared" si="36"/>
        <v>0.87625406882322454</v>
      </c>
      <c r="G250" s="39">
        <f t="shared" si="37"/>
        <v>1852.7747710001552</v>
      </c>
      <c r="H250" s="39">
        <f t="shared" si="38"/>
        <v>207.39472162772415</v>
      </c>
      <c r="I250" s="37">
        <f t="shared" si="39"/>
        <v>2060.1694926278792</v>
      </c>
      <c r="J250" s="40">
        <f t="shared" si="40"/>
        <v>-299.97803398533028</v>
      </c>
      <c r="K250" s="37">
        <f t="shared" si="41"/>
        <v>1760.1914586425489</v>
      </c>
      <c r="L250" s="37">
        <f t="shared" si="42"/>
        <v>6277336.4440371478</v>
      </c>
      <c r="M250" s="37">
        <f t="shared" si="43"/>
        <v>5363303.3744838461</v>
      </c>
      <c r="N250" s="41">
        <f>'jan-aug'!M250</f>
        <v>4086650.4905112302</v>
      </c>
      <c r="O250" s="41">
        <f t="shared" si="44"/>
        <v>1276652.8839726159</v>
      </c>
    </row>
    <row r="251" spans="1:15" s="34" customFormat="1" x14ac:dyDescent="0.3">
      <c r="A251" s="33" t="s">
        <v>710</v>
      </c>
      <c r="B251" s="34" t="s">
        <v>303</v>
      </c>
      <c r="C251" s="36">
        <v>314553788</v>
      </c>
      <c r="D251" s="36">
        <v>13092</v>
      </c>
      <c r="E251" s="37">
        <f t="shared" si="35"/>
        <v>24026.412160097771</v>
      </c>
      <c r="F251" s="38">
        <f t="shared" si="36"/>
        <v>0.96282747113941058</v>
      </c>
      <c r="G251" s="39">
        <f t="shared" si="37"/>
        <v>556.56232889620151</v>
      </c>
      <c r="H251" s="39">
        <f t="shared" si="38"/>
        <v>0</v>
      </c>
      <c r="I251" s="37">
        <f t="shared" si="39"/>
        <v>556.56232889620151</v>
      </c>
      <c r="J251" s="40">
        <f t="shared" si="40"/>
        <v>-299.97803398533028</v>
      </c>
      <c r="K251" s="37">
        <f t="shared" si="41"/>
        <v>256.58429491087122</v>
      </c>
      <c r="L251" s="37">
        <f t="shared" si="42"/>
        <v>7286514.0099090701</v>
      </c>
      <c r="M251" s="37">
        <f t="shared" si="43"/>
        <v>3359201.5889731259</v>
      </c>
      <c r="N251" s="41">
        <f>'jan-aug'!M251</f>
        <v>3884922.882475927</v>
      </c>
      <c r="O251" s="41">
        <f t="shared" si="44"/>
        <v>-525721.2935028011</v>
      </c>
    </row>
    <row r="252" spans="1:15" s="34" customFormat="1" x14ac:dyDescent="0.3">
      <c r="A252" s="33" t="s">
        <v>711</v>
      </c>
      <c r="B252" s="34" t="s">
        <v>304</v>
      </c>
      <c r="C252" s="36">
        <v>55939659</v>
      </c>
      <c r="D252" s="36">
        <v>2793</v>
      </c>
      <c r="E252" s="37">
        <f t="shared" si="35"/>
        <v>20028.520945220193</v>
      </c>
      <c r="F252" s="38">
        <f t="shared" si="36"/>
        <v>0.80261713833309201</v>
      </c>
      <c r="G252" s="39">
        <f t="shared" si="37"/>
        <v>2955.2970578227482</v>
      </c>
      <c r="H252" s="39">
        <f t="shared" si="38"/>
        <v>850.53272227423668</v>
      </c>
      <c r="I252" s="37">
        <f t="shared" si="39"/>
        <v>3805.8297800969849</v>
      </c>
      <c r="J252" s="40">
        <f t="shared" si="40"/>
        <v>-299.97803398533028</v>
      </c>
      <c r="K252" s="37">
        <f t="shared" si="41"/>
        <v>3505.8517461116544</v>
      </c>
      <c r="L252" s="37">
        <f t="shared" si="42"/>
        <v>10629682.575810879</v>
      </c>
      <c r="M252" s="37">
        <f t="shared" si="43"/>
        <v>9791843.9268898498</v>
      </c>
      <c r="N252" s="41">
        <f>'jan-aug'!M252</f>
        <v>7943328.358811249</v>
      </c>
      <c r="O252" s="41">
        <f t="shared" si="44"/>
        <v>1848515.5680786008</v>
      </c>
    </row>
    <row r="253" spans="1:15" s="34" customFormat="1" x14ac:dyDescent="0.3">
      <c r="A253" s="33" t="s">
        <v>712</v>
      </c>
      <c r="B253" s="34" t="s">
        <v>305</v>
      </c>
      <c r="C253" s="36">
        <v>89247045</v>
      </c>
      <c r="D253" s="36">
        <v>3705</v>
      </c>
      <c r="E253" s="37">
        <f t="shared" si="35"/>
        <v>24088.271255060728</v>
      </c>
      <c r="F253" s="38">
        <f t="shared" si="36"/>
        <v>0.96530639456639944</v>
      </c>
      <c r="G253" s="39">
        <f t="shared" si="37"/>
        <v>519.44687191842672</v>
      </c>
      <c r="H253" s="39">
        <f t="shared" si="38"/>
        <v>0</v>
      </c>
      <c r="I253" s="37">
        <f t="shared" si="39"/>
        <v>519.44687191842672</v>
      </c>
      <c r="J253" s="40">
        <f t="shared" si="40"/>
        <v>-299.97803398533028</v>
      </c>
      <c r="K253" s="37">
        <f t="shared" si="41"/>
        <v>219.46883793309644</v>
      </c>
      <c r="L253" s="37">
        <f t="shared" si="42"/>
        <v>1924550.660457771</v>
      </c>
      <c r="M253" s="37">
        <f t="shared" si="43"/>
        <v>813132.04454212228</v>
      </c>
      <c r="N253" s="41">
        <f>'jan-aug'!M253</f>
        <v>-1598858.7890335096</v>
      </c>
      <c r="O253" s="41">
        <f t="shared" si="44"/>
        <v>2411990.833575632</v>
      </c>
    </row>
    <row r="254" spans="1:15" s="34" customFormat="1" x14ac:dyDescent="0.3">
      <c r="A254" s="33" t="s">
        <v>713</v>
      </c>
      <c r="B254" s="34" t="s">
        <v>306</v>
      </c>
      <c r="C254" s="36">
        <v>138068739</v>
      </c>
      <c r="D254" s="36">
        <v>5970</v>
      </c>
      <c r="E254" s="37">
        <f t="shared" si="35"/>
        <v>23127.091959798996</v>
      </c>
      <c r="F254" s="38">
        <f t="shared" si="36"/>
        <v>0.92678837431428007</v>
      </c>
      <c r="G254" s="39">
        <f t="shared" si="37"/>
        <v>1096.1544490754661</v>
      </c>
      <c r="H254" s="39">
        <f t="shared" si="38"/>
        <v>0</v>
      </c>
      <c r="I254" s="37">
        <f t="shared" si="39"/>
        <v>1096.1544490754661</v>
      </c>
      <c r="J254" s="40">
        <f t="shared" si="40"/>
        <v>-299.97803398533028</v>
      </c>
      <c r="K254" s="37">
        <f t="shared" si="41"/>
        <v>796.17641509013583</v>
      </c>
      <c r="L254" s="37">
        <f t="shared" si="42"/>
        <v>6544042.0609805323</v>
      </c>
      <c r="M254" s="37">
        <f t="shared" si="43"/>
        <v>4753173.1980881114</v>
      </c>
      <c r="N254" s="41">
        <f>'jan-aug'!M254</f>
        <v>3450998.2541079521</v>
      </c>
      <c r="O254" s="41">
        <f t="shared" si="44"/>
        <v>1302174.9439801592</v>
      </c>
    </row>
    <row r="255" spans="1:15" s="34" customFormat="1" x14ac:dyDescent="0.3">
      <c r="A255" s="33" t="s">
        <v>714</v>
      </c>
      <c r="B255" s="34" t="s">
        <v>307</v>
      </c>
      <c r="C255" s="36">
        <v>57388706</v>
      </c>
      <c r="D255" s="36">
        <v>2747</v>
      </c>
      <c r="E255" s="37">
        <f t="shared" si="35"/>
        <v>20891.410993811431</v>
      </c>
      <c r="F255" s="38">
        <f t="shared" si="36"/>
        <v>0.83719634382663011</v>
      </c>
      <c r="G255" s="39">
        <f t="shared" si="37"/>
        <v>2437.5630286680052</v>
      </c>
      <c r="H255" s="39">
        <f t="shared" si="38"/>
        <v>548.52120526730334</v>
      </c>
      <c r="I255" s="37">
        <f t="shared" si="39"/>
        <v>2986.0842339353085</v>
      </c>
      <c r="J255" s="40">
        <f t="shared" si="40"/>
        <v>-299.97803398533028</v>
      </c>
      <c r="K255" s="37">
        <f t="shared" si="41"/>
        <v>2686.106199949978</v>
      </c>
      <c r="L255" s="37">
        <f t="shared" si="42"/>
        <v>8202773.3906202922</v>
      </c>
      <c r="M255" s="37">
        <f t="shared" si="43"/>
        <v>7378733.7312625898</v>
      </c>
      <c r="N255" s="41">
        <f>'jan-aug'!M255</f>
        <v>5123836.6739364471</v>
      </c>
      <c r="O255" s="41">
        <f t="shared" si="44"/>
        <v>2254897.0573261427</v>
      </c>
    </row>
    <row r="256" spans="1:15" s="34" customFormat="1" x14ac:dyDescent="0.3">
      <c r="A256" s="33" t="s">
        <v>715</v>
      </c>
      <c r="B256" s="34" t="s">
        <v>308</v>
      </c>
      <c r="C256" s="36">
        <v>123549099</v>
      </c>
      <c r="D256" s="36">
        <v>6151</v>
      </c>
      <c r="E256" s="37">
        <f t="shared" si="35"/>
        <v>20086.018370996586</v>
      </c>
      <c r="F256" s="38">
        <f t="shared" si="36"/>
        <v>0.8049212734943646</v>
      </c>
      <c r="G256" s="39">
        <f t="shared" si="37"/>
        <v>2920.7986023569124</v>
      </c>
      <c r="H256" s="39">
        <f t="shared" si="38"/>
        <v>830.40862325249907</v>
      </c>
      <c r="I256" s="37">
        <f t="shared" si="39"/>
        <v>3751.2072256094116</v>
      </c>
      <c r="J256" s="40">
        <f t="shared" si="40"/>
        <v>-299.97803398533028</v>
      </c>
      <c r="K256" s="37">
        <f t="shared" si="41"/>
        <v>3451.2291916240811</v>
      </c>
      <c r="L256" s="37">
        <f t="shared" si="42"/>
        <v>23073675.64472349</v>
      </c>
      <c r="M256" s="37">
        <f t="shared" si="43"/>
        <v>21228510.757679723</v>
      </c>
      <c r="N256" s="41">
        <f>'jan-aug'!M256</f>
        <v>16545007.254671676</v>
      </c>
      <c r="O256" s="41">
        <f t="shared" si="44"/>
        <v>4683503.5030080471</v>
      </c>
    </row>
    <row r="257" spans="1:15" s="34" customFormat="1" x14ac:dyDescent="0.3">
      <c r="A257" s="33" t="s">
        <v>716</v>
      </c>
      <c r="B257" s="34" t="s">
        <v>309</v>
      </c>
      <c r="C257" s="36">
        <v>22402504</v>
      </c>
      <c r="D257" s="36">
        <v>1152</v>
      </c>
      <c r="E257" s="37">
        <f t="shared" si="35"/>
        <v>19446.618055555555</v>
      </c>
      <c r="F257" s="38">
        <f t="shared" si="36"/>
        <v>0.77929813073548659</v>
      </c>
      <c r="G257" s="39">
        <f t="shared" si="37"/>
        <v>3304.438791621531</v>
      </c>
      <c r="H257" s="39">
        <f t="shared" si="38"/>
        <v>1054.19873365686</v>
      </c>
      <c r="I257" s="37">
        <f t="shared" si="39"/>
        <v>4358.637525278391</v>
      </c>
      <c r="J257" s="40">
        <f t="shared" si="40"/>
        <v>-299.97803398533028</v>
      </c>
      <c r="K257" s="37">
        <f t="shared" si="41"/>
        <v>4058.6594912930605</v>
      </c>
      <c r="L257" s="37">
        <f t="shared" si="42"/>
        <v>5021150.4291207064</v>
      </c>
      <c r="M257" s="37">
        <f t="shared" si="43"/>
        <v>4675575.7339696055</v>
      </c>
      <c r="N257" s="41">
        <f>'jan-aug'!M257</f>
        <v>3208743.7016471745</v>
      </c>
      <c r="O257" s="41">
        <f t="shared" si="44"/>
        <v>1466832.032322431</v>
      </c>
    </row>
    <row r="258" spans="1:15" s="34" customFormat="1" x14ac:dyDescent="0.3">
      <c r="A258" s="33" t="s">
        <v>717</v>
      </c>
      <c r="B258" s="34" t="s">
        <v>310</v>
      </c>
      <c r="C258" s="36">
        <v>125200364</v>
      </c>
      <c r="D258" s="36">
        <v>5836</v>
      </c>
      <c r="E258" s="37">
        <f t="shared" si="35"/>
        <v>21453.112405757369</v>
      </c>
      <c r="F258" s="38">
        <f t="shared" si="36"/>
        <v>0.85970580326633461</v>
      </c>
      <c r="G258" s="39">
        <f t="shared" si="37"/>
        <v>2100.5421815004424</v>
      </c>
      <c r="H258" s="39">
        <f t="shared" si="38"/>
        <v>351.92571108622502</v>
      </c>
      <c r="I258" s="37">
        <f t="shared" si="39"/>
        <v>2452.4678925866674</v>
      </c>
      <c r="J258" s="40">
        <f t="shared" si="40"/>
        <v>-299.97803398533028</v>
      </c>
      <c r="K258" s="37">
        <f t="shared" si="41"/>
        <v>2152.4898586013369</v>
      </c>
      <c r="L258" s="37">
        <f t="shared" si="42"/>
        <v>14312602.621135792</v>
      </c>
      <c r="M258" s="37">
        <f t="shared" si="43"/>
        <v>12561930.814797401</v>
      </c>
      <c r="N258" s="41">
        <f>'jan-aug'!M258</f>
        <v>10297674.089768145</v>
      </c>
      <c r="O258" s="41">
        <f t="shared" si="44"/>
        <v>2264256.7250292562</v>
      </c>
    </row>
    <row r="259" spans="1:15" s="34" customFormat="1" x14ac:dyDescent="0.3">
      <c r="A259" s="33" t="s">
        <v>718</v>
      </c>
      <c r="B259" s="34" t="s">
        <v>311</v>
      </c>
      <c r="C259" s="36">
        <v>146160659</v>
      </c>
      <c r="D259" s="36">
        <v>7167</v>
      </c>
      <c r="E259" s="37">
        <f t="shared" si="35"/>
        <v>20393.562020371144</v>
      </c>
      <c r="F259" s="38">
        <f t="shared" si="36"/>
        <v>0.81724568848480017</v>
      </c>
      <c r="G259" s="39">
        <f t="shared" si="37"/>
        <v>2736.2724127321771</v>
      </c>
      <c r="H259" s="39">
        <f t="shared" si="38"/>
        <v>722.76834597140362</v>
      </c>
      <c r="I259" s="37">
        <f t="shared" si="39"/>
        <v>3459.0407587035807</v>
      </c>
      <c r="J259" s="40">
        <f t="shared" si="40"/>
        <v>-299.97803398533028</v>
      </c>
      <c r="K259" s="37">
        <f t="shared" si="41"/>
        <v>3159.0627247182501</v>
      </c>
      <c r="L259" s="37">
        <f t="shared" si="42"/>
        <v>24790945.117628563</v>
      </c>
      <c r="M259" s="37">
        <f t="shared" si="43"/>
        <v>22641002.548055697</v>
      </c>
      <c r="N259" s="41">
        <f>'jan-aug'!M259</f>
        <v>17957052.431471605</v>
      </c>
      <c r="O259" s="41">
        <f t="shared" si="44"/>
        <v>4683950.1165840924</v>
      </c>
    </row>
    <row r="260" spans="1:15" s="34" customFormat="1" x14ac:dyDescent="0.3">
      <c r="A260" s="33" t="s">
        <v>719</v>
      </c>
      <c r="B260" s="34" t="s">
        <v>312</v>
      </c>
      <c r="C260" s="36">
        <v>639781130</v>
      </c>
      <c r="D260" s="36">
        <v>27001</v>
      </c>
      <c r="E260" s="37">
        <f t="shared" si="35"/>
        <v>23694.71982519166</v>
      </c>
      <c r="F260" s="38">
        <f t="shared" si="36"/>
        <v>0.94953532873021795</v>
      </c>
      <c r="G260" s="39">
        <f t="shared" si="37"/>
        <v>755.57772983986797</v>
      </c>
      <c r="H260" s="39">
        <f t="shared" si="38"/>
        <v>0</v>
      </c>
      <c r="I260" s="37">
        <f t="shared" si="39"/>
        <v>755.57772983986797</v>
      </c>
      <c r="J260" s="40">
        <f t="shared" si="40"/>
        <v>-299.97803398533028</v>
      </c>
      <c r="K260" s="37">
        <f t="shared" si="41"/>
        <v>455.59969585453769</v>
      </c>
      <c r="L260" s="37">
        <f t="shared" si="42"/>
        <v>20401354.283406276</v>
      </c>
      <c r="M260" s="37">
        <f t="shared" si="43"/>
        <v>12301647.387768373</v>
      </c>
      <c r="N260" s="41">
        <f>'jan-aug'!M260</f>
        <v>11132947.62378039</v>
      </c>
      <c r="O260" s="41">
        <f t="shared" si="44"/>
        <v>1168699.7639879826</v>
      </c>
    </row>
    <row r="261" spans="1:15" s="34" customFormat="1" x14ac:dyDescent="0.3">
      <c r="A261" s="33" t="s">
        <v>720</v>
      </c>
      <c r="B261" s="34" t="s">
        <v>313</v>
      </c>
      <c r="C261" s="36">
        <v>1218415809</v>
      </c>
      <c r="D261" s="36">
        <v>47998</v>
      </c>
      <c r="E261" s="37">
        <f t="shared" si="35"/>
        <v>25384.720384182674</v>
      </c>
      <c r="F261" s="38">
        <f t="shared" si="36"/>
        <v>1.0172599208830102</v>
      </c>
      <c r="G261" s="39">
        <f t="shared" si="37"/>
        <v>-258.42260555474058</v>
      </c>
      <c r="H261" s="39">
        <f t="shared" si="38"/>
        <v>0</v>
      </c>
      <c r="I261" s="37">
        <f t="shared" si="39"/>
        <v>-258.42260555474058</v>
      </c>
      <c r="J261" s="40">
        <f t="shared" si="40"/>
        <v>-299.97803398533028</v>
      </c>
      <c r="K261" s="37">
        <f t="shared" si="41"/>
        <v>-558.40063954007087</v>
      </c>
      <c r="L261" s="37">
        <f t="shared" si="42"/>
        <v>-12403768.221416438</v>
      </c>
      <c r="M261" s="37">
        <f t="shared" si="43"/>
        <v>-26802113.89664432</v>
      </c>
      <c r="N261" s="41">
        <f>'jan-aug'!M261</f>
        <v>-21612984.62662084</v>
      </c>
      <c r="O261" s="41">
        <f t="shared" si="44"/>
        <v>-5189129.2700234801</v>
      </c>
    </row>
    <row r="262" spans="1:15" s="34" customFormat="1" x14ac:dyDescent="0.3">
      <c r="A262" s="33" t="s">
        <v>721</v>
      </c>
      <c r="B262" s="34" t="s">
        <v>314</v>
      </c>
      <c r="C262" s="36">
        <v>521346888</v>
      </c>
      <c r="D262" s="36">
        <v>24274</v>
      </c>
      <c r="E262" s="37">
        <f t="shared" si="35"/>
        <v>21477.584576089645</v>
      </c>
      <c r="F262" s="38">
        <f t="shared" si="36"/>
        <v>0.86068649392115704</v>
      </c>
      <c r="G262" s="39">
        <f t="shared" si="37"/>
        <v>2085.8588793010772</v>
      </c>
      <c r="H262" s="39">
        <f t="shared" si="38"/>
        <v>343.36045146992853</v>
      </c>
      <c r="I262" s="37">
        <f t="shared" si="39"/>
        <v>2429.2193307710058</v>
      </c>
      <c r="J262" s="40">
        <f t="shared" si="40"/>
        <v>-299.97803398533028</v>
      </c>
      <c r="K262" s="37">
        <f t="shared" si="41"/>
        <v>2129.2412967856753</v>
      </c>
      <c r="L262" s="37">
        <f t="shared" si="42"/>
        <v>58966870.035135396</v>
      </c>
      <c r="M262" s="37">
        <f t="shared" si="43"/>
        <v>51685203.238175482</v>
      </c>
      <c r="N262" s="41">
        <f>'jan-aug'!M262</f>
        <v>41971404.855454393</v>
      </c>
      <c r="O262" s="41">
        <f t="shared" si="44"/>
        <v>9713798.3827210888</v>
      </c>
    </row>
    <row r="263" spans="1:15" s="34" customFormat="1" x14ac:dyDescent="0.3">
      <c r="A263" s="33" t="s">
        <v>722</v>
      </c>
      <c r="B263" s="34" t="s">
        <v>315</v>
      </c>
      <c r="C263" s="36">
        <v>66909137</v>
      </c>
      <c r="D263" s="36">
        <v>3163</v>
      </c>
      <c r="E263" s="37">
        <f t="shared" si="35"/>
        <v>21153.694909895668</v>
      </c>
      <c r="F263" s="38">
        <f t="shared" si="36"/>
        <v>0.84770703339447695</v>
      </c>
      <c r="G263" s="39">
        <f t="shared" si="37"/>
        <v>2280.1926790174625</v>
      </c>
      <c r="H263" s="39">
        <f t="shared" si="38"/>
        <v>456.72183463782017</v>
      </c>
      <c r="I263" s="37">
        <f t="shared" si="39"/>
        <v>2736.9145136552825</v>
      </c>
      <c r="J263" s="40">
        <f t="shared" si="40"/>
        <v>-299.97803398533028</v>
      </c>
      <c r="K263" s="37">
        <f t="shared" si="41"/>
        <v>2436.936479669952</v>
      </c>
      <c r="L263" s="37">
        <f t="shared" si="42"/>
        <v>8656860.6066916585</v>
      </c>
      <c r="M263" s="37">
        <f t="shared" si="43"/>
        <v>7708030.0851960583</v>
      </c>
      <c r="N263" s="41">
        <f>'jan-aug'!M263</f>
        <v>5843450.4675868126</v>
      </c>
      <c r="O263" s="41">
        <f t="shared" si="44"/>
        <v>1864579.6176092457</v>
      </c>
    </row>
    <row r="264" spans="1:15" s="34" customFormat="1" x14ac:dyDescent="0.3">
      <c r="A264" s="33" t="s">
        <v>723</v>
      </c>
      <c r="B264" s="34" t="s">
        <v>176</v>
      </c>
      <c r="C264" s="36">
        <v>58875289</v>
      </c>
      <c r="D264" s="36">
        <v>2493</v>
      </c>
      <c r="E264" s="37">
        <f t="shared" si="35"/>
        <v>23616.241075010028</v>
      </c>
      <c r="F264" s="38">
        <f t="shared" si="36"/>
        <v>0.94639039406115189</v>
      </c>
      <c r="G264" s="39">
        <f t="shared" si="37"/>
        <v>802.66497994884696</v>
      </c>
      <c r="H264" s="39">
        <f t="shared" si="38"/>
        <v>0</v>
      </c>
      <c r="I264" s="37">
        <f t="shared" si="39"/>
        <v>802.66497994884696</v>
      </c>
      <c r="J264" s="40">
        <f t="shared" si="40"/>
        <v>-299.97803398533028</v>
      </c>
      <c r="K264" s="37">
        <f t="shared" si="41"/>
        <v>502.68694596351668</v>
      </c>
      <c r="L264" s="37">
        <f t="shared" si="42"/>
        <v>2001043.7950124755</v>
      </c>
      <c r="M264" s="37">
        <f t="shared" si="43"/>
        <v>1253198.556287047</v>
      </c>
      <c r="N264" s="41">
        <f>'jan-aug'!M264</f>
        <v>-37169.586952909856</v>
      </c>
      <c r="O264" s="41">
        <f t="shared" si="44"/>
        <v>1290368.1432399568</v>
      </c>
    </row>
    <row r="265" spans="1:15" s="34" customFormat="1" x14ac:dyDescent="0.3">
      <c r="A265" s="33" t="s">
        <v>724</v>
      </c>
      <c r="B265" s="34" t="s">
        <v>316</v>
      </c>
      <c r="C265" s="36">
        <v>226059325</v>
      </c>
      <c r="D265" s="36">
        <v>8927</v>
      </c>
      <c r="E265" s="37">
        <f t="shared" ref="E265:E328" si="45">(C265)/D265</f>
        <v>25323.101265822785</v>
      </c>
      <c r="F265" s="38">
        <f t="shared" ref="F265:F328" si="46">IF(ISNUMBER(C265),E265/E$435,"")</f>
        <v>1.0147906142087983</v>
      </c>
      <c r="G265" s="39">
        <f t="shared" ref="G265:G328" si="47">(E$435-E265)*0.6</f>
        <v>-221.45113453880694</v>
      </c>
      <c r="H265" s="39">
        <f t="shared" ref="H265:H328" si="48">IF(E265&gt;=E$435*0.9,0,IF(E265&lt;0.9*E$435,(E$435*0.9-E265)*0.35))</f>
        <v>0</v>
      </c>
      <c r="I265" s="37">
        <f t="shared" ref="I265:I328" si="49">G265+H265</f>
        <v>-221.45113453880694</v>
      </c>
      <c r="J265" s="40">
        <f t="shared" ref="J265:J328" si="50">I$437</f>
        <v>-299.97803398533028</v>
      </c>
      <c r="K265" s="37">
        <f t="shared" ref="K265:K328" si="51">I265+J265</f>
        <v>-521.42916852413725</v>
      </c>
      <c r="L265" s="37">
        <f t="shared" ref="L265:L328" si="52">(I265*D265)</f>
        <v>-1976894.2780279296</v>
      </c>
      <c r="M265" s="37">
        <f t="shared" ref="M265:M328" si="53">(K265*D265)</f>
        <v>-4654798.187414973</v>
      </c>
      <c r="N265" s="41">
        <f>'jan-aug'!M265</f>
        <v>-4516372.3765457748</v>
      </c>
      <c r="O265" s="41">
        <f t="shared" ref="O265:O328" si="54">M265-N265</f>
        <v>-138425.81086919829</v>
      </c>
    </row>
    <row r="266" spans="1:15" s="34" customFormat="1" x14ac:dyDescent="0.3">
      <c r="A266" s="33" t="s">
        <v>725</v>
      </c>
      <c r="B266" s="34" t="s">
        <v>317</v>
      </c>
      <c r="C266" s="36">
        <v>220707515</v>
      </c>
      <c r="D266" s="36">
        <v>8609</v>
      </c>
      <c r="E266" s="37">
        <f t="shared" si="45"/>
        <v>25636.835288651411</v>
      </c>
      <c r="F266" s="38">
        <f t="shared" si="46"/>
        <v>1.0273631004292816</v>
      </c>
      <c r="G266" s="39">
        <f t="shared" si="47"/>
        <v>-409.69154823598291</v>
      </c>
      <c r="H266" s="39">
        <f t="shared" si="48"/>
        <v>0</v>
      </c>
      <c r="I266" s="37">
        <f t="shared" si="49"/>
        <v>-409.69154823598291</v>
      </c>
      <c r="J266" s="40">
        <f t="shared" si="50"/>
        <v>-299.97803398533028</v>
      </c>
      <c r="K266" s="37">
        <f t="shared" si="51"/>
        <v>-709.66958222131325</v>
      </c>
      <c r="L266" s="37">
        <f t="shared" si="52"/>
        <v>-3527034.5387635767</v>
      </c>
      <c r="M266" s="37">
        <f t="shared" si="53"/>
        <v>-6109545.4333432857</v>
      </c>
      <c r="N266" s="41">
        <f>'jan-aug'!M266</f>
        <v>-4808665.8819404803</v>
      </c>
      <c r="O266" s="41">
        <f t="shared" si="54"/>
        <v>-1300879.5514028054</v>
      </c>
    </row>
    <row r="267" spans="1:15" s="34" customFormat="1" x14ac:dyDescent="0.3">
      <c r="A267" s="33" t="s">
        <v>726</v>
      </c>
      <c r="B267" s="34" t="s">
        <v>318</v>
      </c>
      <c r="C267" s="36">
        <v>102977734</v>
      </c>
      <c r="D267" s="36">
        <v>5155</v>
      </c>
      <c r="E267" s="37">
        <f t="shared" si="45"/>
        <v>19976.282056256063</v>
      </c>
      <c r="F267" s="38">
        <f t="shared" si="46"/>
        <v>0.80052373225059759</v>
      </c>
      <c r="G267" s="39">
        <f t="shared" si="47"/>
        <v>2986.6403912012261</v>
      </c>
      <c r="H267" s="39">
        <f t="shared" si="48"/>
        <v>868.81633341168208</v>
      </c>
      <c r="I267" s="37">
        <f t="shared" si="49"/>
        <v>3855.4567246129081</v>
      </c>
      <c r="J267" s="40">
        <f t="shared" si="50"/>
        <v>-299.97803398533028</v>
      </c>
      <c r="K267" s="37">
        <f t="shared" si="51"/>
        <v>3555.4786906275776</v>
      </c>
      <c r="L267" s="37">
        <f t="shared" si="52"/>
        <v>19874879.415379543</v>
      </c>
      <c r="M267" s="37">
        <f t="shared" si="53"/>
        <v>18328492.650185164</v>
      </c>
      <c r="N267" s="41">
        <f>'jan-aug'!M267</f>
        <v>13672234.925643388</v>
      </c>
      <c r="O267" s="41">
        <f t="shared" si="54"/>
        <v>4656257.7245417759</v>
      </c>
    </row>
    <row r="268" spans="1:15" s="34" customFormat="1" x14ac:dyDescent="0.3">
      <c r="A268" s="33" t="s">
        <v>727</v>
      </c>
      <c r="B268" s="34" t="s">
        <v>319</v>
      </c>
      <c r="C268" s="36">
        <v>181009819</v>
      </c>
      <c r="D268" s="36">
        <v>9197</v>
      </c>
      <c r="E268" s="37">
        <f t="shared" si="45"/>
        <v>19681.398173317386</v>
      </c>
      <c r="F268" s="38">
        <f t="shared" si="46"/>
        <v>0.78870664106787225</v>
      </c>
      <c r="G268" s="39">
        <f t="shared" si="47"/>
        <v>3163.570720964432</v>
      </c>
      <c r="H268" s="39">
        <f t="shared" si="48"/>
        <v>972.02569244021902</v>
      </c>
      <c r="I268" s="37">
        <f t="shared" si="49"/>
        <v>4135.5964134046508</v>
      </c>
      <c r="J268" s="40">
        <f t="shared" si="50"/>
        <v>-299.97803398533028</v>
      </c>
      <c r="K268" s="37">
        <f t="shared" si="51"/>
        <v>3835.6183794193203</v>
      </c>
      <c r="L268" s="37">
        <f t="shared" si="52"/>
        <v>38035080.214082576</v>
      </c>
      <c r="M268" s="37">
        <f t="shared" si="53"/>
        <v>35276182.235519491</v>
      </c>
      <c r="N268" s="41">
        <f>'jan-aug'!M268</f>
        <v>26970464.655294318</v>
      </c>
      <c r="O268" s="41">
        <f t="shared" si="54"/>
        <v>8305717.5802251734</v>
      </c>
    </row>
    <row r="269" spans="1:15" s="34" customFormat="1" x14ac:dyDescent="0.3">
      <c r="A269" s="33" t="s">
        <v>728</v>
      </c>
      <c r="B269" s="34" t="s">
        <v>320</v>
      </c>
      <c r="C269" s="36">
        <v>226477317</v>
      </c>
      <c r="D269" s="36">
        <v>10857</v>
      </c>
      <c r="E269" s="37">
        <f t="shared" si="45"/>
        <v>20860.0273556231</v>
      </c>
      <c r="F269" s="38">
        <f t="shared" si="46"/>
        <v>0.83593868501387536</v>
      </c>
      <c r="G269" s="39">
        <f t="shared" si="47"/>
        <v>2456.3932115810035</v>
      </c>
      <c r="H269" s="39">
        <f t="shared" si="48"/>
        <v>559.5054786332189</v>
      </c>
      <c r="I269" s="37">
        <f t="shared" si="49"/>
        <v>3015.8986902142224</v>
      </c>
      <c r="J269" s="40">
        <f t="shared" si="50"/>
        <v>-299.97803398533028</v>
      </c>
      <c r="K269" s="37">
        <f t="shared" si="51"/>
        <v>2715.9206562288919</v>
      </c>
      <c r="L269" s="37">
        <f t="shared" si="52"/>
        <v>32743612.079655811</v>
      </c>
      <c r="M269" s="37">
        <f t="shared" si="53"/>
        <v>29486750.564677078</v>
      </c>
      <c r="N269" s="41">
        <f>'jan-aug'!M269</f>
        <v>21917778.620341457</v>
      </c>
      <c r="O269" s="41">
        <f t="shared" si="54"/>
        <v>7568971.9443356209</v>
      </c>
    </row>
    <row r="270" spans="1:15" s="34" customFormat="1" x14ac:dyDescent="0.3">
      <c r="A270" s="33" t="s">
        <v>729</v>
      </c>
      <c r="B270" s="34" t="s">
        <v>321</v>
      </c>
      <c r="C270" s="36">
        <v>48878703</v>
      </c>
      <c r="D270" s="36">
        <v>2250</v>
      </c>
      <c r="E270" s="37">
        <f t="shared" si="45"/>
        <v>21723.867999999999</v>
      </c>
      <c r="F270" s="38">
        <f t="shared" si="46"/>
        <v>0.87055598440717208</v>
      </c>
      <c r="G270" s="39">
        <f t="shared" si="47"/>
        <v>1938.0888249548645</v>
      </c>
      <c r="H270" s="39">
        <f t="shared" si="48"/>
        <v>257.16125310130462</v>
      </c>
      <c r="I270" s="37">
        <f t="shared" si="49"/>
        <v>2195.2500780561691</v>
      </c>
      <c r="J270" s="40">
        <f t="shared" si="50"/>
        <v>-299.97803398533028</v>
      </c>
      <c r="K270" s="37">
        <f t="shared" si="51"/>
        <v>1895.2720440708388</v>
      </c>
      <c r="L270" s="37">
        <f t="shared" si="52"/>
        <v>4939312.6756263804</v>
      </c>
      <c r="M270" s="37">
        <f t="shared" si="53"/>
        <v>4264362.0991593869</v>
      </c>
      <c r="N270" s="41">
        <f>'jan-aug'!M270</f>
        <v>3116332.0493108877</v>
      </c>
      <c r="O270" s="41">
        <f t="shared" si="54"/>
        <v>1148030.0498484992</v>
      </c>
    </row>
    <row r="271" spans="1:15" s="34" customFormat="1" x14ac:dyDescent="0.3">
      <c r="A271" s="33" t="s">
        <v>730</v>
      </c>
      <c r="B271" s="34" t="s">
        <v>322</v>
      </c>
      <c r="C271" s="36">
        <v>39316402</v>
      </c>
      <c r="D271" s="36">
        <v>1645</v>
      </c>
      <c r="E271" s="37">
        <f t="shared" si="45"/>
        <v>23900.548328267476</v>
      </c>
      <c r="F271" s="38">
        <f t="shared" si="46"/>
        <v>0.95778364045418085</v>
      </c>
      <c r="G271" s="39">
        <f t="shared" si="47"/>
        <v>632.08062799437823</v>
      </c>
      <c r="H271" s="39">
        <f t="shared" si="48"/>
        <v>0</v>
      </c>
      <c r="I271" s="37">
        <f t="shared" si="49"/>
        <v>632.08062799437823</v>
      </c>
      <c r="J271" s="40">
        <f t="shared" si="50"/>
        <v>-299.97803398533028</v>
      </c>
      <c r="K271" s="37">
        <f t="shared" si="51"/>
        <v>332.10259400904795</v>
      </c>
      <c r="L271" s="37">
        <f t="shared" si="52"/>
        <v>1039772.6330507522</v>
      </c>
      <c r="M271" s="37">
        <f t="shared" si="53"/>
        <v>546308.76714488387</v>
      </c>
      <c r="N271" s="41">
        <f>'jan-aug'!M271</f>
        <v>-642565.73467209598</v>
      </c>
      <c r="O271" s="41">
        <f t="shared" si="54"/>
        <v>1188874.5018169798</v>
      </c>
    </row>
    <row r="272" spans="1:15" s="34" customFormat="1" x14ac:dyDescent="0.3">
      <c r="A272" s="33" t="s">
        <v>731</v>
      </c>
      <c r="B272" s="34" t="s">
        <v>323</v>
      </c>
      <c r="C272" s="36">
        <v>101050977</v>
      </c>
      <c r="D272" s="36">
        <v>4565</v>
      </c>
      <c r="E272" s="37">
        <f t="shared" si="45"/>
        <v>22136.030010952902</v>
      </c>
      <c r="F272" s="38">
        <f t="shared" si="46"/>
        <v>0.88707284527100827</v>
      </c>
      <c r="G272" s="39">
        <f t="shared" si="47"/>
        <v>1690.7916183831228</v>
      </c>
      <c r="H272" s="39">
        <f t="shared" si="48"/>
        <v>112.90454926778857</v>
      </c>
      <c r="I272" s="37">
        <f t="shared" si="49"/>
        <v>1803.6961676509113</v>
      </c>
      <c r="J272" s="40">
        <f t="shared" si="50"/>
        <v>-299.97803398533028</v>
      </c>
      <c r="K272" s="37">
        <f t="shared" si="51"/>
        <v>1503.718133665581</v>
      </c>
      <c r="L272" s="37">
        <f t="shared" si="52"/>
        <v>8233873.0053264098</v>
      </c>
      <c r="M272" s="37">
        <f t="shared" si="53"/>
        <v>6864473.2801833777</v>
      </c>
      <c r="N272" s="41">
        <f>'jan-aug'!M272</f>
        <v>5725038.0413796408</v>
      </c>
      <c r="O272" s="41">
        <f t="shared" si="54"/>
        <v>1139435.2388037369</v>
      </c>
    </row>
    <row r="273" spans="1:15" s="34" customFormat="1" x14ac:dyDescent="0.3">
      <c r="A273" s="33" t="s">
        <v>732</v>
      </c>
      <c r="B273" s="34" t="s">
        <v>324</v>
      </c>
      <c r="C273" s="36">
        <v>17703575</v>
      </c>
      <c r="D273" s="36">
        <v>947</v>
      </c>
      <c r="E273" s="37">
        <f t="shared" si="45"/>
        <v>18694.376979936642</v>
      </c>
      <c r="F273" s="38">
        <f t="shared" si="46"/>
        <v>0.74915304008694583</v>
      </c>
      <c r="G273" s="39">
        <f t="shared" si="47"/>
        <v>3755.7834369928787</v>
      </c>
      <c r="H273" s="39">
        <f t="shared" si="48"/>
        <v>1317.4831101234795</v>
      </c>
      <c r="I273" s="37">
        <f t="shared" si="49"/>
        <v>5073.2665471163582</v>
      </c>
      <c r="J273" s="40">
        <f t="shared" si="50"/>
        <v>-299.97803398533028</v>
      </c>
      <c r="K273" s="37">
        <f t="shared" si="51"/>
        <v>4773.2885131310277</v>
      </c>
      <c r="L273" s="37">
        <f t="shared" si="52"/>
        <v>4804383.4201191915</v>
      </c>
      <c r="M273" s="37">
        <f t="shared" si="53"/>
        <v>4520304.2219350832</v>
      </c>
      <c r="N273" s="41">
        <f>'jan-aug'!M273</f>
        <v>3447339.9244877375</v>
      </c>
      <c r="O273" s="41">
        <f t="shared" si="54"/>
        <v>1072964.2974473457</v>
      </c>
    </row>
    <row r="274" spans="1:15" s="34" customFormat="1" x14ac:dyDescent="0.3">
      <c r="A274" s="33" t="s">
        <v>733</v>
      </c>
      <c r="B274" s="34" t="s">
        <v>325</v>
      </c>
      <c r="C274" s="36">
        <v>158903780</v>
      </c>
      <c r="D274" s="36">
        <v>7657</v>
      </c>
      <c r="E274" s="37">
        <f t="shared" si="45"/>
        <v>20752.746506464671</v>
      </c>
      <c r="F274" s="38">
        <f t="shared" si="46"/>
        <v>0.83163954338554502</v>
      </c>
      <c r="G274" s="39">
        <f t="shared" si="47"/>
        <v>2520.7617210760609</v>
      </c>
      <c r="H274" s="39">
        <f t="shared" si="48"/>
        <v>597.05377583866914</v>
      </c>
      <c r="I274" s="37">
        <f t="shared" si="49"/>
        <v>3117.8154969147299</v>
      </c>
      <c r="J274" s="40">
        <f t="shared" si="50"/>
        <v>-299.97803398533028</v>
      </c>
      <c r="K274" s="37">
        <f t="shared" si="51"/>
        <v>2817.8374629293994</v>
      </c>
      <c r="L274" s="37">
        <f t="shared" si="52"/>
        <v>23873113.259876087</v>
      </c>
      <c r="M274" s="37">
        <f t="shared" si="53"/>
        <v>21576181.453650411</v>
      </c>
      <c r="N274" s="41">
        <f>'jan-aug'!M274</f>
        <v>14917855.226877084</v>
      </c>
      <c r="O274" s="41">
        <f t="shared" si="54"/>
        <v>6658326.2267733272</v>
      </c>
    </row>
    <row r="275" spans="1:15" s="34" customFormat="1" x14ac:dyDescent="0.3">
      <c r="A275" s="33" t="s">
        <v>734</v>
      </c>
      <c r="B275" s="34" t="s">
        <v>326</v>
      </c>
      <c r="C275" s="36">
        <v>99965470</v>
      </c>
      <c r="D275" s="36">
        <v>4764</v>
      </c>
      <c r="E275" s="37">
        <f t="shared" si="45"/>
        <v>20983.515952980688</v>
      </c>
      <c r="F275" s="38">
        <f t="shared" si="46"/>
        <v>0.84088733124187198</v>
      </c>
      <c r="G275" s="39">
        <f t="shared" si="47"/>
        <v>2382.3000531664511</v>
      </c>
      <c r="H275" s="39">
        <f t="shared" si="48"/>
        <v>516.28446955806339</v>
      </c>
      <c r="I275" s="37">
        <f t="shared" si="49"/>
        <v>2898.5845227245145</v>
      </c>
      <c r="J275" s="40">
        <f t="shared" si="50"/>
        <v>-299.97803398533028</v>
      </c>
      <c r="K275" s="37">
        <f t="shared" si="51"/>
        <v>2598.606488739184</v>
      </c>
      <c r="L275" s="37">
        <f t="shared" si="52"/>
        <v>13808856.666259587</v>
      </c>
      <c r="M275" s="37">
        <f t="shared" si="53"/>
        <v>12379761.312353473</v>
      </c>
      <c r="N275" s="41">
        <f>'jan-aug'!M275</f>
        <v>9286810.3792075813</v>
      </c>
      <c r="O275" s="41">
        <f t="shared" si="54"/>
        <v>3092950.9331458919</v>
      </c>
    </row>
    <row r="276" spans="1:15" s="34" customFormat="1" x14ac:dyDescent="0.3">
      <c r="A276" s="33" t="s">
        <v>735</v>
      </c>
      <c r="B276" s="34" t="s">
        <v>327</v>
      </c>
      <c r="C276" s="36">
        <v>190998059</v>
      </c>
      <c r="D276" s="36">
        <v>9271</v>
      </c>
      <c r="E276" s="37">
        <f t="shared" si="45"/>
        <v>20601.667457663683</v>
      </c>
      <c r="F276" s="38">
        <f t="shared" si="46"/>
        <v>0.82558524541005363</v>
      </c>
      <c r="G276" s="39">
        <f t="shared" si="47"/>
        <v>2611.4091503566538</v>
      </c>
      <c r="H276" s="39">
        <f t="shared" si="48"/>
        <v>649.9314429190149</v>
      </c>
      <c r="I276" s="37">
        <f t="shared" si="49"/>
        <v>3261.3405932756687</v>
      </c>
      <c r="J276" s="40">
        <f t="shared" si="50"/>
        <v>-299.97803398533028</v>
      </c>
      <c r="K276" s="37">
        <f t="shared" si="51"/>
        <v>2961.3625592903381</v>
      </c>
      <c r="L276" s="37">
        <f t="shared" si="52"/>
        <v>30235888.640258726</v>
      </c>
      <c r="M276" s="37">
        <f t="shared" si="53"/>
        <v>27454792.287180725</v>
      </c>
      <c r="N276" s="41">
        <f>'jan-aug'!M276</f>
        <v>19448742.607049435</v>
      </c>
      <c r="O276" s="41">
        <f t="shared" si="54"/>
        <v>8006049.6801312901</v>
      </c>
    </row>
    <row r="277" spans="1:15" s="34" customFormat="1" x14ac:dyDescent="0.3">
      <c r="A277" s="33" t="s">
        <v>736</v>
      </c>
      <c r="B277" s="34" t="s">
        <v>328</v>
      </c>
      <c r="C277" s="36">
        <v>189034173</v>
      </c>
      <c r="D277" s="36">
        <v>8398</v>
      </c>
      <c r="E277" s="37">
        <f t="shared" si="45"/>
        <v>22509.427601809955</v>
      </c>
      <c r="F277" s="38">
        <f t="shared" si="46"/>
        <v>0.90203627200900116</v>
      </c>
      <c r="G277" s="39">
        <f t="shared" si="47"/>
        <v>1466.7530638688906</v>
      </c>
      <c r="H277" s="39">
        <f t="shared" si="48"/>
        <v>0</v>
      </c>
      <c r="I277" s="37">
        <f t="shared" si="49"/>
        <v>1466.7530638688906</v>
      </c>
      <c r="J277" s="40">
        <f t="shared" si="50"/>
        <v>-299.97803398533028</v>
      </c>
      <c r="K277" s="37">
        <f t="shared" si="51"/>
        <v>1166.7750298835604</v>
      </c>
      <c r="L277" s="37">
        <f t="shared" si="52"/>
        <v>12317792.230370944</v>
      </c>
      <c r="M277" s="37">
        <f t="shared" si="53"/>
        <v>9798576.7009621393</v>
      </c>
      <c r="N277" s="41">
        <f>'jan-aug'!M277</f>
        <v>6213351.5581907229</v>
      </c>
      <c r="O277" s="41">
        <f t="shared" si="54"/>
        <v>3585225.1427714163</v>
      </c>
    </row>
    <row r="278" spans="1:15" s="34" customFormat="1" x14ac:dyDescent="0.3">
      <c r="A278" s="33" t="s">
        <v>737</v>
      </c>
      <c r="B278" s="34" t="s">
        <v>329</v>
      </c>
      <c r="C278" s="36">
        <v>210404026</v>
      </c>
      <c r="D278" s="36">
        <v>9383</v>
      </c>
      <c r="E278" s="37">
        <f t="shared" si="45"/>
        <v>22423.960993285731</v>
      </c>
      <c r="F278" s="38">
        <f t="shared" si="46"/>
        <v>0.89861130793180521</v>
      </c>
      <c r="G278" s="39">
        <f t="shared" si="47"/>
        <v>1518.0330289834251</v>
      </c>
      <c r="H278" s="39">
        <f t="shared" si="48"/>
        <v>12.128705451298265</v>
      </c>
      <c r="I278" s="37">
        <f t="shared" si="49"/>
        <v>1530.1617344347233</v>
      </c>
      <c r="J278" s="40">
        <f t="shared" si="50"/>
        <v>-299.97803398533028</v>
      </c>
      <c r="K278" s="37">
        <f t="shared" si="51"/>
        <v>1230.183700449393</v>
      </c>
      <c r="L278" s="37">
        <f t="shared" si="52"/>
        <v>14357507.554201009</v>
      </c>
      <c r="M278" s="37">
        <f t="shared" si="53"/>
        <v>11542813.661316654</v>
      </c>
      <c r="N278" s="41">
        <f>'jan-aug'!M278</f>
        <v>6510079.9632654851</v>
      </c>
      <c r="O278" s="41">
        <f t="shared" si="54"/>
        <v>5032733.6980511686</v>
      </c>
    </row>
    <row r="279" spans="1:15" s="34" customFormat="1" x14ac:dyDescent="0.3">
      <c r="A279" s="33" t="s">
        <v>738</v>
      </c>
      <c r="B279" s="34" t="s">
        <v>330</v>
      </c>
      <c r="C279" s="36">
        <v>154433495</v>
      </c>
      <c r="D279" s="36">
        <v>6536</v>
      </c>
      <c r="E279" s="37">
        <f t="shared" si="45"/>
        <v>23628.135709914321</v>
      </c>
      <c r="F279" s="38">
        <f t="shared" si="46"/>
        <v>0.94686705620982037</v>
      </c>
      <c r="G279" s="39">
        <f t="shared" si="47"/>
        <v>795.52819900627139</v>
      </c>
      <c r="H279" s="39">
        <f t="shared" si="48"/>
        <v>0</v>
      </c>
      <c r="I279" s="37">
        <f t="shared" si="49"/>
        <v>795.52819900627139</v>
      </c>
      <c r="J279" s="40">
        <f t="shared" si="50"/>
        <v>-299.97803398533028</v>
      </c>
      <c r="K279" s="37">
        <f t="shared" si="51"/>
        <v>495.55016502094111</v>
      </c>
      <c r="L279" s="37">
        <f t="shared" si="52"/>
        <v>5199572.30870499</v>
      </c>
      <c r="M279" s="37">
        <f t="shared" si="53"/>
        <v>3238915.878576871</v>
      </c>
      <c r="N279" s="41">
        <f>'jan-aug'!M279</f>
        <v>1701855.6706280629</v>
      </c>
      <c r="O279" s="41">
        <f t="shared" si="54"/>
        <v>1537060.2079488081</v>
      </c>
    </row>
    <row r="280" spans="1:15" s="34" customFormat="1" x14ac:dyDescent="0.3">
      <c r="A280" s="33" t="s">
        <v>739</v>
      </c>
      <c r="B280" s="34" t="s">
        <v>331</v>
      </c>
      <c r="C280" s="36">
        <v>165318785</v>
      </c>
      <c r="D280" s="36">
        <v>7487</v>
      </c>
      <c r="E280" s="37">
        <f t="shared" si="45"/>
        <v>22080.778015226391</v>
      </c>
      <c r="F280" s="38">
        <f t="shared" si="46"/>
        <v>0.88485869282218321</v>
      </c>
      <c r="G280" s="39">
        <f t="shared" si="47"/>
        <v>1723.942815819029</v>
      </c>
      <c r="H280" s="39">
        <f t="shared" si="48"/>
        <v>132.24274777206719</v>
      </c>
      <c r="I280" s="37">
        <f t="shared" si="49"/>
        <v>1856.1855635910961</v>
      </c>
      <c r="J280" s="40">
        <f t="shared" si="50"/>
        <v>-299.97803398533028</v>
      </c>
      <c r="K280" s="37">
        <f t="shared" si="51"/>
        <v>1556.2075296057658</v>
      </c>
      <c r="L280" s="37">
        <f t="shared" si="52"/>
        <v>13897261.314606536</v>
      </c>
      <c r="M280" s="37">
        <f t="shared" si="53"/>
        <v>11651325.774158368</v>
      </c>
      <c r="N280" s="41">
        <f>'jan-aug'!M280</f>
        <v>8025637.0458180439</v>
      </c>
      <c r="O280" s="41">
        <f t="shared" si="54"/>
        <v>3625688.728340324</v>
      </c>
    </row>
    <row r="281" spans="1:15" s="34" customFormat="1" x14ac:dyDescent="0.3">
      <c r="A281" s="33" t="s">
        <v>740</v>
      </c>
      <c r="B281" s="34" t="s">
        <v>332</v>
      </c>
      <c r="C281" s="36">
        <v>68590255</v>
      </c>
      <c r="D281" s="36">
        <v>2956</v>
      </c>
      <c r="E281" s="37">
        <f t="shared" si="45"/>
        <v>23203.739851150203</v>
      </c>
      <c r="F281" s="38">
        <f t="shared" si="46"/>
        <v>0.9298599396776851</v>
      </c>
      <c r="G281" s="39">
        <f t="shared" si="47"/>
        <v>1050.1657142647418</v>
      </c>
      <c r="H281" s="39">
        <f t="shared" si="48"/>
        <v>0</v>
      </c>
      <c r="I281" s="37">
        <f t="shared" si="49"/>
        <v>1050.1657142647418</v>
      </c>
      <c r="J281" s="40">
        <f t="shared" si="50"/>
        <v>-299.97803398533028</v>
      </c>
      <c r="K281" s="37">
        <f t="shared" si="51"/>
        <v>750.18768027941155</v>
      </c>
      <c r="L281" s="37">
        <f t="shared" si="52"/>
        <v>3104289.8513665767</v>
      </c>
      <c r="M281" s="37">
        <f t="shared" si="53"/>
        <v>2217554.7829059404</v>
      </c>
      <c r="N281" s="41">
        <f>'jan-aug'!M281</f>
        <v>148043.9922852763</v>
      </c>
      <c r="O281" s="41">
        <f t="shared" si="54"/>
        <v>2069510.7906206641</v>
      </c>
    </row>
    <row r="282" spans="1:15" s="34" customFormat="1" x14ac:dyDescent="0.3">
      <c r="A282" s="33" t="s">
        <v>741</v>
      </c>
      <c r="B282" s="34" t="s">
        <v>333</v>
      </c>
      <c r="C282" s="36">
        <v>46173250</v>
      </c>
      <c r="D282" s="36">
        <v>2019</v>
      </c>
      <c r="E282" s="37">
        <f t="shared" si="45"/>
        <v>22869.366022783557</v>
      </c>
      <c r="F282" s="38">
        <f t="shared" si="46"/>
        <v>0.91646033987742304</v>
      </c>
      <c r="G282" s="39">
        <f t="shared" si="47"/>
        <v>1250.7900112847294</v>
      </c>
      <c r="H282" s="39">
        <f t="shared" si="48"/>
        <v>0</v>
      </c>
      <c r="I282" s="37">
        <f t="shared" si="49"/>
        <v>1250.7900112847294</v>
      </c>
      <c r="J282" s="40">
        <f t="shared" si="50"/>
        <v>-299.97803398533028</v>
      </c>
      <c r="K282" s="37">
        <f t="shared" si="51"/>
        <v>950.81197729939913</v>
      </c>
      <c r="L282" s="37">
        <f t="shared" si="52"/>
        <v>2525345.0327838687</v>
      </c>
      <c r="M282" s="37">
        <f t="shared" si="53"/>
        <v>1919689.3821674869</v>
      </c>
      <c r="N282" s="41">
        <f>'jan-aug'!M282</f>
        <v>1293649.6861380148</v>
      </c>
      <c r="O282" s="41">
        <f t="shared" si="54"/>
        <v>626039.69602947216</v>
      </c>
    </row>
    <row r="283" spans="1:15" s="34" customFormat="1" x14ac:dyDescent="0.3">
      <c r="A283" s="33" t="s">
        <v>742</v>
      </c>
      <c r="B283" s="34" t="s">
        <v>334</v>
      </c>
      <c r="C283" s="36">
        <v>32794702</v>
      </c>
      <c r="D283" s="36">
        <v>1238</v>
      </c>
      <c r="E283" s="37">
        <f t="shared" si="45"/>
        <v>26490.066235864299</v>
      </c>
      <c r="F283" s="38">
        <f t="shared" si="46"/>
        <v>1.0615552298961692</v>
      </c>
      <c r="G283" s="39">
        <f t="shared" si="47"/>
        <v>-921.63011656371521</v>
      </c>
      <c r="H283" s="39">
        <f t="shared" si="48"/>
        <v>0</v>
      </c>
      <c r="I283" s="37">
        <f t="shared" si="49"/>
        <v>-921.63011656371521</v>
      </c>
      <c r="J283" s="40">
        <f t="shared" si="50"/>
        <v>-299.97803398533028</v>
      </c>
      <c r="K283" s="37">
        <f t="shared" si="51"/>
        <v>-1221.6081505490456</v>
      </c>
      <c r="L283" s="37">
        <f t="shared" si="52"/>
        <v>-1140978.0843058794</v>
      </c>
      <c r="M283" s="37">
        <f t="shared" si="53"/>
        <v>-1512350.8903797185</v>
      </c>
      <c r="N283" s="41">
        <f>'jan-aug'!M283</f>
        <v>-1540150.9984948684</v>
      </c>
      <c r="O283" s="41">
        <f t="shared" si="54"/>
        <v>27800.108115149895</v>
      </c>
    </row>
    <row r="284" spans="1:15" s="34" customFormat="1" x14ac:dyDescent="0.3">
      <c r="A284" s="33" t="s">
        <v>743</v>
      </c>
      <c r="B284" s="34" t="s">
        <v>335</v>
      </c>
      <c r="C284" s="36">
        <v>83450779</v>
      </c>
      <c r="D284" s="36">
        <v>3539</v>
      </c>
      <c r="E284" s="37">
        <f t="shared" si="45"/>
        <v>23580.327493642271</v>
      </c>
      <c r="F284" s="38">
        <f t="shared" si="46"/>
        <v>0.94495120361950513</v>
      </c>
      <c r="G284" s="39">
        <f t="shared" si="47"/>
        <v>824.21312876950105</v>
      </c>
      <c r="H284" s="39">
        <f t="shared" si="48"/>
        <v>0</v>
      </c>
      <c r="I284" s="37">
        <f t="shared" si="49"/>
        <v>824.21312876950105</v>
      </c>
      <c r="J284" s="40">
        <f t="shared" si="50"/>
        <v>-299.97803398533028</v>
      </c>
      <c r="K284" s="37">
        <f t="shared" si="51"/>
        <v>524.23509478417077</v>
      </c>
      <c r="L284" s="37">
        <f t="shared" si="52"/>
        <v>2916890.2627152642</v>
      </c>
      <c r="M284" s="37">
        <f t="shared" si="53"/>
        <v>1855268.0004411803</v>
      </c>
      <c r="N284" s="41">
        <f>'jan-aug'!M284</f>
        <v>216753.41884221774</v>
      </c>
      <c r="O284" s="41">
        <f t="shared" si="54"/>
        <v>1638514.5815989627</v>
      </c>
    </row>
    <row r="285" spans="1:15" s="34" customFormat="1" x14ac:dyDescent="0.3">
      <c r="A285" s="33" t="s">
        <v>744</v>
      </c>
      <c r="B285" s="34" t="s">
        <v>336</v>
      </c>
      <c r="C285" s="36">
        <v>203250481</v>
      </c>
      <c r="D285" s="36">
        <v>9800</v>
      </c>
      <c r="E285" s="37">
        <f t="shared" si="45"/>
        <v>20739.845000000001</v>
      </c>
      <c r="F285" s="38">
        <f t="shared" si="46"/>
        <v>0.83112253215804699</v>
      </c>
      <c r="G285" s="39">
        <f t="shared" si="47"/>
        <v>2528.5026249548632</v>
      </c>
      <c r="H285" s="39">
        <f t="shared" si="48"/>
        <v>601.56930310130372</v>
      </c>
      <c r="I285" s="37">
        <f t="shared" si="49"/>
        <v>3130.0719280561671</v>
      </c>
      <c r="J285" s="40">
        <f t="shared" si="50"/>
        <v>-299.97803398533028</v>
      </c>
      <c r="K285" s="37">
        <f t="shared" si="51"/>
        <v>2830.0938940708365</v>
      </c>
      <c r="L285" s="37">
        <f t="shared" si="52"/>
        <v>30674704.894950438</v>
      </c>
      <c r="M285" s="37">
        <f t="shared" si="53"/>
        <v>27734920.161894199</v>
      </c>
      <c r="N285" s="41">
        <f>'jan-aug'!M285</f>
        <v>22059426.50810964</v>
      </c>
      <c r="O285" s="41">
        <f t="shared" si="54"/>
        <v>5675493.6537845582</v>
      </c>
    </row>
    <row r="286" spans="1:15" s="34" customFormat="1" x14ac:dyDescent="0.3">
      <c r="A286" s="33" t="s">
        <v>745</v>
      </c>
      <c r="B286" s="34" t="s">
        <v>337</v>
      </c>
      <c r="C286" s="36">
        <v>70254331</v>
      </c>
      <c r="D286" s="36">
        <v>3433</v>
      </c>
      <c r="E286" s="37">
        <f t="shared" si="45"/>
        <v>20464.413341101077</v>
      </c>
      <c r="F286" s="38">
        <f t="shared" si="46"/>
        <v>0.82008496375864159</v>
      </c>
      <c r="G286" s="39">
        <f t="shared" si="47"/>
        <v>2693.7616202942177</v>
      </c>
      <c r="H286" s="39">
        <f t="shared" si="48"/>
        <v>697.97038371592714</v>
      </c>
      <c r="I286" s="37">
        <f t="shared" si="49"/>
        <v>3391.7320040101449</v>
      </c>
      <c r="J286" s="40">
        <f t="shared" si="50"/>
        <v>-299.97803398533028</v>
      </c>
      <c r="K286" s="37">
        <f t="shared" si="51"/>
        <v>3091.7539700248144</v>
      </c>
      <c r="L286" s="37">
        <f t="shared" si="52"/>
        <v>11643815.969766827</v>
      </c>
      <c r="M286" s="37">
        <f t="shared" si="53"/>
        <v>10613991.379095187</v>
      </c>
      <c r="N286" s="41">
        <f>'jan-aug'!M286</f>
        <v>8037812.5875041243</v>
      </c>
      <c r="O286" s="41">
        <f t="shared" si="54"/>
        <v>2576178.7915910631</v>
      </c>
    </row>
    <row r="287" spans="1:15" s="34" customFormat="1" x14ac:dyDescent="0.3">
      <c r="A287" s="33" t="s">
        <v>746</v>
      </c>
      <c r="B287" s="34" t="s">
        <v>338</v>
      </c>
      <c r="C287" s="36">
        <v>127946023</v>
      </c>
      <c r="D287" s="36">
        <v>5849</v>
      </c>
      <c r="E287" s="37">
        <f t="shared" si="45"/>
        <v>21874.8543340742</v>
      </c>
      <c r="F287" s="38">
        <f t="shared" si="46"/>
        <v>0.8766065669595976</v>
      </c>
      <c r="G287" s="39">
        <f t="shared" si="47"/>
        <v>1847.4970245103439</v>
      </c>
      <c r="H287" s="39">
        <f t="shared" si="48"/>
        <v>204.31603617533418</v>
      </c>
      <c r="I287" s="37">
        <f t="shared" si="49"/>
        <v>2051.813060685678</v>
      </c>
      <c r="J287" s="40">
        <f t="shared" si="50"/>
        <v>-299.97803398533028</v>
      </c>
      <c r="K287" s="37">
        <f t="shared" si="51"/>
        <v>1751.8350267003477</v>
      </c>
      <c r="L287" s="37">
        <f t="shared" si="52"/>
        <v>12001054.59195053</v>
      </c>
      <c r="M287" s="37">
        <f t="shared" si="53"/>
        <v>10246483.071170334</v>
      </c>
      <c r="N287" s="41">
        <f>'jan-aug'!M287</f>
        <v>7082641.1083197165</v>
      </c>
      <c r="O287" s="41">
        <f t="shared" si="54"/>
        <v>3163841.9628506172</v>
      </c>
    </row>
    <row r="288" spans="1:15" s="34" customFormat="1" x14ac:dyDescent="0.3">
      <c r="A288" s="33" t="s">
        <v>747</v>
      </c>
      <c r="B288" s="34" t="s">
        <v>339</v>
      </c>
      <c r="C288" s="36">
        <v>51388682</v>
      </c>
      <c r="D288" s="36">
        <v>2641</v>
      </c>
      <c r="E288" s="37">
        <f t="shared" si="45"/>
        <v>19458.039379023096</v>
      </c>
      <c r="F288" s="38">
        <f t="shared" si="46"/>
        <v>0.77975582553894041</v>
      </c>
      <c r="G288" s="39">
        <f t="shared" si="47"/>
        <v>3297.5859975410062</v>
      </c>
      <c r="H288" s="39">
        <f t="shared" si="48"/>
        <v>1050.2012704432207</v>
      </c>
      <c r="I288" s="37">
        <f t="shared" si="49"/>
        <v>4347.7872679842267</v>
      </c>
      <c r="J288" s="40">
        <f t="shared" si="50"/>
        <v>-299.97803398533028</v>
      </c>
      <c r="K288" s="37">
        <f t="shared" si="51"/>
        <v>4047.8092339988962</v>
      </c>
      <c r="L288" s="37">
        <f t="shared" si="52"/>
        <v>11482506.174746342</v>
      </c>
      <c r="M288" s="37">
        <f t="shared" si="53"/>
        <v>10690264.186991084</v>
      </c>
      <c r="N288" s="41">
        <f>'jan-aug'!M288</f>
        <v>8807990.4457466882</v>
      </c>
      <c r="O288" s="41">
        <f t="shared" si="54"/>
        <v>1882273.7412443962</v>
      </c>
    </row>
    <row r="289" spans="1:15" s="34" customFormat="1" x14ac:dyDescent="0.3">
      <c r="A289" s="33" t="s">
        <v>748</v>
      </c>
      <c r="B289" s="34" t="s">
        <v>340</v>
      </c>
      <c r="C289" s="36">
        <v>57857062</v>
      </c>
      <c r="D289" s="36">
        <v>3045</v>
      </c>
      <c r="E289" s="37">
        <f t="shared" si="45"/>
        <v>19000.677175697867</v>
      </c>
      <c r="F289" s="38">
        <f t="shared" si="46"/>
        <v>0.76142762527799113</v>
      </c>
      <c r="G289" s="39">
        <f t="shared" si="47"/>
        <v>3572.0033195361434</v>
      </c>
      <c r="H289" s="39">
        <f t="shared" si="48"/>
        <v>1210.2780416070507</v>
      </c>
      <c r="I289" s="37">
        <f t="shared" si="49"/>
        <v>4782.2813611431939</v>
      </c>
      <c r="J289" s="40">
        <f t="shared" si="50"/>
        <v>-299.97803398533028</v>
      </c>
      <c r="K289" s="37">
        <f t="shared" si="51"/>
        <v>4482.3033271578634</v>
      </c>
      <c r="L289" s="37">
        <f t="shared" si="52"/>
        <v>14562046.744681025</v>
      </c>
      <c r="M289" s="37">
        <f t="shared" si="53"/>
        <v>13648613.631195694</v>
      </c>
      <c r="N289" s="41">
        <f>'jan-aug'!M289</f>
        <v>10696771.060734069</v>
      </c>
      <c r="O289" s="41">
        <f t="shared" si="54"/>
        <v>2951842.5704616252</v>
      </c>
    </row>
    <row r="290" spans="1:15" s="34" customFormat="1" x14ac:dyDescent="0.3">
      <c r="A290" s="33" t="s">
        <v>749</v>
      </c>
      <c r="B290" s="34" t="s">
        <v>341</v>
      </c>
      <c r="C290" s="36">
        <v>167299217</v>
      </c>
      <c r="D290" s="36">
        <v>7106</v>
      </c>
      <c r="E290" s="37">
        <f t="shared" si="45"/>
        <v>23543.374190824656</v>
      </c>
      <c r="F290" s="38">
        <f t="shared" si="46"/>
        <v>0.94347034768208715</v>
      </c>
      <c r="G290" s="39">
        <f t="shared" si="47"/>
        <v>846.38511046007045</v>
      </c>
      <c r="H290" s="39">
        <f t="shared" si="48"/>
        <v>0</v>
      </c>
      <c r="I290" s="37">
        <f t="shared" si="49"/>
        <v>846.38511046007045</v>
      </c>
      <c r="J290" s="40">
        <f t="shared" si="50"/>
        <v>-299.97803398533028</v>
      </c>
      <c r="K290" s="37">
        <f t="shared" si="51"/>
        <v>546.40707647474017</v>
      </c>
      <c r="L290" s="37">
        <f t="shared" si="52"/>
        <v>6014412.5949292602</v>
      </c>
      <c r="M290" s="37">
        <f t="shared" si="53"/>
        <v>3882768.6854295037</v>
      </c>
      <c r="N290" s="41">
        <f>'jan-aug'!M290</f>
        <v>1825300.3953921429</v>
      </c>
      <c r="O290" s="41">
        <f t="shared" si="54"/>
        <v>2057468.2900373607</v>
      </c>
    </row>
    <row r="291" spans="1:15" s="34" customFormat="1" x14ac:dyDescent="0.3">
      <c r="A291" s="33" t="s">
        <v>750</v>
      </c>
      <c r="B291" s="34" t="s">
        <v>342</v>
      </c>
      <c r="C291" s="36">
        <v>121991930</v>
      </c>
      <c r="D291" s="36">
        <v>5928</v>
      </c>
      <c r="E291" s="37">
        <f t="shared" si="45"/>
        <v>20578.935560053982</v>
      </c>
      <c r="F291" s="38">
        <f t="shared" si="46"/>
        <v>0.82467429393948422</v>
      </c>
      <c r="G291" s="39">
        <f t="shared" si="47"/>
        <v>2625.0482889224745</v>
      </c>
      <c r="H291" s="39">
        <f t="shared" si="48"/>
        <v>657.88760708241034</v>
      </c>
      <c r="I291" s="37">
        <f t="shared" si="49"/>
        <v>3282.9358960048849</v>
      </c>
      <c r="J291" s="40">
        <f t="shared" si="50"/>
        <v>-299.97803398533028</v>
      </c>
      <c r="K291" s="37">
        <f t="shared" si="51"/>
        <v>2982.9578620195543</v>
      </c>
      <c r="L291" s="37">
        <f t="shared" si="52"/>
        <v>19461243.991516959</v>
      </c>
      <c r="M291" s="37">
        <f t="shared" si="53"/>
        <v>17682974.20605192</v>
      </c>
      <c r="N291" s="41">
        <f>'jan-aug'!M291</f>
        <v>12691670.259517752</v>
      </c>
      <c r="O291" s="41">
        <f t="shared" si="54"/>
        <v>4991303.946534168</v>
      </c>
    </row>
    <row r="292" spans="1:15" s="34" customFormat="1" x14ac:dyDescent="0.3">
      <c r="A292" s="33" t="s">
        <v>751</v>
      </c>
      <c r="B292" s="34" t="s">
        <v>344</v>
      </c>
      <c r="C292" s="36">
        <v>30066042</v>
      </c>
      <c r="D292" s="36">
        <v>1574</v>
      </c>
      <c r="E292" s="37">
        <f t="shared" si="45"/>
        <v>19101.678526048283</v>
      </c>
      <c r="F292" s="38">
        <f t="shared" si="46"/>
        <v>0.76547512409269391</v>
      </c>
      <c r="G292" s="39">
        <f t="shared" si="47"/>
        <v>3511.4025093258938</v>
      </c>
      <c r="H292" s="39">
        <f t="shared" si="48"/>
        <v>1174.9275689844051</v>
      </c>
      <c r="I292" s="37">
        <f t="shared" si="49"/>
        <v>4686.3300783102986</v>
      </c>
      <c r="J292" s="40">
        <f t="shared" si="50"/>
        <v>-299.97803398533028</v>
      </c>
      <c r="K292" s="37">
        <f t="shared" si="51"/>
        <v>4386.3520443249681</v>
      </c>
      <c r="L292" s="37">
        <f t="shared" si="52"/>
        <v>7376283.5432604104</v>
      </c>
      <c r="M292" s="37">
        <f t="shared" si="53"/>
        <v>6904118.1177674998</v>
      </c>
      <c r="N292" s="41">
        <f>'jan-aug'!M292</f>
        <v>5701246.5846290383</v>
      </c>
      <c r="O292" s="41">
        <f t="shared" si="54"/>
        <v>1202871.5331384614</v>
      </c>
    </row>
    <row r="293" spans="1:15" s="34" customFormat="1" x14ac:dyDescent="0.3">
      <c r="A293" s="33" t="s">
        <v>752</v>
      </c>
      <c r="B293" s="34" t="s">
        <v>345</v>
      </c>
      <c r="C293" s="36">
        <v>44627363</v>
      </c>
      <c r="D293" s="36">
        <v>2134</v>
      </c>
      <c r="E293" s="37">
        <f t="shared" si="45"/>
        <v>20912.541237113401</v>
      </c>
      <c r="F293" s="38">
        <f t="shared" si="46"/>
        <v>0.83804311106709162</v>
      </c>
      <c r="G293" s="39">
        <f t="shared" si="47"/>
        <v>2424.8848826868234</v>
      </c>
      <c r="H293" s="39">
        <f t="shared" si="48"/>
        <v>541.1256201116139</v>
      </c>
      <c r="I293" s="37">
        <f t="shared" si="49"/>
        <v>2966.0105027984373</v>
      </c>
      <c r="J293" s="40">
        <f t="shared" si="50"/>
        <v>-299.97803398533028</v>
      </c>
      <c r="K293" s="37">
        <f t="shared" si="51"/>
        <v>2666.0324688131068</v>
      </c>
      <c r="L293" s="37">
        <f t="shared" si="52"/>
        <v>6329466.4129718654</v>
      </c>
      <c r="M293" s="37">
        <f t="shared" si="53"/>
        <v>5689313.2884471696</v>
      </c>
      <c r="N293" s="41">
        <f>'jan-aug'!M293</f>
        <v>4526899.5222353041</v>
      </c>
      <c r="O293" s="41">
        <f t="shared" si="54"/>
        <v>1162413.7662118655</v>
      </c>
    </row>
    <row r="294" spans="1:15" s="34" customFormat="1" x14ac:dyDescent="0.3">
      <c r="A294" s="33" t="s">
        <v>753</v>
      </c>
      <c r="B294" s="34" t="s">
        <v>346</v>
      </c>
      <c r="C294" s="36">
        <v>73896084</v>
      </c>
      <c r="D294" s="36">
        <v>3553</v>
      </c>
      <c r="E294" s="37">
        <f t="shared" si="45"/>
        <v>20798.22234731213</v>
      </c>
      <c r="F294" s="38">
        <f t="shared" si="46"/>
        <v>0.83346192903968841</v>
      </c>
      <c r="G294" s="39">
        <f t="shared" si="47"/>
        <v>2493.4762165675857</v>
      </c>
      <c r="H294" s="39">
        <f t="shared" si="48"/>
        <v>581.13723154205854</v>
      </c>
      <c r="I294" s="37">
        <f t="shared" si="49"/>
        <v>3074.6134481096442</v>
      </c>
      <c r="J294" s="40">
        <f t="shared" si="50"/>
        <v>-299.97803398533028</v>
      </c>
      <c r="K294" s="37">
        <f t="shared" si="51"/>
        <v>2774.6354141243137</v>
      </c>
      <c r="L294" s="37">
        <f t="shared" si="52"/>
        <v>10924101.581133565</v>
      </c>
      <c r="M294" s="37">
        <f t="shared" si="53"/>
        <v>9858279.6263836864</v>
      </c>
      <c r="N294" s="41">
        <f>'jan-aug'!M294</f>
        <v>7368486.1241340339</v>
      </c>
      <c r="O294" s="41">
        <f t="shared" si="54"/>
        <v>2489793.5022496525</v>
      </c>
    </row>
    <row r="295" spans="1:15" s="34" customFormat="1" x14ac:dyDescent="0.3">
      <c r="A295" s="33" t="s">
        <v>754</v>
      </c>
      <c r="B295" s="34" t="s">
        <v>347</v>
      </c>
      <c r="C295" s="36">
        <v>1256958409</v>
      </c>
      <c r="D295" s="36">
        <v>52024</v>
      </c>
      <c r="E295" s="37">
        <f t="shared" si="45"/>
        <v>24161.125807319699</v>
      </c>
      <c r="F295" s="38">
        <f t="shared" si="46"/>
        <v>0.96822594675942286</v>
      </c>
      <c r="G295" s="39">
        <f t="shared" si="47"/>
        <v>475.7341405630446</v>
      </c>
      <c r="H295" s="39">
        <f t="shared" si="48"/>
        <v>0</v>
      </c>
      <c r="I295" s="37">
        <f t="shared" si="49"/>
        <v>475.7341405630446</v>
      </c>
      <c r="J295" s="40">
        <f t="shared" si="50"/>
        <v>-299.97803398533028</v>
      </c>
      <c r="K295" s="37">
        <f t="shared" si="51"/>
        <v>175.75610657771432</v>
      </c>
      <c r="L295" s="37">
        <f t="shared" si="52"/>
        <v>24749592.928651832</v>
      </c>
      <c r="M295" s="37">
        <f t="shared" si="53"/>
        <v>9143535.6885990091</v>
      </c>
      <c r="N295" s="41">
        <f>'jan-aug'!M295</f>
        <v>10532268.620923262</v>
      </c>
      <c r="O295" s="41">
        <f t="shared" si="54"/>
        <v>-1388732.932324253</v>
      </c>
    </row>
    <row r="296" spans="1:15" s="34" customFormat="1" x14ac:dyDescent="0.3">
      <c r="A296" s="33" t="s">
        <v>755</v>
      </c>
      <c r="B296" s="34" t="s">
        <v>348</v>
      </c>
      <c r="C296" s="36">
        <v>419590970</v>
      </c>
      <c r="D296" s="36">
        <v>18630</v>
      </c>
      <c r="E296" s="37">
        <f t="shared" si="45"/>
        <v>22522.327965646808</v>
      </c>
      <c r="F296" s="38">
        <f t="shared" si="46"/>
        <v>0.90255323744716354</v>
      </c>
      <c r="G296" s="39">
        <f t="shared" si="47"/>
        <v>1459.0128455667793</v>
      </c>
      <c r="H296" s="39">
        <f t="shared" si="48"/>
        <v>0</v>
      </c>
      <c r="I296" s="37">
        <f t="shared" si="49"/>
        <v>1459.0128455667793</v>
      </c>
      <c r="J296" s="40">
        <f t="shared" si="50"/>
        <v>-299.97803398533028</v>
      </c>
      <c r="K296" s="37">
        <f t="shared" si="51"/>
        <v>1159.034811581449</v>
      </c>
      <c r="L296" s="37">
        <f t="shared" si="52"/>
        <v>27181409.3129091</v>
      </c>
      <c r="M296" s="37">
        <f t="shared" si="53"/>
        <v>21592818.539762396</v>
      </c>
      <c r="N296" s="41">
        <f>'jan-aug'!M296</f>
        <v>14883305.246236378</v>
      </c>
      <c r="O296" s="41">
        <f t="shared" si="54"/>
        <v>6709513.293526018</v>
      </c>
    </row>
    <row r="297" spans="1:15" s="34" customFormat="1" x14ac:dyDescent="0.3">
      <c r="A297" s="33" t="s">
        <v>756</v>
      </c>
      <c r="B297" s="34" t="s">
        <v>349</v>
      </c>
      <c r="C297" s="36">
        <v>31555469</v>
      </c>
      <c r="D297" s="36">
        <v>1450</v>
      </c>
      <c r="E297" s="37">
        <f t="shared" si="45"/>
        <v>21762.392413793103</v>
      </c>
      <c r="F297" s="38">
        <f t="shared" si="46"/>
        <v>0.87209980059006198</v>
      </c>
      <c r="G297" s="39">
        <f t="shared" si="47"/>
        <v>1914.9741766790021</v>
      </c>
      <c r="H297" s="39">
        <f t="shared" si="48"/>
        <v>243.67770827371822</v>
      </c>
      <c r="I297" s="37">
        <f t="shared" si="49"/>
        <v>2158.6518849527201</v>
      </c>
      <c r="J297" s="40">
        <f t="shared" si="50"/>
        <v>-299.97803398533028</v>
      </c>
      <c r="K297" s="37">
        <f t="shared" si="51"/>
        <v>1858.6738509673899</v>
      </c>
      <c r="L297" s="37">
        <f t="shared" si="52"/>
        <v>3130045.233181444</v>
      </c>
      <c r="M297" s="37">
        <f t="shared" si="53"/>
        <v>2695077.0839027152</v>
      </c>
      <c r="N297" s="41">
        <f>'jan-aug'!M297</f>
        <v>1023769.5384349281</v>
      </c>
      <c r="O297" s="41">
        <f t="shared" si="54"/>
        <v>1671307.5454677872</v>
      </c>
    </row>
    <row r="298" spans="1:15" s="34" customFormat="1" x14ac:dyDescent="0.3">
      <c r="A298" s="33" t="s">
        <v>757</v>
      </c>
      <c r="B298" s="34" t="s">
        <v>350</v>
      </c>
      <c r="C298" s="36">
        <v>35147061</v>
      </c>
      <c r="D298" s="36">
        <v>2014</v>
      </c>
      <c r="E298" s="37">
        <f t="shared" si="45"/>
        <v>17451.37090367428</v>
      </c>
      <c r="F298" s="38">
        <f t="shared" si="46"/>
        <v>0.69934117516746297</v>
      </c>
      <c r="G298" s="39">
        <f t="shared" si="47"/>
        <v>4501.5870827502958</v>
      </c>
      <c r="H298" s="39">
        <f t="shared" si="48"/>
        <v>1752.535236815306</v>
      </c>
      <c r="I298" s="37">
        <f t="shared" si="49"/>
        <v>6254.1223195656021</v>
      </c>
      <c r="J298" s="40">
        <f t="shared" si="50"/>
        <v>-299.97803398533028</v>
      </c>
      <c r="K298" s="37">
        <f t="shared" si="51"/>
        <v>5954.1442855802716</v>
      </c>
      <c r="L298" s="37">
        <f t="shared" si="52"/>
        <v>12595802.351605123</v>
      </c>
      <c r="M298" s="37">
        <f t="shared" si="53"/>
        <v>11991646.591158668</v>
      </c>
      <c r="N298" s="41">
        <f>'jan-aug'!M298</f>
        <v>9738000.235605387</v>
      </c>
      <c r="O298" s="41">
        <f t="shared" si="54"/>
        <v>2253646.3555532806</v>
      </c>
    </row>
    <row r="299" spans="1:15" s="34" customFormat="1" x14ac:dyDescent="0.3">
      <c r="A299" s="33" t="s">
        <v>758</v>
      </c>
      <c r="B299" s="34" t="s">
        <v>351</v>
      </c>
      <c r="C299" s="36">
        <v>156767622</v>
      </c>
      <c r="D299" s="36">
        <v>7916</v>
      </c>
      <c r="E299" s="37">
        <f t="shared" si="45"/>
        <v>19803.893633148055</v>
      </c>
      <c r="F299" s="38">
        <f t="shared" si="46"/>
        <v>0.79361548859071196</v>
      </c>
      <c r="G299" s="39">
        <f t="shared" si="47"/>
        <v>3090.0734450660311</v>
      </c>
      <c r="H299" s="39">
        <f t="shared" si="48"/>
        <v>929.15228149948496</v>
      </c>
      <c r="I299" s="37">
        <f t="shared" si="49"/>
        <v>4019.2257265655162</v>
      </c>
      <c r="J299" s="40">
        <f t="shared" si="50"/>
        <v>-299.97803398533028</v>
      </c>
      <c r="K299" s="37">
        <f t="shared" si="51"/>
        <v>3719.2476925801857</v>
      </c>
      <c r="L299" s="37">
        <f t="shared" si="52"/>
        <v>31816190.851492625</v>
      </c>
      <c r="M299" s="37">
        <f t="shared" si="53"/>
        <v>29441564.73446475</v>
      </c>
      <c r="N299" s="41">
        <f>'jan-aug'!M299</f>
        <v>24068925.40801999</v>
      </c>
      <c r="O299" s="41">
        <f t="shared" si="54"/>
        <v>5372639.32644476</v>
      </c>
    </row>
    <row r="300" spans="1:15" s="34" customFormat="1" x14ac:dyDescent="0.3">
      <c r="A300" s="33" t="s">
        <v>759</v>
      </c>
      <c r="B300" s="34" t="s">
        <v>352</v>
      </c>
      <c r="C300" s="36">
        <v>21270582</v>
      </c>
      <c r="D300" s="36">
        <v>1232</v>
      </c>
      <c r="E300" s="37">
        <f t="shared" si="45"/>
        <v>17265.082792207791</v>
      </c>
      <c r="F300" s="38">
        <f t="shared" si="46"/>
        <v>0.69187591942842686</v>
      </c>
      <c r="G300" s="39">
        <f t="shared" si="47"/>
        <v>4613.3599496301886</v>
      </c>
      <c r="H300" s="39">
        <f t="shared" si="48"/>
        <v>1817.736075828577</v>
      </c>
      <c r="I300" s="37">
        <f t="shared" si="49"/>
        <v>6431.0960254587653</v>
      </c>
      <c r="J300" s="40">
        <f t="shared" si="50"/>
        <v>-299.97803398533028</v>
      </c>
      <c r="K300" s="37">
        <f t="shared" si="51"/>
        <v>6131.1179914734348</v>
      </c>
      <c r="L300" s="37">
        <f t="shared" si="52"/>
        <v>7923110.3033651989</v>
      </c>
      <c r="M300" s="37">
        <f t="shared" si="53"/>
        <v>7553537.365495272</v>
      </c>
      <c r="N300" s="41">
        <f>'jan-aug'!M300</f>
        <v>6323465.8427337818</v>
      </c>
      <c r="O300" s="41">
        <f t="shared" si="54"/>
        <v>1230071.5227614902</v>
      </c>
    </row>
    <row r="301" spans="1:15" s="34" customFormat="1" x14ac:dyDescent="0.3">
      <c r="A301" s="33" t="s">
        <v>760</v>
      </c>
      <c r="B301" s="34" t="s">
        <v>353</v>
      </c>
      <c r="C301" s="36">
        <v>8954252</v>
      </c>
      <c r="D301" s="36">
        <v>497</v>
      </c>
      <c r="E301" s="37">
        <f t="shared" si="45"/>
        <v>18016.603621730381</v>
      </c>
      <c r="F301" s="38">
        <f t="shared" si="46"/>
        <v>0.72199214714383797</v>
      </c>
      <c r="G301" s="39">
        <f t="shared" si="47"/>
        <v>4162.4474519166351</v>
      </c>
      <c r="H301" s="39">
        <f t="shared" si="48"/>
        <v>1554.7037854956707</v>
      </c>
      <c r="I301" s="37">
        <f t="shared" si="49"/>
        <v>5717.1512374123058</v>
      </c>
      <c r="J301" s="40">
        <f t="shared" si="50"/>
        <v>-299.97803398533028</v>
      </c>
      <c r="K301" s="37">
        <f t="shared" si="51"/>
        <v>5417.1732034269753</v>
      </c>
      <c r="L301" s="37">
        <f t="shared" si="52"/>
        <v>2841424.1649939162</v>
      </c>
      <c r="M301" s="37">
        <f t="shared" si="53"/>
        <v>2692335.0821032068</v>
      </c>
      <c r="N301" s="41">
        <f>'jan-aug'!M301</f>
        <v>2684649.4246255606</v>
      </c>
      <c r="O301" s="41">
        <f t="shared" si="54"/>
        <v>7685.6574776461348</v>
      </c>
    </row>
    <row r="302" spans="1:15" s="34" customFormat="1" x14ac:dyDescent="0.3">
      <c r="A302" s="33" t="s">
        <v>761</v>
      </c>
      <c r="B302" s="34" t="s">
        <v>316</v>
      </c>
      <c r="C302" s="36">
        <v>38948496</v>
      </c>
      <c r="D302" s="36">
        <v>1780</v>
      </c>
      <c r="E302" s="37">
        <f t="shared" si="45"/>
        <v>21881.177528089887</v>
      </c>
      <c r="F302" s="38">
        <f t="shared" si="46"/>
        <v>0.87685996080230211</v>
      </c>
      <c r="G302" s="39">
        <f t="shared" si="47"/>
        <v>1843.7031081009313</v>
      </c>
      <c r="H302" s="39">
        <f t="shared" si="48"/>
        <v>202.10291826984357</v>
      </c>
      <c r="I302" s="37">
        <f t="shared" si="49"/>
        <v>2045.8060263707748</v>
      </c>
      <c r="J302" s="40">
        <f t="shared" si="50"/>
        <v>-299.97803398533028</v>
      </c>
      <c r="K302" s="37">
        <f t="shared" si="51"/>
        <v>1745.8279923854445</v>
      </c>
      <c r="L302" s="37">
        <f t="shared" si="52"/>
        <v>3641534.726939979</v>
      </c>
      <c r="M302" s="37">
        <f t="shared" si="53"/>
        <v>3107573.8264460913</v>
      </c>
      <c r="N302" s="41">
        <f>'jan-aug'!M302</f>
        <v>2619221.2016770551</v>
      </c>
      <c r="O302" s="41">
        <f t="shared" si="54"/>
        <v>488352.62476903619</v>
      </c>
    </row>
    <row r="303" spans="1:15" s="34" customFormat="1" x14ac:dyDescent="0.3">
      <c r="A303" s="33" t="s">
        <v>762</v>
      </c>
      <c r="B303" s="34" t="s">
        <v>354</v>
      </c>
      <c r="C303" s="36">
        <v>150110276</v>
      </c>
      <c r="D303" s="36">
        <v>7415</v>
      </c>
      <c r="E303" s="37">
        <f t="shared" si="45"/>
        <v>20244.137019554957</v>
      </c>
      <c r="F303" s="38">
        <f t="shared" si="46"/>
        <v>0.81125767434843288</v>
      </c>
      <c r="G303" s="39">
        <f t="shared" si="47"/>
        <v>2825.9274132218893</v>
      </c>
      <c r="H303" s="39">
        <f t="shared" si="48"/>
        <v>775.06709625706912</v>
      </c>
      <c r="I303" s="37">
        <f t="shared" si="49"/>
        <v>3600.9945094789582</v>
      </c>
      <c r="J303" s="40">
        <f t="shared" si="50"/>
        <v>-299.97803398533028</v>
      </c>
      <c r="K303" s="37">
        <f t="shared" si="51"/>
        <v>3301.0164754936277</v>
      </c>
      <c r="L303" s="37">
        <f t="shared" si="52"/>
        <v>26701374.287786476</v>
      </c>
      <c r="M303" s="37">
        <f t="shared" si="53"/>
        <v>24477037.165785249</v>
      </c>
      <c r="N303" s="41">
        <f>'jan-aug'!M303</f>
        <v>19984115.923840102</v>
      </c>
      <c r="O303" s="41">
        <f t="shared" si="54"/>
        <v>4492921.2419451475</v>
      </c>
    </row>
    <row r="304" spans="1:15" s="34" customFormat="1" x14ac:dyDescent="0.3">
      <c r="A304" s="33" t="s">
        <v>763</v>
      </c>
      <c r="B304" s="34" t="s">
        <v>355</v>
      </c>
      <c r="C304" s="36">
        <v>38247161</v>
      </c>
      <c r="D304" s="36">
        <v>2320</v>
      </c>
      <c r="E304" s="37">
        <f t="shared" si="45"/>
        <v>16485.845258620691</v>
      </c>
      <c r="F304" s="38">
        <f t="shared" si="46"/>
        <v>0.66064898055460686</v>
      </c>
      <c r="G304" s="39">
        <f t="shared" si="47"/>
        <v>5080.9024697824489</v>
      </c>
      <c r="H304" s="39">
        <f t="shared" si="48"/>
        <v>2090.469212584062</v>
      </c>
      <c r="I304" s="37">
        <f t="shared" si="49"/>
        <v>7171.3716823665109</v>
      </c>
      <c r="J304" s="40">
        <f t="shared" si="50"/>
        <v>-299.97803398533028</v>
      </c>
      <c r="K304" s="37">
        <f t="shared" si="51"/>
        <v>6871.3936483811804</v>
      </c>
      <c r="L304" s="37">
        <f t="shared" si="52"/>
        <v>16637582.303090306</v>
      </c>
      <c r="M304" s="37">
        <f t="shared" si="53"/>
        <v>15941633.264244338</v>
      </c>
      <c r="N304" s="41">
        <f>'jan-aug'!M304</f>
        <v>12859709.841511669</v>
      </c>
      <c r="O304" s="41">
        <f t="shared" si="54"/>
        <v>3081923.4227326699</v>
      </c>
    </row>
    <row r="305" spans="1:15" s="34" customFormat="1" x14ac:dyDescent="0.3">
      <c r="A305" s="33" t="s">
        <v>764</v>
      </c>
      <c r="B305" s="34" t="s">
        <v>356</v>
      </c>
      <c r="C305" s="36">
        <v>274489672</v>
      </c>
      <c r="D305" s="36">
        <v>13403</v>
      </c>
      <c r="E305" s="37">
        <f t="shared" si="45"/>
        <v>20479.718868909946</v>
      </c>
      <c r="F305" s="38">
        <f t="shared" si="46"/>
        <v>0.82069831304011032</v>
      </c>
      <c r="G305" s="39">
        <f t="shared" si="47"/>
        <v>2684.5783036088965</v>
      </c>
      <c r="H305" s="39">
        <f t="shared" si="48"/>
        <v>692.61344898282312</v>
      </c>
      <c r="I305" s="37">
        <f t="shared" si="49"/>
        <v>3377.1917525917197</v>
      </c>
      <c r="J305" s="40">
        <f t="shared" si="50"/>
        <v>-299.97803398533028</v>
      </c>
      <c r="K305" s="37">
        <f t="shared" si="51"/>
        <v>3077.2137186063892</v>
      </c>
      <c r="L305" s="37">
        <f t="shared" si="52"/>
        <v>45264501.059986822</v>
      </c>
      <c r="M305" s="37">
        <f t="shared" si="53"/>
        <v>41243895.470481433</v>
      </c>
      <c r="N305" s="41">
        <f>'jan-aug'!M305</f>
        <v>32443324.426672805</v>
      </c>
      <c r="O305" s="41">
        <f t="shared" si="54"/>
        <v>8800571.0438086279</v>
      </c>
    </row>
    <row r="306" spans="1:15" s="34" customFormat="1" x14ac:dyDescent="0.3">
      <c r="A306" s="33" t="s">
        <v>765</v>
      </c>
      <c r="B306" s="34" t="s">
        <v>357</v>
      </c>
      <c r="C306" s="36">
        <v>28103399</v>
      </c>
      <c r="D306" s="36">
        <v>1493</v>
      </c>
      <c r="E306" s="37">
        <f t="shared" si="45"/>
        <v>18823.442062960483</v>
      </c>
      <c r="F306" s="38">
        <f t="shared" si="46"/>
        <v>0.75432515678386247</v>
      </c>
      <c r="G306" s="39">
        <f t="shared" si="47"/>
        <v>3678.3443871785739</v>
      </c>
      <c r="H306" s="39">
        <f t="shared" si="48"/>
        <v>1272.310331065135</v>
      </c>
      <c r="I306" s="37">
        <f t="shared" si="49"/>
        <v>4950.6547182437089</v>
      </c>
      <c r="J306" s="40">
        <f t="shared" si="50"/>
        <v>-299.97803398533028</v>
      </c>
      <c r="K306" s="37">
        <f t="shared" si="51"/>
        <v>4650.6766842583784</v>
      </c>
      <c r="L306" s="37">
        <f t="shared" si="52"/>
        <v>7391327.4943378577</v>
      </c>
      <c r="M306" s="37">
        <f t="shared" si="53"/>
        <v>6943460.289597759</v>
      </c>
      <c r="N306" s="41">
        <f>'jan-aug'!M306</f>
        <v>5055775.2036538469</v>
      </c>
      <c r="O306" s="41">
        <f t="shared" si="54"/>
        <v>1887685.0859439122</v>
      </c>
    </row>
    <row r="307" spans="1:15" s="34" customFormat="1" x14ac:dyDescent="0.3">
      <c r="A307" s="33" t="s">
        <v>766</v>
      </c>
      <c r="B307" s="34" t="s">
        <v>358</v>
      </c>
      <c r="C307" s="36">
        <v>23800170</v>
      </c>
      <c r="D307" s="36">
        <v>1359</v>
      </c>
      <c r="E307" s="37">
        <f t="shared" si="45"/>
        <v>17513.00220750552</v>
      </c>
      <c r="F307" s="38">
        <f t="shared" si="46"/>
        <v>0.70181097015871885</v>
      </c>
      <c r="G307" s="39">
        <f t="shared" si="47"/>
        <v>4464.6083004515513</v>
      </c>
      <c r="H307" s="39">
        <f t="shared" si="48"/>
        <v>1730.9642804743719</v>
      </c>
      <c r="I307" s="37">
        <f t="shared" si="49"/>
        <v>6195.5725809259229</v>
      </c>
      <c r="J307" s="40">
        <f t="shared" si="50"/>
        <v>-299.97803398533028</v>
      </c>
      <c r="K307" s="37">
        <f t="shared" si="51"/>
        <v>5895.5945469405924</v>
      </c>
      <c r="L307" s="37">
        <f t="shared" si="52"/>
        <v>8419783.1374783292</v>
      </c>
      <c r="M307" s="37">
        <f t="shared" si="53"/>
        <v>8012112.9892922649</v>
      </c>
      <c r="N307" s="41">
        <f>'jan-aug'!M307</f>
        <v>5843834.1585837752</v>
      </c>
      <c r="O307" s="41">
        <f t="shared" si="54"/>
        <v>2168278.8307084898</v>
      </c>
    </row>
    <row r="308" spans="1:15" s="34" customFormat="1" x14ac:dyDescent="0.3">
      <c r="A308" s="33" t="s">
        <v>767</v>
      </c>
      <c r="B308" s="34" t="s">
        <v>359</v>
      </c>
      <c r="C308" s="36">
        <v>27977703</v>
      </c>
      <c r="D308" s="36">
        <v>1391</v>
      </c>
      <c r="E308" s="37">
        <f t="shared" si="45"/>
        <v>20113.373831775702</v>
      </c>
      <c r="F308" s="38">
        <f t="shared" si="46"/>
        <v>0.80601750829414687</v>
      </c>
      <c r="G308" s="39">
        <f t="shared" si="47"/>
        <v>2904.3853258894428</v>
      </c>
      <c r="H308" s="39">
        <f t="shared" si="48"/>
        <v>820.83421197980852</v>
      </c>
      <c r="I308" s="37">
        <f t="shared" si="49"/>
        <v>3725.2195378692513</v>
      </c>
      <c r="J308" s="40">
        <f t="shared" si="50"/>
        <v>-299.97803398533028</v>
      </c>
      <c r="K308" s="37">
        <f t="shared" si="51"/>
        <v>3425.2415038839208</v>
      </c>
      <c r="L308" s="37">
        <f t="shared" si="52"/>
        <v>5181780.3771761283</v>
      </c>
      <c r="M308" s="37">
        <f t="shared" si="53"/>
        <v>4764510.9319025334</v>
      </c>
      <c r="N308" s="41">
        <f>'jan-aug'!M308</f>
        <v>3482808.2350184191</v>
      </c>
      <c r="O308" s="41">
        <f t="shared" si="54"/>
        <v>1281702.6968841143</v>
      </c>
    </row>
    <row r="309" spans="1:15" s="34" customFormat="1" x14ac:dyDescent="0.3">
      <c r="A309" s="33" t="s">
        <v>768</v>
      </c>
      <c r="B309" s="34" t="s">
        <v>360</v>
      </c>
      <c r="C309" s="36">
        <v>33447186</v>
      </c>
      <c r="D309" s="36">
        <v>1792</v>
      </c>
      <c r="E309" s="37">
        <f t="shared" si="45"/>
        <v>18664.724330357141</v>
      </c>
      <c r="F309" s="38">
        <f t="shared" si="46"/>
        <v>0.74796474840956306</v>
      </c>
      <c r="G309" s="39">
        <f t="shared" si="47"/>
        <v>3773.5750267405788</v>
      </c>
      <c r="H309" s="39">
        <f t="shared" si="48"/>
        <v>1327.8615374763046</v>
      </c>
      <c r="I309" s="37">
        <f t="shared" si="49"/>
        <v>5101.4365642168832</v>
      </c>
      <c r="J309" s="40">
        <f t="shared" si="50"/>
        <v>-299.97803398533028</v>
      </c>
      <c r="K309" s="37">
        <f t="shared" si="51"/>
        <v>4801.4585302315527</v>
      </c>
      <c r="L309" s="37">
        <f t="shared" si="52"/>
        <v>9141774.3230766542</v>
      </c>
      <c r="M309" s="37">
        <f t="shared" si="53"/>
        <v>8604213.6861749422</v>
      </c>
      <c r="N309" s="41">
        <f>'jan-aug'!M309</f>
        <v>6817293.1303400481</v>
      </c>
      <c r="O309" s="41">
        <f t="shared" si="54"/>
        <v>1786920.5558348941</v>
      </c>
    </row>
    <row r="310" spans="1:15" s="34" customFormat="1" x14ac:dyDescent="0.3">
      <c r="A310" s="33" t="s">
        <v>769</v>
      </c>
      <c r="B310" s="34" t="s">
        <v>361</v>
      </c>
      <c r="C310" s="36">
        <v>110000896</v>
      </c>
      <c r="D310" s="36">
        <v>4501</v>
      </c>
      <c r="E310" s="37">
        <f t="shared" si="45"/>
        <v>24439.212619417907</v>
      </c>
      <c r="F310" s="38">
        <f t="shared" si="46"/>
        <v>0.97936991699790932</v>
      </c>
      <c r="G310" s="39">
        <f t="shared" si="47"/>
        <v>308.88205330411944</v>
      </c>
      <c r="H310" s="39">
        <f t="shared" si="48"/>
        <v>0</v>
      </c>
      <c r="I310" s="37">
        <f t="shared" si="49"/>
        <v>308.88205330411944</v>
      </c>
      <c r="J310" s="40">
        <f t="shared" si="50"/>
        <v>-299.97803398533028</v>
      </c>
      <c r="K310" s="37">
        <f t="shared" si="51"/>
        <v>8.9040193187891532</v>
      </c>
      <c r="L310" s="37">
        <f t="shared" si="52"/>
        <v>1390278.1219218415</v>
      </c>
      <c r="M310" s="37">
        <f t="shared" si="53"/>
        <v>40076.990953869979</v>
      </c>
      <c r="N310" s="41">
        <f>'jan-aug'!M310</f>
        <v>-3928896.6484857812</v>
      </c>
      <c r="O310" s="41">
        <f t="shared" si="54"/>
        <v>3968973.6394396513</v>
      </c>
    </row>
    <row r="311" spans="1:15" s="34" customFormat="1" x14ac:dyDescent="0.3">
      <c r="A311" s="33" t="s">
        <v>770</v>
      </c>
      <c r="B311" s="34" t="s">
        <v>362</v>
      </c>
      <c r="C311" s="36">
        <v>570521173</v>
      </c>
      <c r="D311" s="36">
        <v>26315</v>
      </c>
      <c r="E311" s="37">
        <f t="shared" si="45"/>
        <v>21680.454987649631</v>
      </c>
      <c r="F311" s="38">
        <f t="shared" si="46"/>
        <v>0.86881626394382017</v>
      </c>
      <c r="G311" s="39">
        <f t="shared" si="47"/>
        <v>1964.136632365085</v>
      </c>
      <c r="H311" s="39">
        <f t="shared" si="48"/>
        <v>272.35580742393319</v>
      </c>
      <c r="I311" s="37">
        <f t="shared" si="49"/>
        <v>2236.4924397890181</v>
      </c>
      <c r="J311" s="40">
        <f t="shared" si="50"/>
        <v>-299.97803398533028</v>
      </c>
      <c r="K311" s="37">
        <f t="shared" si="51"/>
        <v>1936.5144058036879</v>
      </c>
      <c r="L311" s="37">
        <f t="shared" si="52"/>
        <v>58853298.553048015</v>
      </c>
      <c r="M311" s="37">
        <f t="shared" si="53"/>
        <v>50959376.588724047</v>
      </c>
      <c r="N311" s="41">
        <f>'jan-aug'!M311</f>
        <v>36595447.718051538</v>
      </c>
      <c r="O311" s="41">
        <f t="shared" si="54"/>
        <v>14363928.870672509</v>
      </c>
    </row>
    <row r="312" spans="1:15" s="34" customFormat="1" x14ac:dyDescent="0.3">
      <c r="A312" s="33" t="s">
        <v>771</v>
      </c>
      <c r="B312" s="34" t="s">
        <v>363</v>
      </c>
      <c r="C312" s="36">
        <v>57315902</v>
      </c>
      <c r="D312" s="36">
        <v>1904</v>
      </c>
      <c r="E312" s="37">
        <f t="shared" si="45"/>
        <v>30102.889705882353</v>
      </c>
      <c r="F312" s="38">
        <f t="shared" si="46"/>
        <v>1.2063344695983671</v>
      </c>
      <c r="G312" s="39">
        <f t="shared" si="47"/>
        <v>-3089.3241985745481</v>
      </c>
      <c r="H312" s="39">
        <f t="shared" si="48"/>
        <v>0</v>
      </c>
      <c r="I312" s="37">
        <f t="shared" si="49"/>
        <v>-3089.3241985745481</v>
      </c>
      <c r="J312" s="40">
        <f t="shared" si="50"/>
        <v>-299.97803398533028</v>
      </c>
      <c r="K312" s="37">
        <f t="shared" si="51"/>
        <v>-3389.3022325598786</v>
      </c>
      <c r="L312" s="37">
        <f t="shared" si="52"/>
        <v>-5882073.2740859399</v>
      </c>
      <c r="M312" s="37">
        <f t="shared" si="53"/>
        <v>-6453231.4507940086</v>
      </c>
      <c r="N312" s="41">
        <f>'jan-aug'!M312</f>
        <v>-5228258.8758757897</v>
      </c>
      <c r="O312" s="41">
        <f t="shared" si="54"/>
        <v>-1224972.5749182189</v>
      </c>
    </row>
    <row r="313" spans="1:15" s="34" customFormat="1" x14ac:dyDescent="0.3">
      <c r="A313" s="33" t="s">
        <v>772</v>
      </c>
      <c r="B313" s="34" t="s">
        <v>364</v>
      </c>
      <c r="C313" s="36">
        <v>9615952</v>
      </c>
      <c r="D313" s="36">
        <v>456</v>
      </c>
      <c r="E313" s="37">
        <f t="shared" si="45"/>
        <v>21087.614035087718</v>
      </c>
      <c r="F313" s="38">
        <f t="shared" si="46"/>
        <v>0.84505892758666579</v>
      </c>
      <c r="G313" s="39">
        <f t="shared" si="47"/>
        <v>2319.8412039022332</v>
      </c>
      <c r="H313" s="39">
        <f t="shared" si="48"/>
        <v>479.85014082060292</v>
      </c>
      <c r="I313" s="37">
        <f t="shared" si="49"/>
        <v>2799.6913447228362</v>
      </c>
      <c r="J313" s="40">
        <f t="shared" si="50"/>
        <v>-299.97803398533028</v>
      </c>
      <c r="K313" s="37">
        <f t="shared" si="51"/>
        <v>2499.7133107375057</v>
      </c>
      <c r="L313" s="37">
        <f t="shared" si="52"/>
        <v>1276659.2531936134</v>
      </c>
      <c r="M313" s="37">
        <f t="shared" si="53"/>
        <v>1139869.2696963027</v>
      </c>
      <c r="N313" s="41">
        <f>'jan-aug'!M313</f>
        <v>726422.38919367327</v>
      </c>
      <c r="O313" s="41">
        <f t="shared" si="54"/>
        <v>413446.88050262944</v>
      </c>
    </row>
    <row r="314" spans="1:15" s="34" customFormat="1" x14ac:dyDescent="0.3">
      <c r="A314" s="33" t="s">
        <v>773</v>
      </c>
      <c r="B314" s="34" t="s">
        <v>365</v>
      </c>
      <c r="C314" s="36">
        <v>22831984</v>
      </c>
      <c r="D314" s="36">
        <v>1238</v>
      </c>
      <c r="E314" s="37">
        <f t="shared" si="45"/>
        <v>18442.636510500808</v>
      </c>
      <c r="F314" s="38">
        <f t="shared" si="46"/>
        <v>0.73906486554156403</v>
      </c>
      <c r="G314" s="39">
        <f t="shared" si="47"/>
        <v>3906.8277186543787</v>
      </c>
      <c r="H314" s="39">
        <f t="shared" si="48"/>
        <v>1405.5922744260213</v>
      </c>
      <c r="I314" s="37">
        <f t="shared" si="49"/>
        <v>5312.4199930803998</v>
      </c>
      <c r="J314" s="40">
        <f t="shared" si="50"/>
        <v>-299.97803398533028</v>
      </c>
      <c r="K314" s="37">
        <f t="shared" si="51"/>
        <v>5012.4419590950693</v>
      </c>
      <c r="L314" s="37">
        <f t="shared" si="52"/>
        <v>6576775.9514335347</v>
      </c>
      <c r="M314" s="37">
        <f t="shared" si="53"/>
        <v>6205403.1453596959</v>
      </c>
      <c r="N314" s="41">
        <f>'jan-aug'!M314</f>
        <v>4895592.1320652803</v>
      </c>
      <c r="O314" s="41">
        <f t="shared" si="54"/>
        <v>1309811.0132944155</v>
      </c>
    </row>
    <row r="315" spans="1:15" s="34" customFormat="1" x14ac:dyDescent="0.3">
      <c r="A315" s="33" t="s">
        <v>774</v>
      </c>
      <c r="B315" s="34" t="s">
        <v>366</v>
      </c>
      <c r="C315" s="36">
        <v>150284280</v>
      </c>
      <c r="D315" s="36">
        <v>6331</v>
      </c>
      <c r="E315" s="37">
        <f t="shared" si="45"/>
        <v>23737.842362975833</v>
      </c>
      <c r="F315" s="38">
        <f t="shared" si="46"/>
        <v>0.95126340880006721</v>
      </c>
      <c r="G315" s="39">
        <f t="shared" si="47"/>
        <v>729.70420716936417</v>
      </c>
      <c r="H315" s="39">
        <f t="shared" si="48"/>
        <v>0</v>
      </c>
      <c r="I315" s="37">
        <f t="shared" si="49"/>
        <v>729.70420716936417</v>
      </c>
      <c r="J315" s="40">
        <f t="shared" si="50"/>
        <v>-299.97803398533028</v>
      </c>
      <c r="K315" s="37">
        <f t="shared" si="51"/>
        <v>429.72617318403388</v>
      </c>
      <c r="L315" s="37">
        <f t="shared" si="52"/>
        <v>4619757.335589245</v>
      </c>
      <c r="M315" s="37">
        <f t="shared" si="53"/>
        <v>2720596.4024281185</v>
      </c>
      <c r="N315" s="41">
        <f>'jan-aug'!M315</f>
        <v>-932226.02687480312</v>
      </c>
      <c r="O315" s="41">
        <f t="shared" si="54"/>
        <v>3652822.4293029215</v>
      </c>
    </row>
    <row r="316" spans="1:15" s="34" customFormat="1" x14ac:dyDescent="0.3">
      <c r="A316" s="33" t="s">
        <v>775</v>
      </c>
      <c r="B316" s="34" t="s">
        <v>367</v>
      </c>
      <c r="C316" s="36">
        <v>41258021</v>
      </c>
      <c r="D316" s="36">
        <v>1978</v>
      </c>
      <c r="E316" s="37">
        <f t="shared" si="45"/>
        <v>20858.453488372092</v>
      </c>
      <c r="F316" s="38">
        <f t="shared" si="46"/>
        <v>0.83587561431421786</v>
      </c>
      <c r="G316" s="39">
        <f t="shared" si="47"/>
        <v>2457.3375319316087</v>
      </c>
      <c r="H316" s="39">
        <f t="shared" si="48"/>
        <v>560.05633217107197</v>
      </c>
      <c r="I316" s="37">
        <f t="shared" si="49"/>
        <v>3017.3938641026807</v>
      </c>
      <c r="J316" s="40">
        <f t="shared" si="50"/>
        <v>-299.97803398533028</v>
      </c>
      <c r="K316" s="37">
        <f t="shared" si="51"/>
        <v>2717.4158301173502</v>
      </c>
      <c r="L316" s="37">
        <f t="shared" si="52"/>
        <v>5968405.0631951028</v>
      </c>
      <c r="M316" s="37">
        <f t="shared" si="53"/>
        <v>5375048.5119721191</v>
      </c>
      <c r="N316" s="41">
        <f>'jan-aug'!M316</f>
        <v>3693479.6496164147</v>
      </c>
      <c r="O316" s="41">
        <f t="shared" si="54"/>
        <v>1681568.8623557044</v>
      </c>
    </row>
    <row r="317" spans="1:15" s="34" customFormat="1" x14ac:dyDescent="0.3">
      <c r="A317" s="33" t="s">
        <v>776</v>
      </c>
      <c r="B317" s="34" t="s">
        <v>368</v>
      </c>
      <c r="C317" s="36">
        <v>22500076</v>
      </c>
      <c r="D317" s="36">
        <v>1022</v>
      </c>
      <c r="E317" s="37">
        <f t="shared" si="45"/>
        <v>22015.729941291585</v>
      </c>
      <c r="F317" s="38">
        <f t="shared" si="46"/>
        <v>0.88225197517695975</v>
      </c>
      <c r="G317" s="39">
        <f t="shared" si="47"/>
        <v>1762.9716601799125</v>
      </c>
      <c r="H317" s="39">
        <f t="shared" si="48"/>
        <v>155.00957364924923</v>
      </c>
      <c r="I317" s="37">
        <f t="shared" si="49"/>
        <v>1917.9812338291617</v>
      </c>
      <c r="J317" s="40">
        <f t="shared" si="50"/>
        <v>-299.97803398533028</v>
      </c>
      <c r="K317" s="37">
        <f t="shared" si="51"/>
        <v>1618.0031998438315</v>
      </c>
      <c r="L317" s="37">
        <f t="shared" si="52"/>
        <v>1960176.8209734033</v>
      </c>
      <c r="M317" s="37">
        <f t="shared" si="53"/>
        <v>1653599.2702403958</v>
      </c>
      <c r="N317" s="41">
        <f>'jan-aug'!M317</f>
        <v>320620.75633137865</v>
      </c>
      <c r="O317" s="41">
        <f t="shared" si="54"/>
        <v>1332978.5139090172</v>
      </c>
    </row>
    <row r="318" spans="1:15" s="34" customFormat="1" x14ac:dyDescent="0.3">
      <c r="A318" s="33" t="s">
        <v>777</v>
      </c>
      <c r="B318" s="34" t="s">
        <v>369</v>
      </c>
      <c r="C318" s="36">
        <v>88095652</v>
      </c>
      <c r="D318" s="36">
        <v>4657</v>
      </c>
      <c r="E318" s="37">
        <f t="shared" si="45"/>
        <v>18916.824565170711</v>
      </c>
      <c r="F318" s="38">
        <f t="shared" si="46"/>
        <v>0.75806734008832888</v>
      </c>
      <c r="G318" s="39">
        <f t="shared" si="47"/>
        <v>3622.3148858524369</v>
      </c>
      <c r="H318" s="39">
        <f t="shared" si="48"/>
        <v>1239.6264552915552</v>
      </c>
      <c r="I318" s="37">
        <f t="shared" si="49"/>
        <v>4861.9413411439918</v>
      </c>
      <c r="J318" s="40">
        <f t="shared" si="50"/>
        <v>-299.97803398533028</v>
      </c>
      <c r="K318" s="37">
        <f t="shared" si="51"/>
        <v>4561.9633071586613</v>
      </c>
      <c r="L318" s="37">
        <f t="shared" si="52"/>
        <v>22642060.82570757</v>
      </c>
      <c r="M318" s="37">
        <f t="shared" si="53"/>
        <v>21245063.121437885</v>
      </c>
      <c r="N318" s="41">
        <f>'jan-aug'!M318</f>
        <v>16921192.711129244</v>
      </c>
      <c r="O318" s="41">
        <f t="shared" si="54"/>
        <v>4323870.4103086405</v>
      </c>
    </row>
    <row r="319" spans="1:15" s="34" customFormat="1" x14ac:dyDescent="0.3">
      <c r="A319" s="33" t="s">
        <v>778</v>
      </c>
      <c r="B319" s="34" t="s">
        <v>779</v>
      </c>
      <c r="C319" s="36">
        <v>209431123</v>
      </c>
      <c r="D319" s="36">
        <v>9760</v>
      </c>
      <c r="E319" s="37">
        <f t="shared" si="45"/>
        <v>21458.1068647541</v>
      </c>
      <c r="F319" s="38">
        <f t="shared" si="46"/>
        <v>0.85990594976733903</v>
      </c>
      <c r="G319" s="39">
        <f t="shared" si="47"/>
        <v>2097.545506102404</v>
      </c>
      <c r="H319" s="39">
        <f t="shared" si="48"/>
        <v>350.17765043736927</v>
      </c>
      <c r="I319" s="37">
        <f t="shared" si="49"/>
        <v>2447.7231565397733</v>
      </c>
      <c r="J319" s="40">
        <f t="shared" si="50"/>
        <v>-299.97803398533028</v>
      </c>
      <c r="K319" s="37">
        <f t="shared" si="51"/>
        <v>2147.7451225544428</v>
      </c>
      <c r="L319" s="37">
        <f t="shared" si="52"/>
        <v>23889778.007828187</v>
      </c>
      <c r="M319" s="37">
        <f t="shared" si="53"/>
        <v>20961992.396131363</v>
      </c>
      <c r="N319" s="41">
        <f>'jan-aug'!M319</f>
        <v>14598176.912566347</v>
      </c>
      <c r="O319" s="41">
        <f t="shared" si="54"/>
        <v>6363815.4835650157</v>
      </c>
    </row>
    <row r="320" spans="1:15" s="34" customFormat="1" x14ac:dyDescent="0.3">
      <c r="A320" s="33" t="s">
        <v>780</v>
      </c>
      <c r="B320" s="34" t="s">
        <v>370</v>
      </c>
      <c r="C320" s="36">
        <v>50711152</v>
      </c>
      <c r="D320" s="36">
        <v>1975</v>
      </c>
      <c r="E320" s="37">
        <f t="shared" si="45"/>
        <v>25676.532658227847</v>
      </c>
      <c r="F320" s="38">
        <f t="shared" si="46"/>
        <v>1.0289539213019729</v>
      </c>
      <c r="G320" s="39">
        <f t="shared" si="47"/>
        <v>-433.50996998184416</v>
      </c>
      <c r="H320" s="39">
        <f t="shared" si="48"/>
        <v>0</v>
      </c>
      <c r="I320" s="37">
        <f t="shared" si="49"/>
        <v>-433.50996998184416</v>
      </c>
      <c r="J320" s="40">
        <f t="shared" si="50"/>
        <v>-299.97803398533028</v>
      </c>
      <c r="K320" s="37">
        <f t="shared" si="51"/>
        <v>-733.48800396717445</v>
      </c>
      <c r="L320" s="37">
        <f t="shared" si="52"/>
        <v>-856182.19071414217</v>
      </c>
      <c r="M320" s="37">
        <f t="shared" si="53"/>
        <v>-1448638.8078351696</v>
      </c>
      <c r="N320" s="41">
        <f>'jan-aug'!M320</f>
        <v>-3072155.7045455258</v>
      </c>
      <c r="O320" s="41">
        <f t="shared" si="54"/>
        <v>1623516.8967103562</v>
      </c>
    </row>
    <row r="321" spans="1:15" s="34" customFormat="1" x14ac:dyDescent="0.3">
      <c r="A321" s="33" t="s">
        <v>781</v>
      </c>
      <c r="B321" s="34" t="s">
        <v>371</v>
      </c>
      <c r="C321" s="36">
        <v>51055676</v>
      </c>
      <c r="D321" s="36">
        <v>2576</v>
      </c>
      <c r="E321" s="37">
        <f t="shared" si="45"/>
        <v>19819.75</v>
      </c>
      <c r="F321" s="38">
        <f t="shared" si="46"/>
        <v>0.79425091203620135</v>
      </c>
      <c r="G321" s="39">
        <f t="shared" si="47"/>
        <v>3080.5596249548639</v>
      </c>
      <c r="H321" s="39">
        <f t="shared" si="48"/>
        <v>923.60255310130412</v>
      </c>
      <c r="I321" s="37">
        <f t="shared" si="49"/>
        <v>4004.1621780561682</v>
      </c>
      <c r="J321" s="40">
        <f t="shared" si="50"/>
        <v>-299.97803398533028</v>
      </c>
      <c r="K321" s="37">
        <f t="shared" si="51"/>
        <v>3704.1841440708376</v>
      </c>
      <c r="L321" s="37">
        <f t="shared" si="52"/>
        <v>10314721.770672688</v>
      </c>
      <c r="M321" s="37">
        <f t="shared" si="53"/>
        <v>9541978.3551264778</v>
      </c>
      <c r="N321" s="41">
        <f>'jan-aug'!M321</f>
        <v>7702208.702988822</v>
      </c>
      <c r="O321" s="41">
        <f t="shared" si="54"/>
        <v>1839769.6521376558</v>
      </c>
    </row>
    <row r="322" spans="1:15" s="34" customFormat="1" x14ac:dyDescent="0.3">
      <c r="A322" s="33" t="s">
        <v>782</v>
      </c>
      <c r="B322" s="34" t="s">
        <v>783</v>
      </c>
      <c r="C322" s="36">
        <v>39437099</v>
      </c>
      <c r="D322" s="36">
        <v>1747</v>
      </c>
      <c r="E322" s="37">
        <f t="shared" si="45"/>
        <v>22574.183743560388</v>
      </c>
      <c r="F322" s="38">
        <f t="shared" si="46"/>
        <v>0.90463129084855398</v>
      </c>
      <c r="G322" s="39">
        <f t="shared" si="47"/>
        <v>1427.8993788186308</v>
      </c>
      <c r="H322" s="39">
        <f t="shared" si="48"/>
        <v>0</v>
      </c>
      <c r="I322" s="37">
        <f t="shared" si="49"/>
        <v>1427.8993788186308</v>
      </c>
      <c r="J322" s="40">
        <f t="shared" si="50"/>
        <v>-299.97803398533028</v>
      </c>
      <c r="K322" s="37">
        <f t="shared" si="51"/>
        <v>1127.9213448333005</v>
      </c>
      <c r="L322" s="37">
        <f t="shared" si="52"/>
        <v>2494540.2147961478</v>
      </c>
      <c r="M322" s="37">
        <f t="shared" si="53"/>
        <v>1970478.5894237759</v>
      </c>
      <c r="N322" s="41">
        <f>'jan-aug'!M322</f>
        <v>1005953.5255488439</v>
      </c>
      <c r="O322" s="41">
        <f t="shared" si="54"/>
        <v>964525.06387493201</v>
      </c>
    </row>
    <row r="323" spans="1:15" s="34" customFormat="1" x14ac:dyDescent="0.3">
      <c r="A323" s="33" t="s">
        <v>784</v>
      </c>
      <c r="B323" s="34" t="s">
        <v>785</v>
      </c>
      <c r="C323" s="36">
        <v>37721335</v>
      </c>
      <c r="D323" s="36">
        <v>1925</v>
      </c>
      <c r="E323" s="37">
        <f t="shared" si="45"/>
        <v>19595.4987012987</v>
      </c>
      <c r="F323" s="38">
        <f t="shared" si="46"/>
        <v>0.78526433054456746</v>
      </c>
      <c r="G323" s="39">
        <f t="shared" si="47"/>
        <v>3215.1104041756435</v>
      </c>
      <c r="H323" s="39">
        <f t="shared" si="48"/>
        <v>1002.090507646759</v>
      </c>
      <c r="I323" s="37">
        <f t="shared" si="49"/>
        <v>4217.2009118224023</v>
      </c>
      <c r="J323" s="40">
        <f t="shared" si="50"/>
        <v>-299.97803398533028</v>
      </c>
      <c r="K323" s="37">
        <f t="shared" si="51"/>
        <v>3917.2228778370718</v>
      </c>
      <c r="L323" s="37">
        <f t="shared" si="52"/>
        <v>8118111.7552581243</v>
      </c>
      <c r="M323" s="37">
        <f t="shared" si="53"/>
        <v>7540654.0398363629</v>
      </c>
      <c r="N323" s="41">
        <f>'jan-aug'!M323</f>
        <v>5081509.7355215373</v>
      </c>
      <c r="O323" s="41">
        <f t="shared" si="54"/>
        <v>2459144.3043148257</v>
      </c>
    </row>
    <row r="324" spans="1:15" s="34" customFormat="1" x14ac:dyDescent="0.3">
      <c r="A324" s="33" t="s">
        <v>786</v>
      </c>
      <c r="B324" s="34" t="s">
        <v>372</v>
      </c>
      <c r="C324" s="36">
        <v>42232766</v>
      </c>
      <c r="D324" s="36">
        <v>2077</v>
      </c>
      <c r="E324" s="37">
        <f t="shared" si="45"/>
        <v>20333.541646605681</v>
      </c>
      <c r="F324" s="38">
        <f t="shared" si="46"/>
        <v>0.81484044943768952</v>
      </c>
      <c r="G324" s="39">
        <f t="shared" si="47"/>
        <v>2772.284636991455</v>
      </c>
      <c r="H324" s="39">
        <f t="shared" si="48"/>
        <v>743.77547678931569</v>
      </c>
      <c r="I324" s="37">
        <f t="shared" si="49"/>
        <v>3516.0601137807707</v>
      </c>
      <c r="J324" s="40">
        <f t="shared" si="50"/>
        <v>-299.97803398533028</v>
      </c>
      <c r="K324" s="37">
        <f t="shared" si="51"/>
        <v>3216.0820797954402</v>
      </c>
      <c r="L324" s="37">
        <f t="shared" si="52"/>
        <v>7302856.856322661</v>
      </c>
      <c r="M324" s="37">
        <f t="shared" si="53"/>
        <v>6679802.4797351295</v>
      </c>
      <c r="N324" s="41">
        <f>'jan-aug'!M324</f>
        <v>5035623.1985860942</v>
      </c>
      <c r="O324" s="41">
        <f t="shared" si="54"/>
        <v>1644179.2811490353</v>
      </c>
    </row>
    <row r="325" spans="1:15" s="34" customFormat="1" x14ac:dyDescent="0.3">
      <c r="A325" s="33" t="s">
        <v>787</v>
      </c>
      <c r="B325" s="34" t="s">
        <v>373</v>
      </c>
      <c r="C325" s="36">
        <v>21323261</v>
      </c>
      <c r="D325" s="36">
        <v>1259</v>
      </c>
      <c r="E325" s="37">
        <f t="shared" si="45"/>
        <v>16936.664813343923</v>
      </c>
      <c r="F325" s="38">
        <f t="shared" si="46"/>
        <v>0.67871499261342094</v>
      </c>
      <c r="G325" s="39">
        <f t="shared" si="47"/>
        <v>4810.41073694851</v>
      </c>
      <c r="H325" s="39">
        <f t="shared" si="48"/>
        <v>1932.6823684309309</v>
      </c>
      <c r="I325" s="37">
        <f t="shared" si="49"/>
        <v>6743.0931053794411</v>
      </c>
      <c r="J325" s="40">
        <f t="shared" si="50"/>
        <v>-299.97803398533028</v>
      </c>
      <c r="K325" s="37">
        <f t="shared" si="51"/>
        <v>6443.1150713941106</v>
      </c>
      <c r="L325" s="37">
        <f t="shared" si="52"/>
        <v>8489554.2196727172</v>
      </c>
      <c r="M325" s="37">
        <f t="shared" si="53"/>
        <v>8111881.8748851856</v>
      </c>
      <c r="N325" s="41">
        <f>'jan-aug'!M325</f>
        <v>6538013.0697255135</v>
      </c>
      <c r="O325" s="41">
        <f t="shared" si="54"/>
        <v>1573868.8051596722</v>
      </c>
    </row>
    <row r="326" spans="1:15" s="34" customFormat="1" x14ac:dyDescent="0.3">
      <c r="A326" s="33" t="s">
        <v>788</v>
      </c>
      <c r="B326" s="34" t="s">
        <v>374</v>
      </c>
      <c r="C326" s="36">
        <v>23524008</v>
      </c>
      <c r="D326" s="36">
        <v>1387</v>
      </c>
      <c r="E326" s="37">
        <f t="shared" si="45"/>
        <v>16960.351838500359</v>
      </c>
      <c r="F326" s="38">
        <f t="shared" si="46"/>
        <v>0.67966421958822765</v>
      </c>
      <c r="G326" s="39">
        <f t="shared" si="47"/>
        <v>4796.1985218546479</v>
      </c>
      <c r="H326" s="39">
        <f t="shared" si="48"/>
        <v>1924.3919096261784</v>
      </c>
      <c r="I326" s="37">
        <f t="shared" si="49"/>
        <v>6720.5904314808267</v>
      </c>
      <c r="J326" s="40">
        <f t="shared" si="50"/>
        <v>-299.97803398533028</v>
      </c>
      <c r="K326" s="37">
        <f t="shared" si="51"/>
        <v>6420.6123974954962</v>
      </c>
      <c r="L326" s="37">
        <f t="shared" si="52"/>
        <v>9321458.928463906</v>
      </c>
      <c r="M326" s="37">
        <f t="shared" si="53"/>
        <v>8905389.395326253</v>
      </c>
      <c r="N326" s="41">
        <f>'jan-aug'!M326</f>
        <v>6641515.7754640887</v>
      </c>
      <c r="O326" s="41">
        <f t="shared" si="54"/>
        <v>2263873.6198621644</v>
      </c>
    </row>
    <row r="327" spans="1:15" s="34" customFormat="1" x14ac:dyDescent="0.3">
      <c r="A327" s="33" t="s">
        <v>789</v>
      </c>
      <c r="B327" s="34" t="s">
        <v>375</v>
      </c>
      <c r="C327" s="36">
        <v>41294132</v>
      </c>
      <c r="D327" s="36">
        <v>2470</v>
      </c>
      <c r="E327" s="37">
        <f t="shared" si="45"/>
        <v>16718.272064777328</v>
      </c>
      <c r="F327" s="38">
        <f t="shared" si="46"/>
        <v>0.66996318496039253</v>
      </c>
      <c r="G327" s="39">
        <f t="shared" si="47"/>
        <v>4941.4463860884671</v>
      </c>
      <c r="H327" s="39">
        <f t="shared" si="48"/>
        <v>2009.1198304292393</v>
      </c>
      <c r="I327" s="37">
        <f t="shared" si="49"/>
        <v>6950.5662165177064</v>
      </c>
      <c r="J327" s="40">
        <f t="shared" si="50"/>
        <v>-299.97803398533028</v>
      </c>
      <c r="K327" s="37">
        <f t="shared" si="51"/>
        <v>6650.5881825323759</v>
      </c>
      <c r="L327" s="37">
        <f t="shared" si="52"/>
        <v>17167898.554798733</v>
      </c>
      <c r="M327" s="37">
        <f t="shared" si="53"/>
        <v>16426952.810854968</v>
      </c>
      <c r="N327" s="41">
        <f>'jan-aug'!M327</f>
        <v>12747023.724799057</v>
      </c>
      <c r="O327" s="41">
        <f t="shared" si="54"/>
        <v>3679929.0860559102</v>
      </c>
    </row>
    <row r="328" spans="1:15" s="34" customFormat="1" x14ac:dyDescent="0.3">
      <c r="A328" s="33" t="s">
        <v>790</v>
      </c>
      <c r="B328" s="34" t="s">
        <v>376</v>
      </c>
      <c r="C328" s="36">
        <v>14400543</v>
      </c>
      <c r="D328" s="36">
        <v>508</v>
      </c>
      <c r="E328" s="37">
        <f t="shared" si="45"/>
        <v>28347.52559055118</v>
      </c>
      <c r="F328" s="38">
        <f t="shared" si="46"/>
        <v>1.1359905172499569</v>
      </c>
      <c r="G328" s="39">
        <f t="shared" si="47"/>
        <v>-2036.1057293758442</v>
      </c>
      <c r="H328" s="39">
        <f t="shared" si="48"/>
        <v>0</v>
      </c>
      <c r="I328" s="37">
        <f t="shared" si="49"/>
        <v>-2036.1057293758442</v>
      </c>
      <c r="J328" s="40">
        <f t="shared" si="50"/>
        <v>-299.97803398533028</v>
      </c>
      <c r="K328" s="37">
        <f t="shared" si="51"/>
        <v>-2336.0837633611745</v>
      </c>
      <c r="L328" s="37">
        <f t="shared" si="52"/>
        <v>-1034341.7105229289</v>
      </c>
      <c r="M328" s="37">
        <f t="shared" si="53"/>
        <v>-1186730.5517874768</v>
      </c>
      <c r="N328" s="41">
        <f>'jan-aug'!M328</f>
        <v>-1260377.6530172792</v>
      </c>
      <c r="O328" s="41">
        <f t="shared" si="54"/>
        <v>73647.101229802473</v>
      </c>
    </row>
    <row r="329" spans="1:15" s="34" customFormat="1" x14ac:dyDescent="0.3">
      <c r="A329" s="33" t="s">
        <v>791</v>
      </c>
      <c r="B329" s="34" t="s">
        <v>377</v>
      </c>
      <c r="C329" s="36">
        <v>17017895</v>
      </c>
      <c r="D329" s="36">
        <v>732</v>
      </c>
      <c r="E329" s="37">
        <f t="shared" ref="E329:E392" si="55">(C329)/D329</f>
        <v>23248.490437158471</v>
      </c>
      <c r="F329" s="38">
        <f t="shared" ref="F329:F392" si="56">IF(ISNUMBER(C329),E329/E$435,"")</f>
        <v>0.93165326167979012</v>
      </c>
      <c r="G329" s="39">
        <f t="shared" ref="G329:G392" si="57">(E$435-E329)*0.6</f>
        <v>1023.3153626597814</v>
      </c>
      <c r="H329" s="39">
        <f t="shared" ref="H329:H392" si="58">IF(E329&gt;=E$435*0.9,0,IF(E329&lt;0.9*E$435,(E$435*0.9-E329)*0.35))</f>
        <v>0</v>
      </c>
      <c r="I329" s="37">
        <f t="shared" ref="I329:I392" si="59">G329+H329</f>
        <v>1023.3153626597814</v>
      </c>
      <c r="J329" s="40">
        <f t="shared" ref="J329:J392" si="60">I$437</f>
        <v>-299.97803398533028</v>
      </c>
      <c r="K329" s="37">
        <f t="shared" ref="K329:K392" si="61">I329+J329</f>
        <v>723.3373286744511</v>
      </c>
      <c r="L329" s="37">
        <f t="shared" ref="L329:L392" si="62">(I329*D329)</f>
        <v>749066.84546695999</v>
      </c>
      <c r="M329" s="37">
        <f t="shared" ref="M329:M392" si="63">(K329*D329)</f>
        <v>529482.9245896982</v>
      </c>
      <c r="N329" s="41">
        <f>'jan-aug'!M329</f>
        <v>214848.60864439196</v>
      </c>
      <c r="O329" s="41">
        <f t="shared" ref="O329:O392" si="64">M329-N329</f>
        <v>314634.31594530621</v>
      </c>
    </row>
    <row r="330" spans="1:15" s="34" customFormat="1" x14ac:dyDescent="0.3">
      <c r="A330" s="33" t="s">
        <v>792</v>
      </c>
      <c r="B330" s="34" t="s">
        <v>378</v>
      </c>
      <c r="C330" s="36">
        <v>30317851</v>
      </c>
      <c r="D330" s="36">
        <v>1292</v>
      </c>
      <c r="E330" s="37">
        <f t="shared" si="55"/>
        <v>23465.82894736842</v>
      </c>
      <c r="F330" s="38">
        <f t="shared" si="56"/>
        <v>0.94036282209073585</v>
      </c>
      <c r="G330" s="39">
        <f t="shared" si="57"/>
        <v>892.91225653381184</v>
      </c>
      <c r="H330" s="39">
        <f t="shared" si="58"/>
        <v>0</v>
      </c>
      <c r="I330" s="37">
        <f t="shared" si="59"/>
        <v>892.91225653381184</v>
      </c>
      <c r="J330" s="40">
        <f t="shared" si="60"/>
        <v>-299.97803398533028</v>
      </c>
      <c r="K330" s="37">
        <f t="shared" si="61"/>
        <v>592.93422254848156</v>
      </c>
      <c r="L330" s="37">
        <f t="shared" si="62"/>
        <v>1153642.6354416849</v>
      </c>
      <c r="M330" s="37">
        <f t="shared" si="63"/>
        <v>766071.01553263818</v>
      </c>
      <c r="N330" s="41">
        <f>'jan-aug'!M330</f>
        <v>176030.76279857263</v>
      </c>
      <c r="O330" s="41">
        <f t="shared" si="64"/>
        <v>590040.25273406552</v>
      </c>
    </row>
    <row r="331" spans="1:15" s="34" customFormat="1" x14ac:dyDescent="0.3">
      <c r="A331" s="33" t="s">
        <v>793</v>
      </c>
      <c r="B331" s="34" t="s">
        <v>379</v>
      </c>
      <c r="C331" s="36">
        <v>227209289</v>
      </c>
      <c r="D331" s="36">
        <v>11480</v>
      </c>
      <c r="E331" s="37">
        <f t="shared" si="55"/>
        <v>19791.749912891984</v>
      </c>
      <c r="F331" s="38">
        <f t="shared" si="56"/>
        <v>0.79312884466791289</v>
      </c>
      <c r="G331" s="39">
        <f t="shared" si="57"/>
        <v>3097.3596772196729</v>
      </c>
      <c r="H331" s="39">
        <f t="shared" si="58"/>
        <v>933.40258358910955</v>
      </c>
      <c r="I331" s="37">
        <f t="shared" si="59"/>
        <v>4030.7622608087822</v>
      </c>
      <c r="J331" s="40">
        <f t="shared" si="60"/>
        <v>-299.97803398533028</v>
      </c>
      <c r="K331" s="37">
        <f t="shared" si="61"/>
        <v>3730.7842268234517</v>
      </c>
      <c r="L331" s="37">
        <f t="shared" si="62"/>
        <v>46273150.754084818</v>
      </c>
      <c r="M331" s="37">
        <f t="shared" si="63"/>
        <v>42829402.923933223</v>
      </c>
      <c r="N331" s="41">
        <f>'jan-aug'!M331</f>
        <v>32433295.020928424</v>
      </c>
      <c r="O331" s="41">
        <f t="shared" si="64"/>
        <v>10396107.903004799</v>
      </c>
    </row>
    <row r="332" spans="1:15" s="34" customFormat="1" x14ac:dyDescent="0.3">
      <c r="A332" s="33" t="s">
        <v>794</v>
      </c>
      <c r="B332" s="34" t="s">
        <v>380</v>
      </c>
      <c r="C332" s="36">
        <v>213838615</v>
      </c>
      <c r="D332" s="36">
        <v>9595</v>
      </c>
      <c r="E332" s="37">
        <f t="shared" si="55"/>
        <v>22286.463262115685</v>
      </c>
      <c r="F332" s="38">
        <f t="shared" si="56"/>
        <v>0.89310126373928422</v>
      </c>
      <c r="G332" s="39">
        <f t="shared" si="57"/>
        <v>1600.5316676854527</v>
      </c>
      <c r="H332" s="39">
        <f t="shared" si="58"/>
        <v>60.252911360814316</v>
      </c>
      <c r="I332" s="37">
        <f t="shared" si="59"/>
        <v>1660.784579046267</v>
      </c>
      <c r="J332" s="40">
        <f t="shared" si="60"/>
        <v>-299.97803398533028</v>
      </c>
      <c r="K332" s="37">
        <f t="shared" si="61"/>
        <v>1360.8065450609367</v>
      </c>
      <c r="L332" s="37">
        <f t="shared" si="62"/>
        <v>15935228.035948932</v>
      </c>
      <c r="M332" s="37">
        <f t="shared" si="63"/>
        <v>13056938.799859688</v>
      </c>
      <c r="N332" s="41">
        <f>'jan-aug'!M332</f>
        <v>10873311.330950208</v>
      </c>
      <c r="O332" s="41">
        <f t="shared" si="64"/>
        <v>2183627.4689094797</v>
      </c>
    </row>
    <row r="333" spans="1:15" s="34" customFormat="1" x14ac:dyDescent="0.3">
      <c r="A333" s="33" t="s">
        <v>795</v>
      </c>
      <c r="B333" s="34" t="s">
        <v>381</v>
      </c>
      <c r="C333" s="36">
        <v>156884524</v>
      </c>
      <c r="D333" s="36">
        <v>8091</v>
      </c>
      <c r="E333" s="37">
        <f t="shared" si="55"/>
        <v>19390.004202199976</v>
      </c>
      <c r="F333" s="38">
        <f t="shared" si="56"/>
        <v>0.77702940359909223</v>
      </c>
      <c r="G333" s="39">
        <f t="shared" si="57"/>
        <v>3338.4071036348782</v>
      </c>
      <c r="H333" s="39">
        <f t="shared" si="58"/>
        <v>1074.0135823313124</v>
      </c>
      <c r="I333" s="37">
        <f t="shared" si="59"/>
        <v>4412.4206859661908</v>
      </c>
      <c r="J333" s="40">
        <f t="shared" si="60"/>
        <v>-299.97803398533028</v>
      </c>
      <c r="K333" s="37">
        <f t="shared" si="61"/>
        <v>4112.4426519808603</v>
      </c>
      <c r="L333" s="37">
        <f t="shared" si="62"/>
        <v>35700895.77015245</v>
      </c>
      <c r="M333" s="37">
        <f t="shared" si="63"/>
        <v>33273773.497177143</v>
      </c>
      <c r="N333" s="41">
        <f>'jan-aug'!M333</f>
        <v>26033767.538521953</v>
      </c>
      <c r="O333" s="41">
        <f t="shared" si="64"/>
        <v>7240005.9586551897</v>
      </c>
    </row>
    <row r="334" spans="1:15" s="34" customFormat="1" x14ac:dyDescent="0.3">
      <c r="A334" s="33" t="s">
        <v>796</v>
      </c>
      <c r="B334" s="34" t="s">
        <v>188</v>
      </c>
      <c r="C334" s="36">
        <v>47907748</v>
      </c>
      <c r="D334" s="36">
        <v>2616</v>
      </c>
      <c r="E334" s="37">
        <f t="shared" si="55"/>
        <v>18313.359327217124</v>
      </c>
      <c r="F334" s="38">
        <f t="shared" si="56"/>
        <v>0.73388424920036199</v>
      </c>
      <c r="G334" s="39">
        <f t="shared" si="57"/>
        <v>3984.3940286245893</v>
      </c>
      <c r="H334" s="39">
        <f t="shared" si="58"/>
        <v>1450.8392885753108</v>
      </c>
      <c r="I334" s="37">
        <f t="shared" si="59"/>
        <v>5435.2333171998998</v>
      </c>
      <c r="J334" s="40">
        <f t="shared" si="60"/>
        <v>-299.97803398533028</v>
      </c>
      <c r="K334" s="37">
        <f t="shared" si="61"/>
        <v>5135.2552832145693</v>
      </c>
      <c r="L334" s="37">
        <f t="shared" si="62"/>
        <v>14218570.357794939</v>
      </c>
      <c r="M334" s="37">
        <f t="shared" si="63"/>
        <v>13433827.820889313</v>
      </c>
      <c r="N334" s="41">
        <f>'jan-aug'!M334</f>
        <v>10661150.848532122</v>
      </c>
      <c r="O334" s="41">
        <f t="shared" si="64"/>
        <v>2772676.9723571911</v>
      </c>
    </row>
    <row r="335" spans="1:15" s="34" customFormat="1" x14ac:dyDescent="0.3">
      <c r="A335" s="33" t="s">
        <v>797</v>
      </c>
      <c r="B335" s="34" t="s">
        <v>382</v>
      </c>
      <c r="C335" s="36">
        <v>100050306</v>
      </c>
      <c r="D335" s="36">
        <v>4449</v>
      </c>
      <c r="E335" s="37">
        <f t="shared" si="55"/>
        <v>22488.268374915711</v>
      </c>
      <c r="F335" s="38">
        <f t="shared" si="56"/>
        <v>0.90118834328847075</v>
      </c>
      <c r="G335" s="39">
        <f t="shared" si="57"/>
        <v>1479.4486000054369</v>
      </c>
      <c r="H335" s="39">
        <f t="shared" si="58"/>
        <v>0</v>
      </c>
      <c r="I335" s="37">
        <f t="shared" si="59"/>
        <v>1479.4486000054369</v>
      </c>
      <c r="J335" s="40">
        <f t="shared" si="60"/>
        <v>-299.97803398533028</v>
      </c>
      <c r="K335" s="37">
        <f t="shared" si="61"/>
        <v>1179.4705660201066</v>
      </c>
      <c r="L335" s="37">
        <f t="shared" si="62"/>
        <v>6582066.821424189</v>
      </c>
      <c r="M335" s="37">
        <f t="shared" si="63"/>
        <v>5247464.5482234545</v>
      </c>
      <c r="N335" s="41">
        <f>'jan-aug'!M335</f>
        <v>2694636.5443427581</v>
      </c>
      <c r="O335" s="41">
        <f t="shared" si="64"/>
        <v>2552828.0038806964</v>
      </c>
    </row>
    <row r="336" spans="1:15" s="34" customFormat="1" x14ac:dyDescent="0.3">
      <c r="A336" s="33" t="s">
        <v>798</v>
      </c>
      <c r="B336" s="34" t="s">
        <v>799</v>
      </c>
      <c r="C336" s="36">
        <v>215853905</v>
      </c>
      <c r="D336" s="36">
        <v>10518</v>
      </c>
      <c r="E336" s="37">
        <f t="shared" si="55"/>
        <v>20522.333618558663</v>
      </c>
      <c r="F336" s="38">
        <f t="shared" si="56"/>
        <v>0.82240604415552232</v>
      </c>
      <c r="G336" s="39">
        <f t="shared" si="57"/>
        <v>2659.0094538196659</v>
      </c>
      <c r="H336" s="39">
        <f t="shared" si="58"/>
        <v>677.69828660577195</v>
      </c>
      <c r="I336" s="37">
        <f t="shared" si="59"/>
        <v>3336.7077404254378</v>
      </c>
      <c r="J336" s="40">
        <f t="shared" si="60"/>
        <v>-299.97803398533028</v>
      </c>
      <c r="K336" s="37">
        <f t="shared" si="61"/>
        <v>3036.7297064401073</v>
      </c>
      <c r="L336" s="37">
        <f t="shared" si="62"/>
        <v>35095492.013794757</v>
      </c>
      <c r="M336" s="37">
        <f t="shared" si="63"/>
        <v>31940323.052337047</v>
      </c>
      <c r="N336" s="41">
        <f>'jan-aug'!M336</f>
        <v>25430365.298111964</v>
      </c>
      <c r="O336" s="41">
        <f t="shared" si="64"/>
        <v>6509957.7542250827</v>
      </c>
    </row>
    <row r="337" spans="1:15" s="34" customFormat="1" x14ac:dyDescent="0.3">
      <c r="A337" s="33" t="s">
        <v>800</v>
      </c>
      <c r="B337" s="34" t="s">
        <v>383</v>
      </c>
      <c r="C337" s="36">
        <v>100294096</v>
      </c>
      <c r="D337" s="36">
        <v>4771</v>
      </c>
      <c r="E337" s="37">
        <f t="shared" si="55"/>
        <v>21021.608887025781</v>
      </c>
      <c r="F337" s="38">
        <f t="shared" si="56"/>
        <v>0.84241385643050704</v>
      </c>
      <c r="G337" s="39">
        <f t="shared" si="57"/>
        <v>2359.4442927393952</v>
      </c>
      <c r="H337" s="39">
        <f t="shared" si="58"/>
        <v>502.95194264228081</v>
      </c>
      <c r="I337" s="37">
        <f t="shared" si="59"/>
        <v>2862.396235381676</v>
      </c>
      <c r="J337" s="40">
        <f t="shared" si="60"/>
        <v>-299.97803398533028</v>
      </c>
      <c r="K337" s="37">
        <f t="shared" si="61"/>
        <v>2562.4182013963455</v>
      </c>
      <c r="L337" s="37">
        <f t="shared" si="62"/>
        <v>13656492.439005977</v>
      </c>
      <c r="M337" s="37">
        <f t="shared" si="63"/>
        <v>12225297.238861965</v>
      </c>
      <c r="N337" s="41">
        <f>'jan-aug'!M337</f>
        <v>9815830.908427665</v>
      </c>
      <c r="O337" s="41">
        <f t="shared" si="64"/>
        <v>2409466.3304343</v>
      </c>
    </row>
    <row r="338" spans="1:15" s="34" customFormat="1" x14ac:dyDescent="0.3">
      <c r="A338" s="33" t="s">
        <v>801</v>
      </c>
      <c r="B338" s="34" t="s">
        <v>384</v>
      </c>
      <c r="C338" s="36">
        <v>26239086</v>
      </c>
      <c r="D338" s="36">
        <v>1039</v>
      </c>
      <c r="E338" s="37">
        <f t="shared" si="55"/>
        <v>25254.17324350337</v>
      </c>
      <c r="F338" s="38">
        <f t="shared" si="56"/>
        <v>1.012028412637535</v>
      </c>
      <c r="G338" s="39">
        <f t="shared" si="57"/>
        <v>-180.09432114715818</v>
      </c>
      <c r="H338" s="39">
        <f t="shared" si="58"/>
        <v>0</v>
      </c>
      <c r="I338" s="37">
        <f t="shared" si="59"/>
        <v>-180.09432114715818</v>
      </c>
      <c r="J338" s="40">
        <f t="shared" si="60"/>
        <v>-299.97803398533028</v>
      </c>
      <c r="K338" s="37">
        <f t="shared" si="61"/>
        <v>-480.0723551324885</v>
      </c>
      <c r="L338" s="37">
        <f t="shared" si="62"/>
        <v>-187117.99967189736</v>
      </c>
      <c r="M338" s="37">
        <f t="shared" si="63"/>
        <v>-498795.17698265554</v>
      </c>
      <c r="N338" s="41">
        <f>'jan-aug'!M338</f>
        <v>-450944.23363179807</v>
      </c>
      <c r="O338" s="41">
        <f t="shared" si="64"/>
        <v>-47850.943350857473</v>
      </c>
    </row>
    <row r="339" spans="1:15" s="34" customFormat="1" x14ac:dyDescent="0.3">
      <c r="A339" s="33" t="s">
        <v>802</v>
      </c>
      <c r="B339" s="34" t="s">
        <v>385</v>
      </c>
      <c r="C339" s="36">
        <v>1893846263</v>
      </c>
      <c r="D339" s="36">
        <v>76649</v>
      </c>
      <c r="E339" s="37">
        <f t="shared" si="55"/>
        <v>24708.036151808894</v>
      </c>
      <c r="F339" s="38">
        <f t="shared" si="56"/>
        <v>0.99014267325257121</v>
      </c>
      <c r="G339" s="39">
        <f t="shared" si="57"/>
        <v>147.58793386952746</v>
      </c>
      <c r="H339" s="39">
        <f t="shared" si="58"/>
        <v>0</v>
      </c>
      <c r="I339" s="37">
        <f t="shared" si="59"/>
        <v>147.58793386952746</v>
      </c>
      <c r="J339" s="40">
        <f t="shared" si="60"/>
        <v>-299.97803398533028</v>
      </c>
      <c r="K339" s="37">
        <f t="shared" si="61"/>
        <v>-152.39010011580282</v>
      </c>
      <c r="L339" s="37">
        <f t="shared" si="62"/>
        <v>11312467.54316541</v>
      </c>
      <c r="M339" s="37">
        <f t="shared" si="63"/>
        <v>-11680548.783776172</v>
      </c>
      <c r="N339" s="41">
        <f>'jan-aug'!M339</f>
        <v>-4839643.4522076268</v>
      </c>
      <c r="O339" s="41">
        <f t="shared" si="64"/>
        <v>-6840905.3315685447</v>
      </c>
    </row>
    <row r="340" spans="1:15" s="34" customFormat="1" x14ac:dyDescent="0.3">
      <c r="A340" s="33" t="s">
        <v>803</v>
      </c>
      <c r="B340" s="34" t="s">
        <v>804</v>
      </c>
      <c r="C340" s="36">
        <v>535735828</v>
      </c>
      <c r="D340" s="36">
        <v>24827</v>
      </c>
      <c r="E340" s="37">
        <f t="shared" si="55"/>
        <v>21578.758126233537</v>
      </c>
      <c r="F340" s="38">
        <f t="shared" si="56"/>
        <v>0.86474089342043059</v>
      </c>
      <c r="G340" s="39">
        <f t="shared" si="57"/>
        <v>2025.1547492147415</v>
      </c>
      <c r="H340" s="39">
        <f t="shared" si="58"/>
        <v>307.94970891956615</v>
      </c>
      <c r="I340" s="37">
        <f t="shared" si="59"/>
        <v>2333.1044581343076</v>
      </c>
      <c r="J340" s="40">
        <f t="shared" si="60"/>
        <v>-299.97803398533028</v>
      </c>
      <c r="K340" s="37">
        <f t="shared" si="61"/>
        <v>2033.1264241489773</v>
      </c>
      <c r="L340" s="37">
        <f t="shared" si="62"/>
        <v>57923984.382100455</v>
      </c>
      <c r="M340" s="37">
        <f t="shared" si="63"/>
        <v>50476429.732346661</v>
      </c>
      <c r="N340" s="41">
        <f>'jan-aug'!M340</f>
        <v>39227143.163840629</v>
      </c>
      <c r="O340" s="41">
        <f t="shared" si="64"/>
        <v>11249286.568506032</v>
      </c>
    </row>
    <row r="341" spans="1:15" s="34" customFormat="1" x14ac:dyDescent="0.3">
      <c r="A341" s="33" t="s">
        <v>805</v>
      </c>
      <c r="B341" s="34" t="s">
        <v>386</v>
      </c>
      <c r="C341" s="36">
        <v>51311394</v>
      </c>
      <c r="D341" s="36">
        <v>2858</v>
      </c>
      <c r="E341" s="37">
        <f t="shared" si="55"/>
        <v>17953.601819454165</v>
      </c>
      <c r="F341" s="38">
        <f t="shared" si="56"/>
        <v>0.71946743119546286</v>
      </c>
      <c r="G341" s="39">
        <f t="shared" si="57"/>
        <v>4200.2485332823644</v>
      </c>
      <c r="H341" s="39">
        <f t="shared" si="58"/>
        <v>1576.7544162923464</v>
      </c>
      <c r="I341" s="37">
        <f t="shared" si="59"/>
        <v>5777.0029495747112</v>
      </c>
      <c r="J341" s="40">
        <f t="shared" si="60"/>
        <v>-299.97803398533028</v>
      </c>
      <c r="K341" s="37">
        <f t="shared" si="61"/>
        <v>5477.0249155893807</v>
      </c>
      <c r="L341" s="37">
        <f t="shared" si="62"/>
        <v>16510674.429884525</v>
      </c>
      <c r="M341" s="37">
        <f t="shared" si="63"/>
        <v>15653337.20875445</v>
      </c>
      <c r="N341" s="41">
        <f>'jan-aug'!M341</f>
        <v>12412891.951569118</v>
      </c>
      <c r="O341" s="41">
        <f t="shared" si="64"/>
        <v>3240445.2571853325</v>
      </c>
    </row>
    <row r="342" spans="1:15" s="34" customFormat="1" x14ac:dyDescent="0.3">
      <c r="A342" s="33" t="s">
        <v>806</v>
      </c>
      <c r="B342" s="34" t="s">
        <v>387</v>
      </c>
      <c r="C342" s="36">
        <v>56651273</v>
      </c>
      <c r="D342" s="36">
        <v>3009</v>
      </c>
      <c r="E342" s="37">
        <f t="shared" si="55"/>
        <v>18827.275839149221</v>
      </c>
      <c r="F342" s="38">
        <f t="shared" si="56"/>
        <v>0.75447879041871901</v>
      </c>
      <c r="G342" s="39">
        <f t="shared" si="57"/>
        <v>3676.0441214653315</v>
      </c>
      <c r="H342" s="39">
        <f t="shared" si="58"/>
        <v>1270.9685093990768</v>
      </c>
      <c r="I342" s="37">
        <f t="shared" si="59"/>
        <v>4947.0126308644085</v>
      </c>
      <c r="J342" s="40">
        <f t="shared" si="60"/>
        <v>-299.97803398533028</v>
      </c>
      <c r="K342" s="37">
        <f t="shared" si="61"/>
        <v>4647.034596879078</v>
      </c>
      <c r="L342" s="37">
        <f t="shared" si="62"/>
        <v>14885561.006271005</v>
      </c>
      <c r="M342" s="37">
        <f t="shared" si="63"/>
        <v>13982927.102009146</v>
      </c>
      <c r="N342" s="41">
        <f>'jan-aug'!M342</f>
        <v>10283821.024745092</v>
      </c>
      <c r="O342" s="41">
        <f t="shared" si="64"/>
        <v>3699106.0772640537</v>
      </c>
    </row>
    <row r="343" spans="1:15" s="34" customFormat="1" x14ac:dyDescent="0.3">
      <c r="A343" s="33" t="s">
        <v>807</v>
      </c>
      <c r="B343" s="34" t="s">
        <v>388</v>
      </c>
      <c r="C343" s="36">
        <v>27711925</v>
      </c>
      <c r="D343" s="36">
        <v>1375</v>
      </c>
      <c r="E343" s="37">
        <f t="shared" si="55"/>
        <v>20154.127272727274</v>
      </c>
      <c r="F343" s="38">
        <f t="shared" si="56"/>
        <v>0.80765064986477209</v>
      </c>
      <c r="G343" s="39">
        <f t="shared" si="57"/>
        <v>2879.9332613184997</v>
      </c>
      <c r="H343" s="39">
        <f t="shared" si="58"/>
        <v>806.57050764675841</v>
      </c>
      <c r="I343" s="37">
        <f t="shared" si="59"/>
        <v>3686.5037689652581</v>
      </c>
      <c r="J343" s="40">
        <f t="shared" si="60"/>
        <v>-299.97803398533028</v>
      </c>
      <c r="K343" s="37">
        <f t="shared" si="61"/>
        <v>3386.5257349799276</v>
      </c>
      <c r="L343" s="37">
        <f t="shared" si="62"/>
        <v>5068942.6823272295</v>
      </c>
      <c r="M343" s="37">
        <f t="shared" si="63"/>
        <v>4656472.8855974004</v>
      </c>
      <c r="N343" s="41">
        <f>'jan-aug'!M343</f>
        <v>3514003.596801097</v>
      </c>
      <c r="O343" s="41">
        <f t="shared" si="64"/>
        <v>1142469.2887963033</v>
      </c>
    </row>
    <row r="344" spans="1:15" s="34" customFormat="1" x14ac:dyDescent="0.3">
      <c r="A344" s="33" t="s">
        <v>808</v>
      </c>
      <c r="B344" s="34" t="s">
        <v>389</v>
      </c>
      <c r="C344" s="36">
        <v>19920204</v>
      </c>
      <c r="D344" s="36">
        <v>1105</v>
      </c>
      <c r="E344" s="37">
        <f t="shared" si="55"/>
        <v>18027.333936651583</v>
      </c>
      <c r="F344" s="38">
        <f t="shared" si="56"/>
        <v>0.72242215067125892</v>
      </c>
      <c r="G344" s="39">
        <f t="shared" si="57"/>
        <v>4156.0092629639139</v>
      </c>
      <c r="H344" s="39">
        <f t="shared" si="58"/>
        <v>1550.9481752732499</v>
      </c>
      <c r="I344" s="37">
        <f t="shared" si="59"/>
        <v>5706.9574382371638</v>
      </c>
      <c r="J344" s="40">
        <f t="shared" si="60"/>
        <v>-299.97803398533028</v>
      </c>
      <c r="K344" s="37">
        <f t="shared" si="61"/>
        <v>5406.9794042518333</v>
      </c>
      <c r="L344" s="37">
        <f t="shared" si="62"/>
        <v>6306187.9692520658</v>
      </c>
      <c r="M344" s="37">
        <f t="shared" si="63"/>
        <v>5974712.2416982763</v>
      </c>
      <c r="N344" s="41">
        <f>'jan-aug'!M344</f>
        <v>4865012.9768837905</v>
      </c>
      <c r="O344" s="41">
        <f t="shared" si="64"/>
        <v>1109699.2648144858</v>
      </c>
    </row>
    <row r="345" spans="1:15" s="34" customFormat="1" x14ac:dyDescent="0.3">
      <c r="A345" s="33" t="s">
        <v>809</v>
      </c>
      <c r="B345" s="34" t="s">
        <v>810</v>
      </c>
      <c r="C345" s="36">
        <v>17087914</v>
      </c>
      <c r="D345" s="36">
        <v>1042</v>
      </c>
      <c r="E345" s="37">
        <f t="shared" si="55"/>
        <v>16399.14971209213</v>
      </c>
      <c r="F345" s="38">
        <f t="shared" si="56"/>
        <v>0.65717476837232469</v>
      </c>
      <c r="G345" s="39">
        <f t="shared" si="57"/>
        <v>5132.9197976995856</v>
      </c>
      <c r="H345" s="39">
        <f t="shared" si="58"/>
        <v>2120.8126538690585</v>
      </c>
      <c r="I345" s="37">
        <f t="shared" si="59"/>
        <v>7253.7324515686441</v>
      </c>
      <c r="J345" s="40">
        <f t="shared" si="60"/>
        <v>-299.97803398533028</v>
      </c>
      <c r="K345" s="37">
        <f t="shared" si="61"/>
        <v>6953.7544175833136</v>
      </c>
      <c r="L345" s="37">
        <f t="shared" si="62"/>
        <v>7558389.2145345276</v>
      </c>
      <c r="M345" s="37">
        <f t="shared" si="63"/>
        <v>7245812.1031218125</v>
      </c>
      <c r="N345" s="41">
        <f>'jan-aug'!M345</f>
        <v>5873616.1639030855</v>
      </c>
      <c r="O345" s="41">
        <f t="shared" si="64"/>
        <v>1372195.9392187269</v>
      </c>
    </row>
    <row r="346" spans="1:15" s="34" customFormat="1" x14ac:dyDescent="0.3">
      <c r="A346" s="33" t="s">
        <v>811</v>
      </c>
      <c r="B346" s="34" t="s">
        <v>390</v>
      </c>
      <c r="C346" s="36">
        <v>100432143</v>
      </c>
      <c r="D346" s="36">
        <v>4030</v>
      </c>
      <c r="E346" s="37">
        <f t="shared" si="55"/>
        <v>24921.127295285361</v>
      </c>
      <c r="F346" s="38">
        <f t="shared" si="56"/>
        <v>0.99868202592114785</v>
      </c>
      <c r="G346" s="39">
        <f t="shared" si="57"/>
        <v>19.733247783646949</v>
      </c>
      <c r="H346" s="39">
        <f t="shared" si="58"/>
        <v>0</v>
      </c>
      <c r="I346" s="37">
        <f t="shared" si="59"/>
        <v>19.733247783646949</v>
      </c>
      <c r="J346" s="40">
        <f t="shared" si="60"/>
        <v>-299.97803398533028</v>
      </c>
      <c r="K346" s="37">
        <f t="shared" si="61"/>
        <v>-280.24478620168333</v>
      </c>
      <c r="L346" s="37">
        <f t="shared" si="62"/>
        <v>79524.988568097207</v>
      </c>
      <c r="M346" s="37">
        <f t="shared" si="63"/>
        <v>-1129386.4883927838</v>
      </c>
      <c r="N346" s="41">
        <f>'jan-aug'!M346</f>
        <v>-2602500.0442118826</v>
      </c>
      <c r="O346" s="41">
        <f t="shared" si="64"/>
        <v>1473113.5558190988</v>
      </c>
    </row>
    <row r="347" spans="1:15" s="34" customFormat="1" x14ac:dyDescent="0.3">
      <c r="A347" s="33" t="s">
        <v>812</v>
      </c>
      <c r="B347" s="34" t="s">
        <v>391</v>
      </c>
      <c r="C347" s="36">
        <v>42582397</v>
      </c>
      <c r="D347" s="36">
        <v>2183</v>
      </c>
      <c r="E347" s="37">
        <f t="shared" si="55"/>
        <v>19506.366010077876</v>
      </c>
      <c r="F347" s="38">
        <f t="shared" si="56"/>
        <v>0.78169245293287304</v>
      </c>
      <c r="G347" s="39">
        <f t="shared" si="57"/>
        <v>3268.5900189081381</v>
      </c>
      <c r="H347" s="39">
        <f t="shared" si="58"/>
        <v>1033.2869495740474</v>
      </c>
      <c r="I347" s="37">
        <f t="shared" si="59"/>
        <v>4301.8769684821855</v>
      </c>
      <c r="J347" s="40">
        <f t="shared" si="60"/>
        <v>-299.97803398533028</v>
      </c>
      <c r="K347" s="37">
        <f t="shared" si="61"/>
        <v>4001.898934496855</v>
      </c>
      <c r="L347" s="37">
        <f t="shared" si="62"/>
        <v>9390997.4221966118</v>
      </c>
      <c r="M347" s="37">
        <f t="shared" si="63"/>
        <v>8736145.3740066346</v>
      </c>
      <c r="N347" s="41">
        <f>'jan-aug'!M347</f>
        <v>6789205.77677585</v>
      </c>
      <c r="O347" s="41">
        <f t="shared" si="64"/>
        <v>1946939.5972307846</v>
      </c>
    </row>
    <row r="348" spans="1:15" s="34" customFormat="1" x14ac:dyDescent="0.3">
      <c r="A348" s="33" t="s">
        <v>813</v>
      </c>
      <c r="B348" s="34" t="s">
        <v>392</v>
      </c>
      <c r="C348" s="36">
        <v>157541935</v>
      </c>
      <c r="D348" s="36">
        <v>6805</v>
      </c>
      <c r="E348" s="37">
        <f t="shared" si="55"/>
        <v>23150.908890521674</v>
      </c>
      <c r="F348" s="38">
        <f t="shared" si="56"/>
        <v>0.92774280708706425</v>
      </c>
      <c r="G348" s="39">
        <f t="shared" si="57"/>
        <v>1081.8642906418593</v>
      </c>
      <c r="H348" s="39">
        <f t="shared" si="58"/>
        <v>0</v>
      </c>
      <c r="I348" s="37">
        <f t="shared" si="59"/>
        <v>1081.8642906418593</v>
      </c>
      <c r="J348" s="40">
        <f t="shared" si="60"/>
        <v>-299.97803398533028</v>
      </c>
      <c r="K348" s="37">
        <f t="shared" si="61"/>
        <v>781.88625665652899</v>
      </c>
      <c r="L348" s="37">
        <f t="shared" si="62"/>
        <v>7362086.4978178525</v>
      </c>
      <c r="M348" s="37">
        <f t="shared" si="63"/>
        <v>5320735.9765476799</v>
      </c>
      <c r="N348" s="41">
        <f>'jan-aug'!M348</f>
        <v>2606345.9000342749</v>
      </c>
      <c r="O348" s="41">
        <f t="shared" si="64"/>
        <v>2714390.076513405</v>
      </c>
    </row>
    <row r="349" spans="1:15" s="34" customFormat="1" x14ac:dyDescent="0.3">
      <c r="A349" s="33" t="s">
        <v>814</v>
      </c>
      <c r="B349" s="34" t="s">
        <v>393</v>
      </c>
      <c r="C349" s="36">
        <v>69430194</v>
      </c>
      <c r="D349" s="36">
        <v>3489</v>
      </c>
      <c r="E349" s="37">
        <f t="shared" si="55"/>
        <v>19899.740326741186</v>
      </c>
      <c r="F349" s="38">
        <f t="shared" si="56"/>
        <v>0.79745642118582538</v>
      </c>
      <c r="G349" s="39">
        <f t="shared" si="57"/>
        <v>3032.5654289101517</v>
      </c>
      <c r="H349" s="39">
        <f t="shared" si="58"/>
        <v>895.60593874188885</v>
      </c>
      <c r="I349" s="37">
        <f t="shared" si="59"/>
        <v>3928.1713676520403</v>
      </c>
      <c r="J349" s="40">
        <f t="shared" si="60"/>
        <v>-299.97803398533028</v>
      </c>
      <c r="K349" s="37">
        <f t="shared" si="61"/>
        <v>3628.1933336667098</v>
      </c>
      <c r="L349" s="37">
        <f t="shared" si="62"/>
        <v>13705389.901737969</v>
      </c>
      <c r="M349" s="37">
        <f t="shared" si="63"/>
        <v>12658766.54116315</v>
      </c>
      <c r="N349" s="41">
        <f>'jan-aug'!M349</f>
        <v>9649767.5712647494</v>
      </c>
      <c r="O349" s="41">
        <f t="shared" si="64"/>
        <v>3008998.9698984008</v>
      </c>
    </row>
    <row r="350" spans="1:15" s="34" customFormat="1" x14ac:dyDescent="0.3">
      <c r="A350" s="33" t="s">
        <v>815</v>
      </c>
      <c r="B350" s="34" t="s">
        <v>394</v>
      </c>
      <c r="C350" s="36">
        <v>19841269</v>
      </c>
      <c r="D350" s="36">
        <v>1129</v>
      </c>
      <c r="E350" s="37">
        <f t="shared" si="55"/>
        <v>17574.197519929141</v>
      </c>
      <c r="F350" s="38">
        <f t="shared" si="56"/>
        <v>0.70426329335678139</v>
      </c>
      <c r="G350" s="39">
        <f t="shared" si="57"/>
        <v>4427.8911129973794</v>
      </c>
      <c r="H350" s="39">
        <f t="shared" si="58"/>
        <v>1709.5459211261048</v>
      </c>
      <c r="I350" s="37">
        <f t="shared" si="59"/>
        <v>6137.4370341234844</v>
      </c>
      <c r="J350" s="40">
        <f t="shared" si="60"/>
        <v>-299.97803398533028</v>
      </c>
      <c r="K350" s="37">
        <f t="shared" si="61"/>
        <v>5837.4590001381539</v>
      </c>
      <c r="L350" s="37">
        <f t="shared" si="62"/>
        <v>6929166.4115254143</v>
      </c>
      <c r="M350" s="37">
        <f t="shared" si="63"/>
        <v>6590491.2111559762</v>
      </c>
      <c r="N350" s="41">
        <f>'jan-aug'!M350</f>
        <v>5159819.0342097739</v>
      </c>
      <c r="O350" s="41">
        <f t="shared" si="64"/>
        <v>1430672.1769462023</v>
      </c>
    </row>
    <row r="351" spans="1:15" s="34" customFormat="1" x14ac:dyDescent="0.3">
      <c r="A351" s="33" t="s">
        <v>816</v>
      </c>
      <c r="B351" s="34" t="s">
        <v>395</v>
      </c>
      <c r="C351" s="36">
        <v>26279179</v>
      </c>
      <c r="D351" s="36">
        <v>1513</v>
      </c>
      <c r="E351" s="37">
        <f t="shared" si="55"/>
        <v>17368.92200925314</v>
      </c>
      <c r="F351" s="38">
        <f t="shared" si="56"/>
        <v>0.69603714208983247</v>
      </c>
      <c r="G351" s="39">
        <f t="shared" si="57"/>
        <v>4551.0564194029803</v>
      </c>
      <c r="H351" s="39">
        <f t="shared" si="58"/>
        <v>1781.3923498627053</v>
      </c>
      <c r="I351" s="37">
        <f t="shared" si="59"/>
        <v>6332.4487692656858</v>
      </c>
      <c r="J351" s="40">
        <f t="shared" si="60"/>
        <v>-299.97803398533028</v>
      </c>
      <c r="K351" s="37">
        <f t="shared" si="61"/>
        <v>6032.4707352803553</v>
      </c>
      <c r="L351" s="37">
        <f t="shared" si="62"/>
        <v>9580994.9878989831</v>
      </c>
      <c r="M351" s="37">
        <f t="shared" si="63"/>
        <v>9127128.2224791776</v>
      </c>
      <c r="N351" s="41">
        <f>'jan-aug'!M351</f>
        <v>6986546.1514254976</v>
      </c>
      <c r="O351" s="41">
        <f t="shared" si="64"/>
        <v>2140582.07105368</v>
      </c>
    </row>
    <row r="352" spans="1:15" s="34" customFormat="1" x14ac:dyDescent="0.3">
      <c r="A352" s="33" t="s">
        <v>817</v>
      </c>
      <c r="B352" s="34" t="s">
        <v>396</v>
      </c>
      <c r="C352" s="36">
        <v>16378268</v>
      </c>
      <c r="D352" s="36">
        <v>931</v>
      </c>
      <c r="E352" s="37">
        <f t="shared" si="55"/>
        <v>17592.124597207305</v>
      </c>
      <c r="F352" s="38">
        <f t="shared" si="56"/>
        <v>0.70498169785120368</v>
      </c>
      <c r="G352" s="39">
        <f t="shared" si="57"/>
        <v>4417.1348666304812</v>
      </c>
      <c r="H352" s="39">
        <f t="shared" si="58"/>
        <v>1703.2714440787474</v>
      </c>
      <c r="I352" s="37">
        <f t="shared" si="59"/>
        <v>6120.4063107092288</v>
      </c>
      <c r="J352" s="40">
        <f t="shared" si="60"/>
        <v>-299.97803398533028</v>
      </c>
      <c r="K352" s="37">
        <f t="shared" si="61"/>
        <v>5820.4282767238983</v>
      </c>
      <c r="L352" s="37">
        <f t="shared" si="62"/>
        <v>5698098.2752702916</v>
      </c>
      <c r="M352" s="37">
        <f t="shared" si="63"/>
        <v>5418818.725629949</v>
      </c>
      <c r="N352" s="41">
        <f>'jan-aug'!M352</f>
        <v>3900027.4862704151</v>
      </c>
      <c r="O352" s="41">
        <f t="shared" si="64"/>
        <v>1518791.2393595339</v>
      </c>
    </row>
    <row r="353" spans="1:15" s="34" customFormat="1" x14ac:dyDescent="0.3">
      <c r="A353" s="33" t="s">
        <v>818</v>
      </c>
      <c r="B353" s="34" t="s">
        <v>397</v>
      </c>
      <c r="C353" s="36">
        <v>19787222</v>
      </c>
      <c r="D353" s="36">
        <v>888</v>
      </c>
      <c r="E353" s="37">
        <f t="shared" si="55"/>
        <v>22282.907657657659</v>
      </c>
      <c r="F353" s="38">
        <f t="shared" si="56"/>
        <v>0.89295877747767005</v>
      </c>
      <c r="G353" s="39">
        <f t="shared" si="57"/>
        <v>1602.6650303602685</v>
      </c>
      <c r="H353" s="39">
        <f t="shared" si="58"/>
        <v>61.497372921123493</v>
      </c>
      <c r="I353" s="37">
        <f t="shared" si="59"/>
        <v>1664.162403281392</v>
      </c>
      <c r="J353" s="40">
        <f t="shared" si="60"/>
        <v>-299.97803398533028</v>
      </c>
      <c r="K353" s="37">
        <f t="shared" si="61"/>
        <v>1364.1843692960617</v>
      </c>
      <c r="L353" s="37">
        <f t="shared" si="62"/>
        <v>1477776.2141138762</v>
      </c>
      <c r="M353" s="37">
        <f t="shared" si="63"/>
        <v>1211395.7199349029</v>
      </c>
      <c r="N353" s="41">
        <f>'jan-aug'!M353</f>
        <v>538282.83015876985</v>
      </c>
      <c r="O353" s="41">
        <f t="shared" si="64"/>
        <v>673112.889776133</v>
      </c>
    </row>
    <row r="354" spans="1:15" s="34" customFormat="1" x14ac:dyDescent="0.3">
      <c r="A354" s="33" t="s">
        <v>819</v>
      </c>
      <c r="B354" s="34" t="s">
        <v>398</v>
      </c>
      <c r="C354" s="36">
        <v>246460987</v>
      </c>
      <c r="D354" s="36">
        <v>11679</v>
      </c>
      <c r="E354" s="37">
        <f t="shared" si="55"/>
        <v>21102.918657419301</v>
      </c>
      <c r="F354" s="38">
        <f t="shared" si="56"/>
        <v>0.84567224058230051</v>
      </c>
      <c r="G354" s="39">
        <f t="shared" si="57"/>
        <v>2310.6584305032834</v>
      </c>
      <c r="H354" s="39">
        <f t="shared" si="58"/>
        <v>474.49352300454882</v>
      </c>
      <c r="I354" s="37">
        <f t="shared" si="59"/>
        <v>2785.1519535078323</v>
      </c>
      <c r="J354" s="40">
        <f t="shared" si="60"/>
        <v>-299.97803398533028</v>
      </c>
      <c r="K354" s="37">
        <f t="shared" si="61"/>
        <v>2485.1739195225018</v>
      </c>
      <c r="L354" s="37">
        <f t="shared" si="62"/>
        <v>32527789.665017974</v>
      </c>
      <c r="M354" s="37">
        <f t="shared" si="63"/>
        <v>29024346.206103299</v>
      </c>
      <c r="N354" s="41">
        <f>'jan-aug'!M354</f>
        <v>21051346.958756369</v>
      </c>
      <c r="O354" s="41">
        <f t="shared" si="64"/>
        <v>7972999.2473469302</v>
      </c>
    </row>
    <row r="355" spans="1:15" s="34" customFormat="1" x14ac:dyDescent="0.3">
      <c r="A355" s="33" t="s">
        <v>820</v>
      </c>
      <c r="B355" s="34" t="s">
        <v>399</v>
      </c>
      <c r="C355" s="36">
        <v>99342503</v>
      </c>
      <c r="D355" s="36">
        <v>5625</v>
      </c>
      <c r="E355" s="37">
        <f t="shared" si="55"/>
        <v>17660.889422222222</v>
      </c>
      <c r="F355" s="38">
        <f t="shared" si="56"/>
        <v>0.70773735950102812</v>
      </c>
      <c r="G355" s="39">
        <f t="shared" si="57"/>
        <v>4375.87597162153</v>
      </c>
      <c r="H355" s="39">
        <f t="shared" si="58"/>
        <v>1679.2037553235261</v>
      </c>
      <c r="I355" s="37">
        <f t="shared" si="59"/>
        <v>6055.0797269450559</v>
      </c>
      <c r="J355" s="40">
        <f t="shared" si="60"/>
        <v>-299.97803398533028</v>
      </c>
      <c r="K355" s="37">
        <f t="shared" si="61"/>
        <v>5755.1016929597254</v>
      </c>
      <c r="L355" s="37">
        <f t="shared" si="62"/>
        <v>34059823.464065939</v>
      </c>
      <c r="M355" s="37">
        <f t="shared" si="63"/>
        <v>32372447.022898454</v>
      </c>
      <c r="N355" s="41">
        <f>'jan-aug'!M355</f>
        <v>25319333.323277213</v>
      </c>
      <c r="O355" s="41">
        <f t="shared" si="64"/>
        <v>7053113.6996212415</v>
      </c>
    </row>
    <row r="356" spans="1:15" s="34" customFormat="1" x14ac:dyDescent="0.3">
      <c r="A356" s="33" t="s">
        <v>821</v>
      </c>
      <c r="B356" s="34" t="s">
        <v>400</v>
      </c>
      <c r="C356" s="36">
        <v>44670440</v>
      </c>
      <c r="D356" s="36">
        <v>2252</v>
      </c>
      <c r="E356" s="37">
        <f t="shared" si="55"/>
        <v>19835.89698046181</v>
      </c>
      <c r="F356" s="38">
        <f t="shared" si="56"/>
        <v>0.79489798144718904</v>
      </c>
      <c r="G356" s="39">
        <f t="shared" si="57"/>
        <v>3070.8714366777776</v>
      </c>
      <c r="H356" s="39">
        <f t="shared" si="58"/>
        <v>917.95110993967057</v>
      </c>
      <c r="I356" s="37">
        <f t="shared" si="59"/>
        <v>3988.8225466174481</v>
      </c>
      <c r="J356" s="40">
        <f t="shared" si="60"/>
        <v>-299.97803398533028</v>
      </c>
      <c r="K356" s="37">
        <f t="shared" si="61"/>
        <v>3688.8445126321176</v>
      </c>
      <c r="L356" s="37">
        <f t="shared" si="62"/>
        <v>8982828.374982493</v>
      </c>
      <c r="M356" s="37">
        <f t="shared" si="63"/>
        <v>8307277.8424475286</v>
      </c>
      <c r="N356" s="41">
        <f>'jan-aug'!M356</f>
        <v>6412873.2290880531</v>
      </c>
      <c r="O356" s="41">
        <f t="shared" si="64"/>
        <v>1894404.6133594755</v>
      </c>
    </row>
    <row r="357" spans="1:15" s="34" customFormat="1" x14ac:dyDescent="0.3">
      <c r="A357" s="33" t="s">
        <v>822</v>
      </c>
      <c r="B357" s="34" t="s">
        <v>401</v>
      </c>
      <c r="C357" s="36">
        <v>50624075</v>
      </c>
      <c r="D357" s="36">
        <v>2847</v>
      </c>
      <c r="E357" s="37">
        <f t="shared" si="55"/>
        <v>17781.550755180891</v>
      </c>
      <c r="F357" s="38">
        <f t="shared" si="56"/>
        <v>0.71257270675565676</v>
      </c>
      <c r="G357" s="39">
        <f t="shared" si="57"/>
        <v>4303.4791718463284</v>
      </c>
      <c r="H357" s="39">
        <f t="shared" si="58"/>
        <v>1636.9722887879921</v>
      </c>
      <c r="I357" s="37">
        <f t="shared" si="59"/>
        <v>5940.45146063432</v>
      </c>
      <c r="J357" s="40">
        <f t="shared" si="60"/>
        <v>-299.97803398533028</v>
      </c>
      <c r="K357" s="37">
        <f t="shared" si="61"/>
        <v>5640.4734266489895</v>
      </c>
      <c r="L357" s="37">
        <f t="shared" si="62"/>
        <v>16912465.308425911</v>
      </c>
      <c r="M357" s="37">
        <f t="shared" si="63"/>
        <v>16058427.845669674</v>
      </c>
      <c r="N357" s="41">
        <f>'jan-aug'!M357</f>
        <v>12792533.412794705</v>
      </c>
      <c r="O357" s="41">
        <f t="shared" si="64"/>
        <v>3265894.4328749683</v>
      </c>
    </row>
    <row r="358" spans="1:15" s="34" customFormat="1" x14ac:dyDescent="0.3">
      <c r="A358" s="33" t="s">
        <v>823</v>
      </c>
      <c r="B358" s="34" t="s">
        <v>824</v>
      </c>
      <c r="C358" s="36">
        <v>39668137</v>
      </c>
      <c r="D358" s="36">
        <v>1841</v>
      </c>
      <c r="E358" s="37">
        <f t="shared" si="55"/>
        <v>21547.059750135795</v>
      </c>
      <c r="F358" s="38">
        <f t="shared" si="56"/>
        <v>0.86347062189199564</v>
      </c>
      <c r="G358" s="39">
        <f t="shared" si="57"/>
        <v>2044.1737748733867</v>
      </c>
      <c r="H358" s="39">
        <f t="shared" si="58"/>
        <v>319.04414055377583</v>
      </c>
      <c r="I358" s="37">
        <f t="shared" si="59"/>
        <v>2363.2179154271626</v>
      </c>
      <c r="J358" s="40">
        <f t="shared" si="60"/>
        <v>-299.97803398533028</v>
      </c>
      <c r="K358" s="37">
        <f t="shared" si="61"/>
        <v>2063.239881441832</v>
      </c>
      <c r="L358" s="37">
        <f t="shared" si="62"/>
        <v>4350684.1823014058</v>
      </c>
      <c r="M358" s="37">
        <f t="shared" si="63"/>
        <v>3798424.6217344129</v>
      </c>
      <c r="N358" s="41">
        <f>'jan-aug'!M358</f>
        <v>2048404.284880599</v>
      </c>
      <c r="O358" s="41">
        <f t="shared" si="64"/>
        <v>1750020.3368538138</v>
      </c>
    </row>
    <row r="359" spans="1:15" s="34" customFormat="1" x14ac:dyDescent="0.3">
      <c r="A359" s="33" t="s">
        <v>825</v>
      </c>
      <c r="B359" s="34" t="s">
        <v>826</v>
      </c>
      <c r="C359" s="36">
        <v>40537491</v>
      </c>
      <c r="D359" s="36">
        <v>2097</v>
      </c>
      <c r="E359" s="37">
        <f t="shared" si="55"/>
        <v>19331.183118741057</v>
      </c>
      <c r="F359" s="38">
        <f t="shared" si="56"/>
        <v>0.77467222456382667</v>
      </c>
      <c r="G359" s="39">
        <f t="shared" si="57"/>
        <v>3373.6997537102293</v>
      </c>
      <c r="H359" s="39">
        <f t="shared" si="58"/>
        <v>1094.6009615419341</v>
      </c>
      <c r="I359" s="37">
        <f t="shared" si="59"/>
        <v>4468.3007152521632</v>
      </c>
      <c r="J359" s="40">
        <f t="shared" si="60"/>
        <v>-299.97803398533028</v>
      </c>
      <c r="K359" s="37">
        <f t="shared" si="61"/>
        <v>4168.3226812668327</v>
      </c>
      <c r="L359" s="37">
        <f t="shared" si="62"/>
        <v>9370026.5998837855</v>
      </c>
      <c r="M359" s="37">
        <f t="shared" si="63"/>
        <v>8740972.6626165472</v>
      </c>
      <c r="N359" s="41">
        <f>'jan-aug'!M359</f>
        <v>5705709.9463577475</v>
      </c>
      <c r="O359" s="41">
        <f t="shared" si="64"/>
        <v>3035262.7162587997</v>
      </c>
    </row>
    <row r="360" spans="1:15" s="34" customFormat="1" x14ac:dyDescent="0.3">
      <c r="A360" s="33" t="s">
        <v>827</v>
      </c>
      <c r="B360" s="34" t="s">
        <v>402</v>
      </c>
      <c r="C360" s="36">
        <v>55071761</v>
      </c>
      <c r="D360" s="36">
        <v>2917</v>
      </c>
      <c r="E360" s="37">
        <f t="shared" si="55"/>
        <v>18879.588961261568</v>
      </c>
      <c r="F360" s="38">
        <f t="shared" si="56"/>
        <v>0.75657517129886098</v>
      </c>
      <c r="G360" s="39">
        <f t="shared" si="57"/>
        <v>3644.6562481979227</v>
      </c>
      <c r="H360" s="39">
        <f t="shared" si="58"/>
        <v>1252.6589166597551</v>
      </c>
      <c r="I360" s="37">
        <f t="shared" si="59"/>
        <v>4897.3151648576777</v>
      </c>
      <c r="J360" s="40">
        <f t="shared" si="60"/>
        <v>-299.97803398533028</v>
      </c>
      <c r="K360" s="37">
        <f t="shared" si="61"/>
        <v>4597.3371308723472</v>
      </c>
      <c r="L360" s="37">
        <f t="shared" si="62"/>
        <v>14285468.335889846</v>
      </c>
      <c r="M360" s="37">
        <f t="shared" si="63"/>
        <v>13410432.410754636</v>
      </c>
      <c r="N360" s="41">
        <f>'jan-aug'!M360</f>
        <v>9903871.4049954899</v>
      </c>
      <c r="O360" s="41">
        <f t="shared" si="64"/>
        <v>3506561.0057591461</v>
      </c>
    </row>
    <row r="361" spans="1:15" s="34" customFormat="1" x14ac:dyDescent="0.3">
      <c r="A361" s="33" t="s">
        <v>828</v>
      </c>
      <c r="B361" s="34" t="s">
        <v>403</v>
      </c>
      <c r="C361" s="36">
        <v>88625941</v>
      </c>
      <c r="D361" s="36">
        <v>4909</v>
      </c>
      <c r="E361" s="37">
        <f t="shared" si="55"/>
        <v>18053.766754939905</v>
      </c>
      <c r="F361" s="38">
        <f t="shared" si="56"/>
        <v>0.72348141176351222</v>
      </c>
      <c r="G361" s="39">
        <f t="shared" si="57"/>
        <v>4140.1495719909208</v>
      </c>
      <c r="H361" s="39">
        <f t="shared" si="58"/>
        <v>1541.6966888723373</v>
      </c>
      <c r="I361" s="37">
        <f t="shared" si="59"/>
        <v>5681.8462608632581</v>
      </c>
      <c r="J361" s="40">
        <f t="shared" si="60"/>
        <v>-299.97803398533028</v>
      </c>
      <c r="K361" s="37">
        <f t="shared" si="61"/>
        <v>5381.8682268779276</v>
      </c>
      <c r="L361" s="37">
        <f t="shared" si="62"/>
        <v>27892183.294577733</v>
      </c>
      <c r="M361" s="37">
        <f t="shared" si="63"/>
        <v>26419591.125743747</v>
      </c>
      <c r="N361" s="41">
        <f>'jan-aug'!M361</f>
        <v>20155051.363052066</v>
      </c>
      <c r="O361" s="41">
        <f t="shared" si="64"/>
        <v>6264539.7626916803</v>
      </c>
    </row>
    <row r="362" spans="1:15" s="34" customFormat="1" x14ac:dyDescent="0.3">
      <c r="A362" s="33" t="s">
        <v>829</v>
      </c>
      <c r="B362" s="34" t="s">
        <v>404</v>
      </c>
      <c r="C362" s="36">
        <v>26606563</v>
      </c>
      <c r="D362" s="36">
        <v>1202</v>
      </c>
      <c r="E362" s="37">
        <f t="shared" si="55"/>
        <v>22135.243760399335</v>
      </c>
      <c r="F362" s="38">
        <f t="shared" si="56"/>
        <v>0.88704133729440615</v>
      </c>
      <c r="G362" s="39">
        <f t="shared" si="57"/>
        <v>1691.2633687152629</v>
      </c>
      <c r="H362" s="39">
        <f t="shared" si="58"/>
        <v>113.17973696153693</v>
      </c>
      <c r="I362" s="37">
        <f t="shared" si="59"/>
        <v>1804.4431056767999</v>
      </c>
      <c r="J362" s="40">
        <f t="shared" si="60"/>
        <v>-299.97803398533028</v>
      </c>
      <c r="K362" s="37">
        <f t="shared" si="61"/>
        <v>1504.4650716914696</v>
      </c>
      <c r="L362" s="37">
        <f t="shared" si="62"/>
        <v>2168940.6130235135</v>
      </c>
      <c r="M362" s="37">
        <f t="shared" si="63"/>
        <v>1808367.0161731464</v>
      </c>
      <c r="N362" s="41">
        <f>'jan-aug'!M362</f>
        <v>987338.42730950774</v>
      </c>
      <c r="O362" s="41">
        <f t="shared" si="64"/>
        <v>821028.5888636387</v>
      </c>
    </row>
    <row r="363" spans="1:15" s="34" customFormat="1" x14ac:dyDescent="0.3">
      <c r="A363" s="33" t="s">
        <v>830</v>
      </c>
      <c r="B363" s="34" t="s">
        <v>405</v>
      </c>
      <c r="C363" s="36">
        <v>37156897</v>
      </c>
      <c r="D363" s="36">
        <v>2081</v>
      </c>
      <c r="E363" s="37">
        <f t="shared" si="55"/>
        <v>17855.308505526191</v>
      </c>
      <c r="F363" s="38">
        <f t="shared" si="56"/>
        <v>0.71552845344678517</v>
      </c>
      <c r="G363" s="39">
        <f t="shared" si="57"/>
        <v>4259.2245216391493</v>
      </c>
      <c r="H363" s="39">
        <f t="shared" si="58"/>
        <v>1611.1570761671373</v>
      </c>
      <c r="I363" s="37">
        <f t="shared" si="59"/>
        <v>5870.3815978062867</v>
      </c>
      <c r="J363" s="40">
        <f t="shared" si="60"/>
        <v>-299.97803398533028</v>
      </c>
      <c r="K363" s="37">
        <f t="shared" si="61"/>
        <v>5570.4035638209562</v>
      </c>
      <c r="L363" s="37">
        <f t="shared" si="62"/>
        <v>12216264.105034882</v>
      </c>
      <c r="M363" s="37">
        <f t="shared" si="63"/>
        <v>11592009.81631141</v>
      </c>
      <c r="N363" s="41">
        <f>'jan-aug'!M363</f>
        <v>8813808.058140425</v>
      </c>
      <c r="O363" s="41">
        <f t="shared" si="64"/>
        <v>2778201.7581709847</v>
      </c>
    </row>
    <row r="364" spans="1:15" s="34" customFormat="1" x14ac:dyDescent="0.3">
      <c r="A364" s="33" t="s">
        <v>831</v>
      </c>
      <c r="B364" s="34" t="s">
        <v>406</v>
      </c>
      <c r="C364" s="36">
        <v>122115779</v>
      </c>
      <c r="D364" s="36">
        <v>5894</v>
      </c>
      <c r="E364" s="37">
        <f t="shared" si="55"/>
        <v>20718.659484221243</v>
      </c>
      <c r="F364" s="38">
        <f t="shared" si="56"/>
        <v>0.83027354994438451</v>
      </c>
      <c r="G364" s="39">
        <f t="shared" si="57"/>
        <v>2541.2139344221177</v>
      </c>
      <c r="H364" s="39">
        <f t="shared" si="58"/>
        <v>608.98423362386893</v>
      </c>
      <c r="I364" s="37">
        <f t="shared" si="59"/>
        <v>3150.1981680459867</v>
      </c>
      <c r="J364" s="40">
        <f t="shared" si="60"/>
        <v>-299.97803398533028</v>
      </c>
      <c r="K364" s="37">
        <f t="shared" si="61"/>
        <v>2850.2201340606562</v>
      </c>
      <c r="L364" s="37">
        <f t="shared" si="62"/>
        <v>18567268.002463046</v>
      </c>
      <c r="M364" s="37">
        <f t="shared" si="63"/>
        <v>16799197.470153507</v>
      </c>
      <c r="N364" s="41">
        <f>'jan-aug'!M364</f>
        <v>13915584.803305939</v>
      </c>
      <c r="O364" s="41">
        <f t="shared" si="64"/>
        <v>2883612.666847568</v>
      </c>
    </row>
    <row r="365" spans="1:15" s="34" customFormat="1" x14ac:dyDescent="0.3">
      <c r="A365" s="33" t="s">
        <v>832</v>
      </c>
      <c r="B365" s="34" t="s">
        <v>407</v>
      </c>
      <c r="C365" s="36">
        <v>245759492</v>
      </c>
      <c r="D365" s="36">
        <v>10536</v>
      </c>
      <c r="E365" s="37">
        <f t="shared" si="55"/>
        <v>23325.692103264995</v>
      </c>
      <c r="F365" s="38">
        <f t="shared" si="56"/>
        <v>0.93474701885209666</v>
      </c>
      <c r="G365" s="39">
        <f t="shared" si="57"/>
        <v>976.9943629958666</v>
      </c>
      <c r="H365" s="39">
        <f t="shared" si="58"/>
        <v>0</v>
      </c>
      <c r="I365" s="37">
        <f t="shared" si="59"/>
        <v>976.9943629958666</v>
      </c>
      <c r="J365" s="40">
        <f t="shared" si="60"/>
        <v>-299.97803398533028</v>
      </c>
      <c r="K365" s="37">
        <f t="shared" si="61"/>
        <v>677.01632901053631</v>
      </c>
      <c r="L365" s="37">
        <f t="shared" si="62"/>
        <v>10293612.608524451</v>
      </c>
      <c r="M365" s="37">
        <f t="shared" si="63"/>
        <v>7133044.0424550101</v>
      </c>
      <c r="N365" s="41">
        <f>'jan-aug'!M365</f>
        <v>5582221.3145865016</v>
      </c>
      <c r="O365" s="41">
        <f t="shared" si="64"/>
        <v>1550822.7278685085</v>
      </c>
    </row>
    <row r="366" spans="1:15" s="34" customFormat="1" x14ac:dyDescent="0.3">
      <c r="A366" s="33" t="s">
        <v>833</v>
      </c>
      <c r="B366" s="34" t="s">
        <v>834</v>
      </c>
      <c r="C366" s="36">
        <v>42187702</v>
      </c>
      <c r="D366" s="36">
        <v>2924</v>
      </c>
      <c r="E366" s="37">
        <f t="shared" si="55"/>
        <v>14428.078659370725</v>
      </c>
      <c r="F366" s="38">
        <f t="shared" si="56"/>
        <v>0.57818663878884713</v>
      </c>
      <c r="G366" s="39">
        <f t="shared" si="57"/>
        <v>6315.5624293324281</v>
      </c>
      <c r="H366" s="39">
        <f t="shared" si="58"/>
        <v>2810.6875223215502</v>
      </c>
      <c r="I366" s="37">
        <f t="shared" si="59"/>
        <v>9126.2499516539792</v>
      </c>
      <c r="J366" s="40">
        <f t="shared" si="60"/>
        <v>-299.97803398533028</v>
      </c>
      <c r="K366" s="37">
        <f t="shared" si="61"/>
        <v>8826.2719176686496</v>
      </c>
      <c r="L366" s="37">
        <f t="shared" si="62"/>
        <v>26685154.858636234</v>
      </c>
      <c r="M366" s="37">
        <f t="shared" si="63"/>
        <v>25808019.08726313</v>
      </c>
      <c r="N366" s="41">
        <f>'jan-aug'!M366</f>
        <v>18302220.734215569</v>
      </c>
      <c r="O366" s="41">
        <f t="shared" si="64"/>
        <v>7505798.3530475609</v>
      </c>
    </row>
    <row r="367" spans="1:15" s="34" customFormat="1" x14ac:dyDescent="0.3">
      <c r="A367" s="33" t="s">
        <v>835</v>
      </c>
      <c r="B367" s="34" t="s">
        <v>408</v>
      </c>
      <c r="C367" s="36">
        <v>445382054</v>
      </c>
      <c r="D367" s="36">
        <v>20665</v>
      </c>
      <c r="E367" s="37">
        <f t="shared" si="55"/>
        <v>21552.482651826762</v>
      </c>
      <c r="F367" s="38">
        <f t="shared" si="56"/>
        <v>0.86368793768124286</v>
      </c>
      <c r="G367" s="39">
        <f t="shared" si="57"/>
        <v>2040.9200338588066</v>
      </c>
      <c r="H367" s="39">
        <f t="shared" si="58"/>
        <v>317.14612496193746</v>
      </c>
      <c r="I367" s="37">
        <f t="shared" si="59"/>
        <v>2358.066158820744</v>
      </c>
      <c r="J367" s="40">
        <f t="shared" si="60"/>
        <v>-299.97803398533028</v>
      </c>
      <c r="K367" s="37">
        <f t="shared" si="61"/>
        <v>2058.0881248354135</v>
      </c>
      <c r="L367" s="37">
        <f t="shared" si="62"/>
        <v>48729437.172030672</v>
      </c>
      <c r="M367" s="37">
        <f t="shared" si="63"/>
        <v>42530391.099723823</v>
      </c>
      <c r="N367" s="41">
        <f>'jan-aug'!M367</f>
        <v>30486168.09755978</v>
      </c>
      <c r="O367" s="41">
        <f t="shared" si="64"/>
        <v>12044223.002164043</v>
      </c>
    </row>
    <row r="368" spans="1:15" s="34" customFormat="1" x14ac:dyDescent="0.3">
      <c r="A368" s="33" t="s">
        <v>836</v>
      </c>
      <c r="B368" s="34" t="s">
        <v>409</v>
      </c>
      <c r="C368" s="36">
        <v>15685375</v>
      </c>
      <c r="D368" s="36">
        <v>917</v>
      </c>
      <c r="E368" s="37">
        <f t="shared" si="55"/>
        <v>17105.098146128679</v>
      </c>
      <c r="F368" s="38">
        <f t="shared" si="56"/>
        <v>0.6854647411310153</v>
      </c>
      <c r="G368" s="39">
        <f t="shared" si="57"/>
        <v>4709.3507372776558</v>
      </c>
      <c r="H368" s="39">
        <f t="shared" si="58"/>
        <v>1873.7307019562663</v>
      </c>
      <c r="I368" s="37">
        <f t="shared" si="59"/>
        <v>6583.0814392339216</v>
      </c>
      <c r="J368" s="40">
        <f t="shared" si="60"/>
        <v>-299.97803398533028</v>
      </c>
      <c r="K368" s="37">
        <f t="shared" si="61"/>
        <v>6283.1034052485911</v>
      </c>
      <c r="L368" s="37">
        <f t="shared" si="62"/>
        <v>6036685.6797775058</v>
      </c>
      <c r="M368" s="37">
        <f t="shared" si="63"/>
        <v>5761605.822612958</v>
      </c>
      <c r="N368" s="41">
        <f>'jan-aug'!M368</f>
        <v>4490227.8778302586</v>
      </c>
      <c r="O368" s="41">
        <f t="shared" si="64"/>
        <v>1271377.9447826995</v>
      </c>
    </row>
    <row r="369" spans="1:15" s="34" customFormat="1" x14ac:dyDescent="0.3">
      <c r="A369" s="33" t="s">
        <v>837</v>
      </c>
      <c r="B369" s="34" t="s">
        <v>410</v>
      </c>
      <c r="C369" s="36">
        <v>18299470</v>
      </c>
      <c r="D369" s="36">
        <v>1045</v>
      </c>
      <c r="E369" s="37">
        <f t="shared" si="55"/>
        <v>17511.454545454544</v>
      </c>
      <c r="F369" s="38">
        <f t="shared" si="56"/>
        <v>0.70174894959864553</v>
      </c>
      <c r="G369" s="39">
        <f t="shared" si="57"/>
        <v>4465.5368976821374</v>
      </c>
      <c r="H369" s="39">
        <f t="shared" si="58"/>
        <v>1731.5059621922137</v>
      </c>
      <c r="I369" s="37">
        <f t="shared" si="59"/>
        <v>6197.0428598743511</v>
      </c>
      <c r="J369" s="40">
        <f t="shared" si="60"/>
        <v>-299.97803398533028</v>
      </c>
      <c r="K369" s="37">
        <f t="shared" si="61"/>
        <v>5897.0648258890205</v>
      </c>
      <c r="L369" s="37">
        <f t="shared" si="62"/>
        <v>6475909.7885686969</v>
      </c>
      <c r="M369" s="37">
        <f t="shared" si="63"/>
        <v>6162432.7430540267</v>
      </c>
      <c r="N369" s="41">
        <f>'jan-aug'!M369</f>
        <v>4546826.2335688341</v>
      </c>
      <c r="O369" s="41">
        <f t="shared" si="64"/>
        <v>1615606.5094851926</v>
      </c>
    </row>
    <row r="370" spans="1:15" s="34" customFormat="1" x14ac:dyDescent="0.3">
      <c r="A370" s="33" t="s">
        <v>838</v>
      </c>
      <c r="B370" s="34" t="s">
        <v>411</v>
      </c>
      <c r="C370" s="36">
        <v>18271533</v>
      </c>
      <c r="D370" s="36">
        <v>988</v>
      </c>
      <c r="E370" s="37">
        <f t="shared" si="55"/>
        <v>18493.454453441296</v>
      </c>
      <c r="F370" s="38">
        <f t="shared" si="56"/>
        <v>0.74110132904530579</v>
      </c>
      <c r="G370" s="39">
        <f t="shared" si="57"/>
        <v>3876.3369528900857</v>
      </c>
      <c r="H370" s="39">
        <f t="shared" si="58"/>
        <v>1387.8059943968503</v>
      </c>
      <c r="I370" s="37">
        <f t="shared" si="59"/>
        <v>5264.1429472869359</v>
      </c>
      <c r="J370" s="40">
        <f t="shared" si="60"/>
        <v>-299.97803398533028</v>
      </c>
      <c r="K370" s="37">
        <f t="shared" si="61"/>
        <v>4964.1649133016053</v>
      </c>
      <c r="L370" s="37">
        <f t="shared" si="62"/>
        <v>5200973.2319194926</v>
      </c>
      <c r="M370" s="37">
        <f t="shared" si="63"/>
        <v>4904594.9343419857</v>
      </c>
      <c r="N370" s="41">
        <f>'jan-aug'!M370</f>
        <v>3739659.3099196246</v>
      </c>
      <c r="O370" s="41">
        <f t="shared" si="64"/>
        <v>1164935.6244223611</v>
      </c>
    </row>
    <row r="371" spans="1:15" s="34" customFormat="1" x14ac:dyDescent="0.3">
      <c r="A371" s="33" t="s">
        <v>839</v>
      </c>
      <c r="B371" s="34" t="s">
        <v>412</v>
      </c>
      <c r="C371" s="36">
        <v>25959740</v>
      </c>
      <c r="D371" s="36">
        <v>1235</v>
      </c>
      <c r="E371" s="37">
        <f t="shared" si="55"/>
        <v>21020.032388663967</v>
      </c>
      <c r="F371" s="38">
        <f t="shared" si="56"/>
        <v>0.84235068029247839</v>
      </c>
      <c r="G371" s="39">
        <f t="shared" si="57"/>
        <v>2360.3901917564835</v>
      </c>
      <c r="H371" s="39">
        <f t="shared" si="58"/>
        <v>503.50371706891559</v>
      </c>
      <c r="I371" s="37">
        <f t="shared" si="59"/>
        <v>2863.8939088253992</v>
      </c>
      <c r="J371" s="40">
        <f t="shared" si="60"/>
        <v>-299.97803398533028</v>
      </c>
      <c r="K371" s="37">
        <f t="shared" si="61"/>
        <v>2563.9158748400687</v>
      </c>
      <c r="L371" s="37">
        <f t="shared" si="62"/>
        <v>3536908.9773993678</v>
      </c>
      <c r="M371" s="37">
        <f t="shared" si="63"/>
        <v>3166436.105427485</v>
      </c>
      <c r="N371" s="41">
        <f>'jan-aug'!M371</f>
        <v>2496339.5623995303</v>
      </c>
      <c r="O371" s="41">
        <f t="shared" si="64"/>
        <v>670096.54302795464</v>
      </c>
    </row>
    <row r="372" spans="1:15" s="34" customFormat="1" x14ac:dyDescent="0.3">
      <c r="A372" s="33" t="s">
        <v>840</v>
      </c>
      <c r="B372" s="34" t="s">
        <v>413</v>
      </c>
      <c r="C372" s="36">
        <v>68601408</v>
      </c>
      <c r="D372" s="36">
        <v>3218</v>
      </c>
      <c r="E372" s="37">
        <f t="shared" si="55"/>
        <v>21318.026103169672</v>
      </c>
      <c r="F372" s="38">
        <f t="shared" si="56"/>
        <v>0.85429239396329715</v>
      </c>
      <c r="G372" s="39">
        <f t="shared" si="57"/>
        <v>2181.5939630530606</v>
      </c>
      <c r="H372" s="39">
        <f t="shared" si="58"/>
        <v>399.20591699191897</v>
      </c>
      <c r="I372" s="37">
        <f t="shared" si="59"/>
        <v>2580.7998800449795</v>
      </c>
      <c r="J372" s="40">
        <f t="shared" si="60"/>
        <v>-299.97803398533028</v>
      </c>
      <c r="K372" s="37">
        <f t="shared" si="61"/>
        <v>2280.821846059649</v>
      </c>
      <c r="L372" s="37">
        <f t="shared" si="62"/>
        <v>8305014.0139847444</v>
      </c>
      <c r="M372" s="37">
        <f t="shared" si="63"/>
        <v>7339684.7006199509</v>
      </c>
      <c r="N372" s="41">
        <f>'jan-aug'!M372</f>
        <v>4322908.0614588577</v>
      </c>
      <c r="O372" s="41">
        <f t="shared" si="64"/>
        <v>3016776.6391610932</v>
      </c>
    </row>
    <row r="373" spans="1:15" s="34" customFormat="1" x14ac:dyDescent="0.3">
      <c r="A373" s="33" t="s">
        <v>841</v>
      </c>
      <c r="B373" s="34" t="s">
        <v>842</v>
      </c>
      <c r="C373" s="36">
        <v>78017518</v>
      </c>
      <c r="D373" s="36">
        <v>3944</v>
      </c>
      <c r="E373" s="37">
        <f t="shared" si="55"/>
        <v>19781.317951318459</v>
      </c>
      <c r="F373" s="38">
        <f t="shared" si="56"/>
        <v>0.79271079726599825</v>
      </c>
      <c r="G373" s="39">
        <f t="shared" si="57"/>
        <v>3103.6188541637885</v>
      </c>
      <c r="H373" s="39">
        <f t="shared" si="58"/>
        <v>937.05377013984355</v>
      </c>
      <c r="I373" s="37">
        <f t="shared" si="59"/>
        <v>4040.6726243036319</v>
      </c>
      <c r="J373" s="40">
        <f t="shared" si="60"/>
        <v>-299.97803398533028</v>
      </c>
      <c r="K373" s="37">
        <f t="shared" si="61"/>
        <v>3740.6945903183014</v>
      </c>
      <c r="L373" s="37">
        <f t="shared" si="62"/>
        <v>15936412.830253525</v>
      </c>
      <c r="M373" s="37">
        <f t="shared" si="63"/>
        <v>14753299.464215381</v>
      </c>
      <c r="N373" s="41">
        <f>'jan-aug'!M373</f>
        <v>11677971.470569838</v>
      </c>
      <c r="O373" s="41">
        <f t="shared" si="64"/>
        <v>3075327.9936455432</v>
      </c>
    </row>
    <row r="374" spans="1:15" s="34" customFormat="1" x14ac:dyDescent="0.3">
      <c r="A374" s="33" t="s">
        <v>843</v>
      </c>
      <c r="B374" s="34" t="s">
        <v>844</v>
      </c>
      <c r="C374" s="36">
        <v>45843245</v>
      </c>
      <c r="D374" s="36">
        <v>2673</v>
      </c>
      <c r="E374" s="37">
        <f t="shared" si="55"/>
        <v>17150.484474373363</v>
      </c>
      <c r="F374" s="38">
        <f t="shared" si="56"/>
        <v>0.68728353968308153</v>
      </c>
      <c r="G374" s="39">
        <f t="shared" si="57"/>
        <v>4682.1189403308463</v>
      </c>
      <c r="H374" s="39">
        <f t="shared" si="58"/>
        <v>1857.8454870706271</v>
      </c>
      <c r="I374" s="37">
        <f t="shared" si="59"/>
        <v>6539.9644274014736</v>
      </c>
      <c r="J374" s="40">
        <f t="shared" si="60"/>
        <v>-299.97803398533028</v>
      </c>
      <c r="K374" s="37">
        <f t="shared" si="61"/>
        <v>6239.9863934161431</v>
      </c>
      <c r="L374" s="37">
        <f t="shared" si="62"/>
        <v>17481324.914444137</v>
      </c>
      <c r="M374" s="37">
        <f t="shared" si="63"/>
        <v>16679483.62960135</v>
      </c>
      <c r="N374" s="41">
        <f>'jan-aug'!M374</f>
        <v>13001271.022181334</v>
      </c>
      <c r="O374" s="41">
        <f t="shared" si="64"/>
        <v>3678212.6074200161</v>
      </c>
    </row>
    <row r="375" spans="1:15" s="34" customFormat="1" x14ac:dyDescent="0.3">
      <c r="A375" s="33" t="s">
        <v>845</v>
      </c>
      <c r="B375" s="34" t="s">
        <v>414</v>
      </c>
      <c r="C375" s="36">
        <v>26860209</v>
      </c>
      <c r="D375" s="36">
        <v>1328</v>
      </c>
      <c r="E375" s="37">
        <f t="shared" si="55"/>
        <v>20226.060993975905</v>
      </c>
      <c r="F375" s="38">
        <f t="shared" si="56"/>
        <v>0.81053330094300891</v>
      </c>
      <c r="G375" s="39">
        <f t="shared" si="57"/>
        <v>2836.7730285693206</v>
      </c>
      <c r="H375" s="39">
        <f t="shared" si="58"/>
        <v>781.39370520973728</v>
      </c>
      <c r="I375" s="37">
        <f t="shared" si="59"/>
        <v>3618.1667337790577</v>
      </c>
      <c r="J375" s="40">
        <f t="shared" si="60"/>
        <v>-299.97803398533028</v>
      </c>
      <c r="K375" s="37">
        <f t="shared" si="61"/>
        <v>3318.1886997937272</v>
      </c>
      <c r="L375" s="37">
        <f t="shared" si="62"/>
        <v>4804925.4224585891</v>
      </c>
      <c r="M375" s="37">
        <f t="shared" si="63"/>
        <v>4406554.5933260694</v>
      </c>
      <c r="N375" s="41">
        <f>'jan-aug'!M375</f>
        <v>3012060.0220377138</v>
      </c>
      <c r="O375" s="41">
        <f t="shared" si="64"/>
        <v>1394494.5712883556</v>
      </c>
    </row>
    <row r="376" spans="1:15" s="34" customFormat="1" x14ac:dyDescent="0.3">
      <c r="A376" s="33" t="s">
        <v>846</v>
      </c>
      <c r="B376" s="34" t="s">
        <v>415</v>
      </c>
      <c r="C376" s="36">
        <v>22411648</v>
      </c>
      <c r="D376" s="36">
        <v>1169</v>
      </c>
      <c r="E376" s="37">
        <f t="shared" si="55"/>
        <v>19171.640718562874</v>
      </c>
      <c r="F376" s="38">
        <f t="shared" si="56"/>
        <v>0.76827876870035883</v>
      </c>
      <c r="G376" s="39">
        <f t="shared" si="57"/>
        <v>3469.4251938171392</v>
      </c>
      <c r="H376" s="39">
        <f t="shared" si="58"/>
        <v>1150.440801604298</v>
      </c>
      <c r="I376" s="37">
        <f t="shared" si="59"/>
        <v>4619.8659954214372</v>
      </c>
      <c r="J376" s="40">
        <f t="shared" si="60"/>
        <v>-299.97803398533028</v>
      </c>
      <c r="K376" s="37">
        <f t="shared" si="61"/>
        <v>4319.8879614361067</v>
      </c>
      <c r="L376" s="37">
        <f t="shared" si="62"/>
        <v>5400623.3486476596</v>
      </c>
      <c r="M376" s="37">
        <f t="shared" si="63"/>
        <v>5049949.0269188089</v>
      </c>
      <c r="N376" s="41">
        <f>'jan-aug'!M376</f>
        <v>3643414.729753078</v>
      </c>
      <c r="O376" s="41">
        <f t="shared" si="64"/>
        <v>1406534.297165731</v>
      </c>
    </row>
    <row r="377" spans="1:15" s="34" customFormat="1" x14ac:dyDescent="0.3">
      <c r="A377" s="33" t="s">
        <v>847</v>
      </c>
      <c r="B377" s="34" t="s">
        <v>416</v>
      </c>
      <c r="C377" s="36">
        <v>20896379</v>
      </c>
      <c r="D377" s="36">
        <v>981</v>
      </c>
      <c r="E377" s="37">
        <f t="shared" si="55"/>
        <v>21301.099898063199</v>
      </c>
      <c r="F377" s="38">
        <f t="shared" si="56"/>
        <v>0.85361409812994271</v>
      </c>
      <c r="G377" s="39">
        <f t="shared" si="57"/>
        <v>2191.7496861169443</v>
      </c>
      <c r="H377" s="39">
        <f t="shared" si="58"/>
        <v>405.13008877918435</v>
      </c>
      <c r="I377" s="37">
        <f t="shared" si="59"/>
        <v>2596.8797748961288</v>
      </c>
      <c r="J377" s="40">
        <f t="shared" si="60"/>
        <v>-299.97803398533028</v>
      </c>
      <c r="K377" s="37">
        <f t="shared" si="61"/>
        <v>2296.9017409107983</v>
      </c>
      <c r="L377" s="37">
        <f t="shared" si="62"/>
        <v>2547539.0591731025</v>
      </c>
      <c r="M377" s="37">
        <f t="shared" si="63"/>
        <v>2253260.607833493</v>
      </c>
      <c r="N377" s="41">
        <f>'jan-aug'!M377</f>
        <v>1921740.530699546</v>
      </c>
      <c r="O377" s="41">
        <f t="shared" si="64"/>
        <v>331520.07713394705</v>
      </c>
    </row>
    <row r="378" spans="1:15" s="34" customFormat="1" x14ac:dyDescent="0.3">
      <c r="A378" s="33" t="s">
        <v>848</v>
      </c>
      <c r="B378" s="34" t="s">
        <v>849</v>
      </c>
      <c r="C378" s="36">
        <v>57179091</v>
      </c>
      <c r="D378" s="36">
        <v>2900</v>
      </c>
      <c r="E378" s="37">
        <f t="shared" si="55"/>
        <v>19716.927931034483</v>
      </c>
      <c r="F378" s="38">
        <f t="shared" si="56"/>
        <v>0.79013045027188489</v>
      </c>
      <c r="G378" s="39">
        <f t="shared" si="57"/>
        <v>3142.2528663341741</v>
      </c>
      <c r="H378" s="39">
        <f t="shared" si="58"/>
        <v>959.59027723923509</v>
      </c>
      <c r="I378" s="37">
        <f t="shared" si="59"/>
        <v>4101.8431435734092</v>
      </c>
      <c r="J378" s="40">
        <f t="shared" si="60"/>
        <v>-299.97803398533028</v>
      </c>
      <c r="K378" s="37">
        <f t="shared" si="61"/>
        <v>3801.8651095880787</v>
      </c>
      <c r="L378" s="37">
        <f t="shared" si="62"/>
        <v>11895345.116362887</v>
      </c>
      <c r="M378" s="37">
        <f t="shared" si="63"/>
        <v>11025408.817805428</v>
      </c>
      <c r="N378" s="41">
        <f>'jan-aug'!M378</f>
        <v>8986076.9268895891</v>
      </c>
      <c r="O378" s="41">
        <f t="shared" si="64"/>
        <v>2039331.890915839</v>
      </c>
    </row>
    <row r="379" spans="1:15" s="34" customFormat="1" x14ac:dyDescent="0.3">
      <c r="A379" s="33" t="s">
        <v>850</v>
      </c>
      <c r="B379" s="34" t="s">
        <v>851</v>
      </c>
      <c r="C379" s="36">
        <v>15283127</v>
      </c>
      <c r="D379" s="36">
        <v>941</v>
      </c>
      <c r="E379" s="37">
        <f t="shared" si="55"/>
        <v>16241.367693942615</v>
      </c>
      <c r="F379" s="38">
        <f t="shared" si="56"/>
        <v>0.65085185754760877</v>
      </c>
      <c r="G379" s="39">
        <f t="shared" si="57"/>
        <v>5227.5890085892943</v>
      </c>
      <c r="H379" s="39">
        <f t="shared" si="58"/>
        <v>2176.0363602213888</v>
      </c>
      <c r="I379" s="37">
        <f t="shared" si="59"/>
        <v>7403.6253688106826</v>
      </c>
      <c r="J379" s="40">
        <f t="shared" si="60"/>
        <v>-299.97803398533028</v>
      </c>
      <c r="K379" s="37">
        <f t="shared" si="61"/>
        <v>7103.6473348253521</v>
      </c>
      <c r="L379" s="37">
        <f t="shared" si="62"/>
        <v>6966811.4720508521</v>
      </c>
      <c r="M379" s="37">
        <f t="shared" si="63"/>
        <v>6684532.1420706566</v>
      </c>
      <c r="N379" s="41">
        <f>'jan-aug'!M379</f>
        <v>5419480.0351562407</v>
      </c>
      <c r="O379" s="41">
        <f t="shared" si="64"/>
        <v>1265052.106914416</v>
      </c>
    </row>
    <row r="380" spans="1:15" s="34" customFormat="1" x14ac:dyDescent="0.3">
      <c r="A380" s="33" t="s">
        <v>852</v>
      </c>
      <c r="B380" s="34" t="s">
        <v>417</v>
      </c>
      <c r="C380" s="36">
        <v>47894043</v>
      </c>
      <c r="D380" s="36">
        <v>2270</v>
      </c>
      <c r="E380" s="37">
        <f t="shared" si="55"/>
        <v>21098.697356828194</v>
      </c>
      <c r="F380" s="38">
        <f t="shared" si="56"/>
        <v>0.8455030774069594</v>
      </c>
      <c r="G380" s="39">
        <f t="shared" si="57"/>
        <v>2313.1912108579477</v>
      </c>
      <c r="H380" s="39">
        <f t="shared" si="58"/>
        <v>475.97097821143632</v>
      </c>
      <c r="I380" s="37">
        <f t="shared" si="59"/>
        <v>2789.1621890693841</v>
      </c>
      <c r="J380" s="40">
        <f t="shared" si="60"/>
        <v>-299.97803398533028</v>
      </c>
      <c r="K380" s="37">
        <f t="shared" si="61"/>
        <v>2489.1841550840536</v>
      </c>
      <c r="L380" s="37">
        <f t="shared" si="62"/>
        <v>6331398.169187502</v>
      </c>
      <c r="M380" s="37">
        <f t="shared" si="63"/>
        <v>5650448.0320408018</v>
      </c>
      <c r="N380" s="41">
        <f>'jan-aug'!M380</f>
        <v>3382147.2470825403</v>
      </c>
      <c r="O380" s="41">
        <f t="shared" si="64"/>
        <v>2268300.7849582615</v>
      </c>
    </row>
    <row r="381" spans="1:15" s="34" customFormat="1" x14ac:dyDescent="0.3">
      <c r="A381" s="33" t="s">
        <v>853</v>
      </c>
      <c r="B381" s="34" t="s">
        <v>418</v>
      </c>
      <c r="C381" s="36">
        <v>216903064</v>
      </c>
      <c r="D381" s="36">
        <v>10156</v>
      </c>
      <c r="E381" s="37">
        <f t="shared" si="55"/>
        <v>21357.135092556124</v>
      </c>
      <c r="F381" s="38">
        <f t="shared" si="56"/>
        <v>0.8558596362589368</v>
      </c>
      <c r="G381" s="39">
        <f t="shared" si="57"/>
        <v>2158.1285694211897</v>
      </c>
      <c r="H381" s="39">
        <f t="shared" si="58"/>
        <v>385.51777070666083</v>
      </c>
      <c r="I381" s="37">
        <f t="shared" si="59"/>
        <v>2543.6463401278506</v>
      </c>
      <c r="J381" s="40">
        <f t="shared" si="60"/>
        <v>-299.97803398533028</v>
      </c>
      <c r="K381" s="37">
        <f t="shared" si="61"/>
        <v>2243.6683061425201</v>
      </c>
      <c r="L381" s="37">
        <f t="shared" si="62"/>
        <v>25833272.230338451</v>
      </c>
      <c r="M381" s="37">
        <f t="shared" si="63"/>
        <v>22786695.317183435</v>
      </c>
      <c r="N381" s="41">
        <f>'jan-aug'!M381</f>
        <v>17154631.408445045</v>
      </c>
      <c r="O381" s="41">
        <f t="shared" si="64"/>
        <v>5632063.9087383896</v>
      </c>
    </row>
    <row r="382" spans="1:15" s="34" customFormat="1" x14ac:dyDescent="0.3">
      <c r="A382" s="33" t="s">
        <v>854</v>
      </c>
      <c r="B382" s="34" t="s">
        <v>419</v>
      </c>
      <c r="C382" s="36">
        <v>4959491426</v>
      </c>
      <c r="D382" s="36">
        <v>196159</v>
      </c>
      <c r="E382" s="37">
        <f t="shared" si="55"/>
        <v>25283.017480717172</v>
      </c>
      <c r="F382" s="38">
        <f t="shared" si="56"/>
        <v>1.0131843082322853</v>
      </c>
      <c r="G382" s="39">
        <f t="shared" si="57"/>
        <v>-197.40086347543911</v>
      </c>
      <c r="H382" s="39">
        <f t="shared" si="58"/>
        <v>0</v>
      </c>
      <c r="I382" s="37">
        <f t="shared" si="59"/>
        <v>-197.40086347543911</v>
      </c>
      <c r="J382" s="40">
        <f t="shared" si="60"/>
        <v>-299.97803398533028</v>
      </c>
      <c r="K382" s="37">
        <f t="shared" si="61"/>
        <v>-497.37889746076939</v>
      </c>
      <c r="L382" s="37">
        <f t="shared" si="62"/>
        <v>-38721955.978478663</v>
      </c>
      <c r="M382" s="37">
        <f t="shared" si="63"/>
        <v>-97565347.147007063</v>
      </c>
      <c r="N382" s="41">
        <f>'jan-aug'!M382</f>
        <v>-69667197.293339893</v>
      </c>
      <c r="O382" s="41">
        <f t="shared" si="64"/>
        <v>-27898149.85366717</v>
      </c>
    </row>
    <row r="383" spans="1:15" s="34" customFormat="1" x14ac:dyDescent="0.3">
      <c r="A383" s="33" t="s">
        <v>855</v>
      </c>
      <c r="B383" s="34" t="s">
        <v>420</v>
      </c>
      <c r="C383" s="36">
        <v>410940593</v>
      </c>
      <c r="D383" s="36">
        <v>22090</v>
      </c>
      <c r="E383" s="37">
        <f t="shared" si="55"/>
        <v>18603.014622000905</v>
      </c>
      <c r="F383" s="38">
        <f t="shared" si="56"/>
        <v>0.74549181145811672</v>
      </c>
      <c r="G383" s="39">
        <f t="shared" si="57"/>
        <v>3810.600851754321</v>
      </c>
      <c r="H383" s="39">
        <f t="shared" si="58"/>
        <v>1349.4599354009874</v>
      </c>
      <c r="I383" s="37">
        <f t="shared" si="59"/>
        <v>5160.0607871553084</v>
      </c>
      <c r="J383" s="40">
        <f t="shared" si="60"/>
        <v>-299.97803398533028</v>
      </c>
      <c r="K383" s="37">
        <f t="shared" si="61"/>
        <v>4860.0827531699779</v>
      </c>
      <c r="L383" s="37">
        <f t="shared" si="62"/>
        <v>113985742.78826076</v>
      </c>
      <c r="M383" s="37">
        <f t="shared" si="63"/>
        <v>107359228.01752481</v>
      </c>
      <c r="N383" s="41">
        <f>'jan-aug'!M383</f>
        <v>84824062.738789991</v>
      </c>
      <c r="O383" s="41">
        <f t="shared" si="64"/>
        <v>22535165.278734818</v>
      </c>
    </row>
    <row r="384" spans="1:15" s="34" customFormat="1" x14ac:dyDescent="0.3">
      <c r="A384" s="33" t="s">
        <v>856</v>
      </c>
      <c r="B384" s="34" t="s">
        <v>421</v>
      </c>
      <c r="C384" s="36">
        <v>262280465</v>
      </c>
      <c r="D384" s="36">
        <v>13113</v>
      </c>
      <c r="E384" s="37">
        <f t="shared" si="55"/>
        <v>20001.560664988941</v>
      </c>
      <c r="F384" s="38">
        <f t="shared" si="56"/>
        <v>0.80153673988394791</v>
      </c>
      <c r="G384" s="39">
        <f t="shared" si="57"/>
        <v>2971.4732259614989</v>
      </c>
      <c r="H384" s="39">
        <f t="shared" si="58"/>
        <v>859.96882035517456</v>
      </c>
      <c r="I384" s="37">
        <f t="shared" si="59"/>
        <v>3831.4420463166734</v>
      </c>
      <c r="J384" s="40">
        <f t="shared" si="60"/>
        <v>-299.97803398533028</v>
      </c>
      <c r="K384" s="37">
        <f t="shared" si="61"/>
        <v>3531.4640123313429</v>
      </c>
      <c r="L384" s="37">
        <f t="shared" si="62"/>
        <v>50241699.553350538</v>
      </c>
      <c r="M384" s="37">
        <f t="shared" si="63"/>
        <v>46308087.593700901</v>
      </c>
      <c r="N384" s="41">
        <f>'jan-aug'!M384</f>
        <v>37229414.608983845</v>
      </c>
      <c r="O384" s="41">
        <f t="shared" si="64"/>
        <v>9078672.9847170562</v>
      </c>
    </row>
    <row r="385" spans="1:15" s="34" customFormat="1" x14ac:dyDescent="0.3">
      <c r="A385" s="33" t="s">
        <v>857</v>
      </c>
      <c r="B385" s="34" t="s">
        <v>422</v>
      </c>
      <c r="C385" s="36">
        <v>92410848</v>
      </c>
      <c r="D385" s="36">
        <v>4228</v>
      </c>
      <c r="E385" s="37">
        <f t="shared" si="55"/>
        <v>21856.870387890256</v>
      </c>
      <c r="F385" s="38">
        <f t="shared" si="56"/>
        <v>0.87588588351714214</v>
      </c>
      <c r="G385" s="39">
        <f t="shared" si="57"/>
        <v>1858.28739222071</v>
      </c>
      <c r="H385" s="39">
        <f t="shared" si="58"/>
        <v>210.6104173397145</v>
      </c>
      <c r="I385" s="37">
        <f t="shared" si="59"/>
        <v>2068.8978095604243</v>
      </c>
      <c r="J385" s="40">
        <f t="shared" si="60"/>
        <v>-299.97803398533028</v>
      </c>
      <c r="K385" s="37">
        <f t="shared" si="61"/>
        <v>1768.919775575094</v>
      </c>
      <c r="L385" s="37">
        <f t="shared" si="62"/>
        <v>8747299.9388214741</v>
      </c>
      <c r="M385" s="37">
        <f t="shared" si="63"/>
        <v>7478992.8111314978</v>
      </c>
      <c r="N385" s="41">
        <f>'jan-aug'!M385</f>
        <v>5302034.3989272965</v>
      </c>
      <c r="O385" s="41">
        <f t="shared" si="64"/>
        <v>2176958.4122042013</v>
      </c>
    </row>
    <row r="386" spans="1:15" s="34" customFormat="1" x14ac:dyDescent="0.3">
      <c r="A386" s="33" t="s">
        <v>858</v>
      </c>
      <c r="B386" s="34" t="s">
        <v>423</v>
      </c>
      <c r="C386" s="36">
        <v>20948938</v>
      </c>
      <c r="D386" s="36">
        <v>999</v>
      </c>
      <c r="E386" s="37">
        <f t="shared" si="55"/>
        <v>20969.907907907909</v>
      </c>
      <c r="F386" s="38">
        <f t="shared" si="56"/>
        <v>0.84034200639115064</v>
      </c>
      <c r="G386" s="39">
        <f t="shared" si="57"/>
        <v>2390.4648802101183</v>
      </c>
      <c r="H386" s="39">
        <f t="shared" si="58"/>
        <v>521.04728533353591</v>
      </c>
      <c r="I386" s="37">
        <f t="shared" si="59"/>
        <v>2911.5121655436542</v>
      </c>
      <c r="J386" s="40">
        <f t="shared" si="60"/>
        <v>-299.97803398533028</v>
      </c>
      <c r="K386" s="37">
        <f t="shared" si="61"/>
        <v>2611.5341315583237</v>
      </c>
      <c r="L386" s="37">
        <f t="shared" si="62"/>
        <v>2908600.6533781104</v>
      </c>
      <c r="M386" s="37">
        <f t="shared" si="63"/>
        <v>2608922.5974267651</v>
      </c>
      <c r="N386" s="41">
        <f>'jan-aug'!M386</f>
        <v>2181556.1486940337</v>
      </c>
      <c r="O386" s="41">
        <f t="shared" si="64"/>
        <v>427366.4487327314</v>
      </c>
    </row>
    <row r="387" spans="1:15" s="34" customFormat="1" x14ac:dyDescent="0.3">
      <c r="A387" s="33" t="s">
        <v>859</v>
      </c>
      <c r="B387" s="34" t="s">
        <v>424</v>
      </c>
      <c r="C387" s="36">
        <v>92749130</v>
      </c>
      <c r="D387" s="36">
        <v>4694</v>
      </c>
      <c r="E387" s="37">
        <f t="shared" si="55"/>
        <v>19759.081806561568</v>
      </c>
      <c r="F387" s="38">
        <f t="shared" si="56"/>
        <v>0.79181971245144056</v>
      </c>
      <c r="G387" s="39">
        <f t="shared" si="57"/>
        <v>3116.9605410179233</v>
      </c>
      <c r="H387" s="39">
        <f t="shared" si="58"/>
        <v>944.83642080475545</v>
      </c>
      <c r="I387" s="37">
        <f t="shared" si="59"/>
        <v>4061.7969618226789</v>
      </c>
      <c r="J387" s="40">
        <f t="shared" si="60"/>
        <v>-299.97803398533028</v>
      </c>
      <c r="K387" s="37">
        <f t="shared" si="61"/>
        <v>3761.8189278373484</v>
      </c>
      <c r="L387" s="37">
        <f t="shared" si="62"/>
        <v>19066074.938795656</v>
      </c>
      <c r="M387" s="37">
        <f t="shared" si="63"/>
        <v>17657978.047268514</v>
      </c>
      <c r="N387" s="41">
        <f>'jan-aug'!M387</f>
        <v>14005188.537006803</v>
      </c>
      <c r="O387" s="41">
        <f t="shared" si="64"/>
        <v>3652789.5102617107</v>
      </c>
    </row>
    <row r="388" spans="1:15" s="34" customFormat="1" x14ac:dyDescent="0.3">
      <c r="A388" s="33" t="s">
        <v>860</v>
      </c>
      <c r="B388" s="34" t="s">
        <v>425</v>
      </c>
      <c r="C388" s="36">
        <v>154050953</v>
      </c>
      <c r="D388" s="36">
        <v>5068</v>
      </c>
      <c r="E388" s="37">
        <f t="shared" si="55"/>
        <v>30396.794198895026</v>
      </c>
      <c r="F388" s="38">
        <f t="shared" si="56"/>
        <v>1.2181123129933067</v>
      </c>
      <c r="G388" s="39">
        <f t="shared" si="57"/>
        <v>-3265.6668943821519</v>
      </c>
      <c r="H388" s="39">
        <f t="shared" si="58"/>
        <v>0</v>
      </c>
      <c r="I388" s="37">
        <f t="shared" si="59"/>
        <v>-3265.6668943821519</v>
      </c>
      <c r="J388" s="40">
        <f t="shared" si="60"/>
        <v>-299.97803398533028</v>
      </c>
      <c r="K388" s="37">
        <f t="shared" si="61"/>
        <v>-3565.644928367482</v>
      </c>
      <c r="L388" s="37">
        <f t="shared" si="62"/>
        <v>-16550399.820728745</v>
      </c>
      <c r="M388" s="37">
        <f t="shared" si="63"/>
        <v>-18070688.496966399</v>
      </c>
      <c r="N388" s="41">
        <f>'jan-aug'!M388</f>
        <v>-14353793.854904672</v>
      </c>
      <c r="O388" s="41">
        <f t="shared" si="64"/>
        <v>-3716894.6420617271</v>
      </c>
    </row>
    <row r="389" spans="1:15" s="34" customFormat="1" x14ac:dyDescent="0.3">
      <c r="A389" s="33" t="s">
        <v>861</v>
      </c>
      <c r="B389" s="34" t="s">
        <v>426</v>
      </c>
      <c r="C389" s="36">
        <v>115655208</v>
      </c>
      <c r="D389" s="36">
        <v>5334</v>
      </c>
      <c r="E389" s="37">
        <f t="shared" si="55"/>
        <v>21682.641169853767</v>
      </c>
      <c r="F389" s="38">
        <f t="shared" si="56"/>
        <v>0.86890387237528433</v>
      </c>
      <c r="G389" s="39">
        <f t="shared" si="57"/>
        <v>1962.8249230426036</v>
      </c>
      <c r="H389" s="39">
        <f t="shared" si="58"/>
        <v>271.59064365248577</v>
      </c>
      <c r="I389" s="37">
        <f t="shared" si="59"/>
        <v>2234.4155666950892</v>
      </c>
      <c r="J389" s="40">
        <f t="shared" si="60"/>
        <v>-299.97803398533028</v>
      </c>
      <c r="K389" s="37">
        <f t="shared" si="61"/>
        <v>1934.4375327097589</v>
      </c>
      <c r="L389" s="37">
        <f t="shared" si="62"/>
        <v>11918372.632751606</v>
      </c>
      <c r="M389" s="37">
        <f t="shared" si="63"/>
        <v>10318289.799473854</v>
      </c>
      <c r="N389" s="41">
        <f>'jan-aug'!M389</f>
        <v>8615049.1656996794</v>
      </c>
      <c r="O389" s="41">
        <f t="shared" si="64"/>
        <v>1703240.6337741744</v>
      </c>
    </row>
    <row r="390" spans="1:15" s="34" customFormat="1" x14ac:dyDescent="0.3">
      <c r="A390" s="33" t="s">
        <v>862</v>
      </c>
      <c r="B390" s="34" t="s">
        <v>427</v>
      </c>
      <c r="C390" s="36">
        <v>30624154</v>
      </c>
      <c r="D390" s="36">
        <v>1693</v>
      </c>
      <c r="E390" s="37">
        <f t="shared" si="55"/>
        <v>18088.691080921442</v>
      </c>
      <c r="F390" s="38">
        <f t="shared" si="56"/>
        <v>0.72488095907178229</v>
      </c>
      <c r="G390" s="39">
        <f t="shared" si="57"/>
        <v>4119.1949764019982</v>
      </c>
      <c r="H390" s="39">
        <f t="shared" si="58"/>
        <v>1529.4731747787991</v>
      </c>
      <c r="I390" s="37">
        <f t="shared" si="59"/>
        <v>5648.6681511807974</v>
      </c>
      <c r="J390" s="40">
        <f t="shared" si="60"/>
        <v>-299.97803398533028</v>
      </c>
      <c r="K390" s="37">
        <f t="shared" si="61"/>
        <v>5348.6901171954669</v>
      </c>
      <c r="L390" s="37">
        <f t="shared" si="62"/>
        <v>9563195.1799490899</v>
      </c>
      <c r="M390" s="37">
        <f t="shared" si="63"/>
        <v>9055332.3684119247</v>
      </c>
      <c r="N390" s="41">
        <f>'jan-aug'!M390</f>
        <v>6919626.481370368</v>
      </c>
      <c r="O390" s="41">
        <f t="shared" si="64"/>
        <v>2135705.8870415566</v>
      </c>
    </row>
    <row r="391" spans="1:15" s="34" customFormat="1" x14ac:dyDescent="0.3">
      <c r="A391" s="33" t="s">
        <v>863</v>
      </c>
      <c r="B391" s="34" t="s">
        <v>428</v>
      </c>
      <c r="C391" s="36">
        <v>90356594</v>
      </c>
      <c r="D391" s="36">
        <v>4904</v>
      </c>
      <c r="E391" s="37">
        <f t="shared" si="55"/>
        <v>18425.080342577487</v>
      </c>
      <c r="F391" s="38">
        <f t="shared" si="56"/>
        <v>0.73836132476103145</v>
      </c>
      <c r="G391" s="39">
        <f t="shared" si="57"/>
        <v>3917.3614194083716</v>
      </c>
      <c r="H391" s="39">
        <f t="shared" si="58"/>
        <v>1411.7369331991838</v>
      </c>
      <c r="I391" s="37">
        <f t="shared" si="59"/>
        <v>5329.0983526075552</v>
      </c>
      <c r="J391" s="40">
        <f t="shared" si="60"/>
        <v>-299.97803398533028</v>
      </c>
      <c r="K391" s="37">
        <f t="shared" si="61"/>
        <v>5029.1203186222247</v>
      </c>
      <c r="L391" s="37">
        <f t="shared" si="62"/>
        <v>26133898.321187451</v>
      </c>
      <c r="M391" s="37">
        <f t="shared" si="63"/>
        <v>24662806.042523392</v>
      </c>
      <c r="N391" s="41">
        <f>'jan-aug'!M391</f>
        <v>19950080.913609155</v>
      </c>
      <c r="O391" s="41">
        <f t="shared" si="64"/>
        <v>4712725.128914237</v>
      </c>
    </row>
    <row r="392" spans="1:15" s="34" customFormat="1" x14ac:dyDescent="0.3">
      <c r="A392" s="33" t="s">
        <v>864</v>
      </c>
      <c r="B392" s="34" t="s">
        <v>429</v>
      </c>
      <c r="C392" s="36">
        <v>67377368</v>
      </c>
      <c r="D392" s="36">
        <v>3340</v>
      </c>
      <c r="E392" s="37">
        <f t="shared" si="55"/>
        <v>20172.864670658684</v>
      </c>
      <c r="F392" s="38">
        <f t="shared" si="56"/>
        <v>0.80840152691398859</v>
      </c>
      <c r="G392" s="39">
        <f t="shared" si="57"/>
        <v>2868.690822559653</v>
      </c>
      <c r="H392" s="39">
        <f t="shared" si="58"/>
        <v>800.01241837076464</v>
      </c>
      <c r="I392" s="37">
        <f t="shared" si="59"/>
        <v>3668.7032409304175</v>
      </c>
      <c r="J392" s="40">
        <f t="shared" si="60"/>
        <v>-299.97803398533028</v>
      </c>
      <c r="K392" s="37">
        <f t="shared" si="61"/>
        <v>3368.7252069450869</v>
      </c>
      <c r="L392" s="37">
        <f t="shared" si="62"/>
        <v>12253468.824707594</v>
      </c>
      <c r="M392" s="37">
        <f t="shared" si="63"/>
        <v>11251542.191196591</v>
      </c>
      <c r="N392" s="41">
        <f>'jan-aug'!M392</f>
        <v>8807556.1278659403</v>
      </c>
      <c r="O392" s="41">
        <f t="shared" si="64"/>
        <v>2443986.0633306503</v>
      </c>
    </row>
    <row r="393" spans="1:15" s="34" customFormat="1" x14ac:dyDescent="0.3">
      <c r="A393" s="33" t="s">
        <v>865</v>
      </c>
      <c r="B393" s="34" t="s">
        <v>430</v>
      </c>
      <c r="C393" s="36">
        <v>18081862</v>
      </c>
      <c r="D393" s="36">
        <v>957</v>
      </c>
      <c r="E393" s="37">
        <f t="shared" ref="E393:E429" si="65">(C393)/D393</f>
        <v>18894.317659352142</v>
      </c>
      <c r="F393" s="38">
        <f t="shared" ref="F393:F429" si="66">IF(ISNUMBER(C393),E393/E$435,"")</f>
        <v>0.7571654048735299</v>
      </c>
      <c r="G393" s="39">
        <f t="shared" ref="G393:G429" si="67">(E$435-E393)*0.6</f>
        <v>3635.8190293435787</v>
      </c>
      <c r="H393" s="39">
        <f t="shared" ref="H393:H429" si="68">IF(E393&gt;=E$435*0.9,0,IF(E393&lt;0.9*E$435,(E$435*0.9-E393)*0.35))</f>
        <v>1247.5038723280543</v>
      </c>
      <c r="I393" s="37">
        <f t="shared" ref="I393:I429" si="69">G393+H393</f>
        <v>4883.3229016716332</v>
      </c>
      <c r="J393" s="40">
        <f t="shared" ref="J393:J429" si="70">I$437</f>
        <v>-299.97803398533028</v>
      </c>
      <c r="K393" s="37">
        <f t="shared" ref="K393:K429" si="71">I393+J393</f>
        <v>4583.3448676863027</v>
      </c>
      <c r="L393" s="37">
        <f t="shared" ref="L393:L429" si="72">(I393*D393)</f>
        <v>4673340.0168997534</v>
      </c>
      <c r="M393" s="37">
        <f t="shared" ref="M393:M429" si="73">(K393*D393)</f>
        <v>4386261.0383757921</v>
      </c>
      <c r="N393" s="41">
        <f>'jan-aug'!M393</f>
        <v>3152793.1233735643</v>
      </c>
      <c r="O393" s="41">
        <f t="shared" ref="O393:O429" si="74">M393-N393</f>
        <v>1233467.9150022278</v>
      </c>
    </row>
    <row r="394" spans="1:15" s="34" customFormat="1" x14ac:dyDescent="0.3">
      <c r="A394" s="33" t="s">
        <v>866</v>
      </c>
      <c r="B394" s="34" t="s">
        <v>431</v>
      </c>
      <c r="C394" s="36">
        <v>17591403</v>
      </c>
      <c r="D394" s="36">
        <v>947</v>
      </c>
      <c r="E394" s="37">
        <f t="shared" si="65"/>
        <v>18575.927138331572</v>
      </c>
      <c r="F394" s="38">
        <f t="shared" si="66"/>
        <v>0.74440631549529512</v>
      </c>
      <c r="G394" s="39">
        <f t="shared" si="67"/>
        <v>3826.8533419559208</v>
      </c>
      <c r="H394" s="39">
        <f t="shared" si="68"/>
        <v>1358.940554685254</v>
      </c>
      <c r="I394" s="37">
        <f t="shared" si="69"/>
        <v>5185.7938966411748</v>
      </c>
      <c r="J394" s="40">
        <f t="shared" si="70"/>
        <v>-299.97803398533028</v>
      </c>
      <c r="K394" s="37">
        <f t="shared" si="71"/>
        <v>4885.8158626558443</v>
      </c>
      <c r="L394" s="37">
        <f t="shared" si="72"/>
        <v>4910946.8201191928</v>
      </c>
      <c r="M394" s="37">
        <f t="shared" si="73"/>
        <v>4626867.6219350845</v>
      </c>
      <c r="N394" s="41">
        <f>'jan-aug'!M394</f>
        <v>3476935.2744877376</v>
      </c>
      <c r="O394" s="41">
        <f t="shared" si="74"/>
        <v>1149932.3474473469</v>
      </c>
    </row>
    <row r="395" spans="1:15" s="34" customFormat="1" x14ac:dyDescent="0.3">
      <c r="A395" s="33" t="s">
        <v>867</v>
      </c>
      <c r="B395" s="34" t="s">
        <v>432</v>
      </c>
      <c r="C395" s="36">
        <v>142815710</v>
      </c>
      <c r="D395" s="36">
        <v>6975</v>
      </c>
      <c r="E395" s="37">
        <f t="shared" si="65"/>
        <v>20475.370609318998</v>
      </c>
      <c r="F395" s="38">
        <f t="shared" si="66"/>
        <v>0.82052406214663887</v>
      </c>
      <c r="G395" s="39">
        <f t="shared" si="67"/>
        <v>2687.1872593634653</v>
      </c>
      <c r="H395" s="39">
        <f t="shared" si="68"/>
        <v>694.13533983965499</v>
      </c>
      <c r="I395" s="37">
        <f t="shared" si="69"/>
        <v>3381.3225992031203</v>
      </c>
      <c r="J395" s="40">
        <f t="shared" si="70"/>
        <v>-299.97803398533028</v>
      </c>
      <c r="K395" s="37">
        <f t="shared" si="71"/>
        <v>3081.3445652177898</v>
      </c>
      <c r="L395" s="37">
        <f t="shared" si="72"/>
        <v>23584725.129441764</v>
      </c>
      <c r="M395" s="37">
        <f t="shared" si="73"/>
        <v>21492378.342394084</v>
      </c>
      <c r="N395" s="41">
        <f>'jan-aug'!M395</f>
        <v>17187129.372863755</v>
      </c>
      <c r="O395" s="41">
        <f t="shared" si="74"/>
        <v>4305248.9695303291</v>
      </c>
    </row>
    <row r="396" spans="1:15" s="34" customFormat="1" x14ac:dyDescent="0.3">
      <c r="A396" s="33" t="s">
        <v>868</v>
      </c>
      <c r="B396" s="34" t="s">
        <v>433</v>
      </c>
      <c r="C396" s="36">
        <v>49506877</v>
      </c>
      <c r="D396" s="36">
        <v>2501</v>
      </c>
      <c r="E396" s="37">
        <f t="shared" si="65"/>
        <v>19794.832866853259</v>
      </c>
      <c r="F396" s="38">
        <f t="shared" si="66"/>
        <v>0.79325239007063031</v>
      </c>
      <c r="G396" s="39">
        <f t="shared" si="67"/>
        <v>3095.5099048429079</v>
      </c>
      <c r="H396" s="39">
        <f t="shared" si="68"/>
        <v>932.32354970266329</v>
      </c>
      <c r="I396" s="37">
        <f t="shared" si="69"/>
        <v>4027.8334545455709</v>
      </c>
      <c r="J396" s="40">
        <f t="shared" si="70"/>
        <v>-299.97803398533028</v>
      </c>
      <c r="K396" s="37">
        <f t="shared" si="71"/>
        <v>3727.8554205602404</v>
      </c>
      <c r="L396" s="37">
        <f t="shared" si="72"/>
        <v>10073611.469818473</v>
      </c>
      <c r="M396" s="37">
        <f t="shared" si="73"/>
        <v>9323366.4068211615</v>
      </c>
      <c r="N396" s="41">
        <f>'jan-aug'!M396</f>
        <v>6399382.011345122</v>
      </c>
      <c r="O396" s="41">
        <f t="shared" si="74"/>
        <v>2923984.3954760395</v>
      </c>
    </row>
    <row r="397" spans="1:15" s="34" customFormat="1" x14ac:dyDescent="0.3">
      <c r="A397" s="33" t="s">
        <v>869</v>
      </c>
      <c r="B397" s="34" t="s">
        <v>434</v>
      </c>
      <c r="C397" s="36">
        <v>72866626</v>
      </c>
      <c r="D397" s="36">
        <v>3905</v>
      </c>
      <c r="E397" s="37">
        <f t="shared" si="65"/>
        <v>18659.827400768245</v>
      </c>
      <c r="F397" s="38">
        <f t="shared" si="66"/>
        <v>0.74776851027375613</v>
      </c>
      <c r="G397" s="39">
        <f t="shared" si="67"/>
        <v>3776.5131844939169</v>
      </c>
      <c r="H397" s="39">
        <f t="shared" si="68"/>
        <v>1329.5754628324185</v>
      </c>
      <c r="I397" s="37">
        <f t="shared" si="69"/>
        <v>5106.0886473263354</v>
      </c>
      <c r="J397" s="40">
        <f t="shared" si="70"/>
        <v>-299.97803398533028</v>
      </c>
      <c r="K397" s="37">
        <f t="shared" si="71"/>
        <v>4806.1106133410049</v>
      </c>
      <c r="L397" s="37">
        <f t="shared" si="72"/>
        <v>19939276.167809341</v>
      </c>
      <c r="M397" s="37">
        <f t="shared" si="73"/>
        <v>18767861.945096623</v>
      </c>
      <c r="N397" s="41">
        <f>'jan-aug'!M397</f>
        <v>14268723.814915113</v>
      </c>
      <c r="O397" s="41">
        <f t="shared" si="74"/>
        <v>4499138.13018151</v>
      </c>
    </row>
    <row r="398" spans="1:15" s="34" customFormat="1" x14ac:dyDescent="0.3">
      <c r="A398" s="33" t="s">
        <v>870</v>
      </c>
      <c r="B398" s="34" t="s">
        <v>435</v>
      </c>
      <c r="C398" s="36">
        <v>240511530</v>
      </c>
      <c r="D398" s="36">
        <v>12086</v>
      </c>
      <c r="E398" s="37">
        <f t="shared" si="65"/>
        <v>19900.010756246898</v>
      </c>
      <c r="F398" s="38">
        <f t="shared" si="66"/>
        <v>0.79746725829938903</v>
      </c>
      <c r="G398" s="39">
        <f t="shared" si="67"/>
        <v>3032.4031712067249</v>
      </c>
      <c r="H398" s="39">
        <f t="shared" si="68"/>
        <v>895.51128841488969</v>
      </c>
      <c r="I398" s="37">
        <f t="shared" si="69"/>
        <v>3927.9144596216147</v>
      </c>
      <c r="J398" s="40">
        <f t="shared" si="70"/>
        <v>-299.97803398533028</v>
      </c>
      <c r="K398" s="37">
        <f t="shared" si="71"/>
        <v>3627.9364256362842</v>
      </c>
      <c r="L398" s="37">
        <f t="shared" si="72"/>
        <v>47472774.158986837</v>
      </c>
      <c r="M398" s="37">
        <f t="shared" si="73"/>
        <v>43847239.640240133</v>
      </c>
      <c r="N398" s="41">
        <f>'jan-aug'!M398</f>
        <v>33045395.393409494</v>
      </c>
      <c r="O398" s="41">
        <f t="shared" si="74"/>
        <v>10801844.246830638</v>
      </c>
    </row>
    <row r="399" spans="1:15" s="34" customFormat="1" x14ac:dyDescent="0.3">
      <c r="A399" s="33" t="s">
        <v>871</v>
      </c>
      <c r="B399" s="34" t="s">
        <v>436</v>
      </c>
      <c r="C399" s="36">
        <v>119382736</v>
      </c>
      <c r="D399" s="36">
        <v>5610</v>
      </c>
      <c r="E399" s="37">
        <f t="shared" si="65"/>
        <v>21280.345098039215</v>
      </c>
      <c r="F399" s="38">
        <f t="shared" si="66"/>
        <v>0.85278237629449183</v>
      </c>
      <c r="G399" s="39">
        <f t="shared" si="67"/>
        <v>2204.2025661313346</v>
      </c>
      <c r="H399" s="39">
        <f t="shared" si="68"/>
        <v>412.39426878757877</v>
      </c>
      <c r="I399" s="37">
        <f t="shared" si="69"/>
        <v>2616.5968349189134</v>
      </c>
      <c r="J399" s="40">
        <f t="shared" si="70"/>
        <v>-299.97803398533028</v>
      </c>
      <c r="K399" s="37">
        <f t="shared" si="71"/>
        <v>2316.6188009335829</v>
      </c>
      <c r="L399" s="37">
        <f t="shared" si="72"/>
        <v>14679108.243895104</v>
      </c>
      <c r="M399" s="37">
        <f t="shared" si="73"/>
        <v>12996231.473237399</v>
      </c>
      <c r="N399" s="41">
        <f>'jan-aug'!M399</f>
        <v>10538106.524948476</v>
      </c>
      <c r="O399" s="41">
        <f t="shared" si="74"/>
        <v>2458124.9482889231</v>
      </c>
    </row>
    <row r="400" spans="1:15" s="34" customFormat="1" x14ac:dyDescent="0.3">
      <c r="A400" s="33" t="s">
        <v>872</v>
      </c>
      <c r="B400" s="34" t="s">
        <v>437</v>
      </c>
      <c r="C400" s="36">
        <v>35578965</v>
      </c>
      <c r="D400" s="36">
        <v>2025</v>
      </c>
      <c r="E400" s="37">
        <f t="shared" si="65"/>
        <v>17569.859259259258</v>
      </c>
      <c r="F400" s="38">
        <f t="shared" si="66"/>
        <v>0.70408944315717215</v>
      </c>
      <c r="G400" s="39">
        <f t="shared" si="67"/>
        <v>4430.4940693993094</v>
      </c>
      <c r="H400" s="39">
        <f t="shared" si="68"/>
        <v>1711.0643123605639</v>
      </c>
      <c r="I400" s="37">
        <f t="shared" si="69"/>
        <v>6141.5583817598736</v>
      </c>
      <c r="J400" s="40">
        <f t="shared" si="70"/>
        <v>-299.97803398533028</v>
      </c>
      <c r="K400" s="37">
        <f t="shared" si="71"/>
        <v>5841.580347774543</v>
      </c>
      <c r="L400" s="37">
        <f t="shared" si="72"/>
        <v>12436655.723063745</v>
      </c>
      <c r="M400" s="37">
        <f t="shared" si="73"/>
        <v>11829200.204243449</v>
      </c>
      <c r="N400" s="41">
        <f>'jan-aug'!M400</f>
        <v>9056654.9243797995</v>
      </c>
      <c r="O400" s="41">
        <f t="shared" si="74"/>
        <v>2772545.27986365</v>
      </c>
    </row>
    <row r="401" spans="1:15" s="34" customFormat="1" x14ac:dyDescent="0.3">
      <c r="A401" s="33" t="s">
        <v>873</v>
      </c>
      <c r="B401" s="34" t="s">
        <v>438</v>
      </c>
      <c r="C401" s="36">
        <v>110568188</v>
      </c>
      <c r="D401" s="36">
        <v>6246</v>
      </c>
      <c r="E401" s="37">
        <f t="shared" si="65"/>
        <v>17702.239513288503</v>
      </c>
      <c r="F401" s="38">
        <f t="shared" si="66"/>
        <v>0.70939441105526935</v>
      </c>
      <c r="G401" s="39">
        <f t="shared" si="67"/>
        <v>4351.0659169817618</v>
      </c>
      <c r="H401" s="39">
        <f t="shared" si="68"/>
        <v>1664.7312234503279</v>
      </c>
      <c r="I401" s="37">
        <f t="shared" si="69"/>
        <v>6015.7971404320897</v>
      </c>
      <c r="J401" s="40">
        <f t="shared" si="70"/>
        <v>-299.97803398533028</v>
      </c>
      <c r="K401" s="37">
        <f t="shared" si="71"/>
        <v>5715.8191064467592</v>
      </c>
      <c r="L401" s="37">
        <f t="shared" si="72"/>
        <v>37574668.93913883</v>
      </c>
      <c r="M401" s="37">
        <f t="shared" si="73"/>
        <v>35701006.138866454</v>
      </c>
      <c r="N401" s="41">
        <f>'jan-aug'!M401</f>
        <v>27447080.894087017</v>
      </c>
      <c r="O401" s="41">
        <f t="shared" si="74"/>
        <v>8253925.2447794378</v>
      </c>
    </row>
    <row r="402" spans="1:15" s="34" customFormat="1" x14ac:dyDescent="0.3">
      <c r="A402" s="33" t="s">
        <v>874</v>
      </c>
      <c r="B402" s="34" t="s">
        <v>439</v>
      </c>
      <c r="C402" s="36">
        <v>331277349</v>
      </c>
      <c r="D402" s="36">
        <v>16562</v>
      </c>
      <c r="E402" s="37">
        <f t="shared" si="65"/>
        <v>20002.255102040817</v>
      </c>
      <c r="F402" s="38">
        <f t="shared" si="66"/>
        <v>0.80156456855291724</v>
      </c>
      <c r="G402" s="39">
        <f t="shared" si="67"/>
        <v>2971.0565637303735</v>
      </c>
      <c r="H402" s="39">
        <f t="shared" si="68"/>
        <v>859.7257673870181</v>
      </c>
      <c r="I402" s="37">
        <f t="shared" si="69"/>
        <v>3830.7823311173915</v>
      </c>
      <c r="J402" s="40">
        <f t="shared" si="70"/>
        <v>-299.97803398533028</v>
      </c>
      <c r="K402" s="37">
        <f t="shared" si="71"/>
        <v>3530.804297132061</v>
      </c>
      <c r="L402" s="37">
        <f t="shared" si="72"/>
        <v>63445416.967966236</v>
      </c>
      <c r="M402" s="37">
        <f t="shared" si="73"/>
        <v>58477180.769101195</v>
      </c>
      <c r="N402" s="41">
        <f>'jan-aug'!M402</f>
        <v>45258036.68470528</v>
      </c>
      <c r="O402" s="41">
        <f t="shared" si="74"/>
        <v>13219144.084395915</v>
      </c>
    </row>
    <row r="403" spans="1:15" s="34" customFormat="1" x14ac:dyDescent="0.3">
      <c r="A403" s="33" t="s">
        <v>875</v>
      </c>
      <c r="B403" s="34" t="s">
        <v>440</v>
      </c>
      <c r="C403" s="36">
        <v>158318612</v>
      </c>
      <c r="D403" s="36">
        <v>8231</v>
      </c>
      <c r="E403" s="37">
        <f t="shared" si="65"/>
        <v>19234.432268254161</v>
      </c>
      <c r="F403" s="38">
        <f t="shared" si="66"/>
        <v>0.77079505904763723</v>
      </c>
      <c r="G403" s="39">
        <f t="shared" si="67"/>
        <v>3431.7502640023672</v>
      </c>
      <c r="H403" s="39">
        <f t="shared" si="68"/>
        <v>1128.4637592123479</v>
      </c>
      <c r="I403" s="37">
        <f t="shared" si="69"/>
        <v>4560.2140232147149</v>
      </c>
      <c r="J403" s="40">
        <f t="shared" si="70"/>
        <v>-299.97803398533028</v>
      </c>
      <c r="K403" s="37">
        <f t="shared" si="71"/>
        <v>4260.2359892293844</v>
      </c>
      <c r="L403" s="37">
        <f t="shared" si="72"/>
        <v>37535121.625080317</v>
      </c>
      <c r="M403" s="37">
        <f t="shared" si="73"/>
        <v>35066002.427347064</v>
      </c>
      <c r="N403" s="41">
        <f>'jan-aug'!M403</f>
        <v>26465934.222923521</v>
      </c>
      <c r="O403" s="41">
        <f t="shared" si="74"/>
        <v>8600068.2044235431</v>
      </c>
    </row>
    <row r="404" spans="1:15" s="34" customFormat="1" x14ac:dyDescent="0.3">
      <c r="A404" s="33" t="s">
        <v>876</v>
      </c>
      <c r="B404" s="34" t="s">
        <v>441</v>
      </c>
      <c r="C404" s="36">
        <v>126945722</v>
      </c>
      <c r="D404" s="36">
        <v>6076</v>
      </c>
      <c r="E404" s="37">
        <f t="shared" si="65"/>
        <v>20892.975971033575</v>
      </c>
      <c r="F404" s="38">
        <f t="shared" si="66"/>
        <v>0.83725905826984981</v>
      </c>
      <c r="G404" s="39">
        <f t="shared" si="67"/>
        <v>2436.624042334719</v>
      </c>
      <c r="H404" s="39">
        <f t="shared" si="68"/>
        <v>547.97346323955298</v>
      </c>
      <c r="I404" s="37">
        <f t="shared" si="69"/>
        <v>2984.597505574272</v>
      </c>
      <c r="J404" s="40">
        <f t="shared" si="70"/>
        <v>-299.97803398533028</v>
      </c>
      <c r="K404" s="37">
        <f t="shared" si="71"/>
        <v>2684.6194715889415</v>
      </c>
      <c r="L404" s="37">
        <f t="shared" si="72"/>
        <v>18134414.443869278</v>
      </c>
      <c r="M404" s="37">
        <f t="shared" si="73"/>
        <v>16311747.909374408</v>
      </c>
      <c r="N404" s="41">
        <f>'jan-aug'!M404</f>
        <v>11228695.613027979</v>
      </c>
      <c r="O404" s="41">
        <f t="shared" si="74"/>
        <v>5083052.2963464297</v>
      </c>
    </row>
    <row r="405" spans="1:15" s="34" customFormat="1" x14ac:dyDescent="0.3">
      <c r="A405" s="33" t="s">
        <v>877</v>
      </c>
      <c r="B405" s="34" t="s">
        <v>442</v>
      </c>
      <c r="C405" s="36">
        <v>317427834</v>
      </c>
      <c r="D405" s="36">
        <v>14040</v>
      </c>
      <c r="E405" s="37">
        <f t="shared" si="65"/>
        <v>22608.820085470084</v>
      </c>
      <c r="F405" s="38">
        <f t="shared" si="66"/>
        <v>0.90601929756666977</v>
      </c>
      <c r="G405" s="39">
        <f t="shared" si="67"/>
        <v>1407.117573672813</v>
      </c>
      <c r="H405" s="39">
        <f t="shared" si="68"/>
        <v>0</v>
      </c>
      <c r="I405" s="37">
        <f t="shared" si="69"/>
        <v>1407.117573672813</v>
      </c>
      <c r="J405" s="40">
        <f t="shared" si="70"/>
        <v>-299.97803398533028</v>
      </c>
      <c r="K405" s="37">
        <f t="shared" si="71"/>
        <v>1107.1395396874827</v>
      </c>
      <c r="L405" s="37">
        <f t="shared" si="72"/>
        <v>19755930.734366294</v>
      </c>
      <c r="M405" s="37">
        <f t="shared" si="73"/>
        <v>15544239.137212258</v>
      </c>
      <c r="N405" s="41">
        <f>'jan-aug'!M405</f>
        <v>13042447.285699924</v>
      </c>
      <c r="O405" s="41">
        <f t="shared" si="74"/>
        <v>2501791.8515123334</v>
      </c>
    </row>
    <row r="406" spans="1:15" s="34" customFormat="1" x14ac:dyDescent="0.3">
      <c r="A406" s="33" t="s">
        <v>878</v>
      </c>
      <c r="B406" s="34" t="s">
        <v>443</v>
      </c>
      <c r="C406" s="36">
        <v>79043703</v>
      </c>
      <c r="D406" s="36">
        <v>4088</v>
      </c>
      <c r="E406" s="37">
        <f t="shared" si="65"/>
        <v>19335.54378669276</v>
      </c>
      <c r="F406" s="38">
        <f t="shared" si="66"/>
        <v>0.7748469727063475</v>
      </c>
      <c r="G406" s="39">
        <f t="shared" si="67"/>
        <v>3371.0833529392075</v>
      </c>
      <c r="H406" s="39">
        <f t="shared" si="68"/>
        <v>1093.074727758838</v>
      </c>
      <c r="I406" s="37">
        <f t="shared" si="69"/>
        <v>4464.1580806980455</v>
      </c>
      <c r="J406" s="40">
        <f t="shared" si="70"/>
        <v>-299.97803398533028</v>
      </c>
      <c r="K406" s="37">
        <f t="shared" si="71"/>
        <v>4164.180046712715</v>
      </c>
      <c r="L406" s="37">
        <f t="shared" si="72"/>
        <v>18249478.233893611</v>
      </c>
      <c r="M406" s="37">
        <f t="shared" si="73"/>
        <v>17023168.030961581</v>
      </c>
      <c r="N406" s="41">
        <f>'jan-aug'!M406</f>
        <v>12805090.414525732</v>
      </c>
      <c r="O406" s="41">
        <f t="shared" si="74"/>
        <v>4218077.6164358482</v>
      </c>
    </row>
    <row r="407" spans="1:15" s="34" customFormat="1" x14ac:dyDescent="0.3">
      <c r="A407" s="33" t="s">
        <v>879</v>
      </c>
      <c r="B407" s="34" t="s">
        <v>444</v>
      </c>
      <c r="C407" s="36">
        <v>30264186</v>
      </c>
      <c r="D407" s="36">
        <v>794</v>
      </c>
      <c r="E407" s="37">
        <f t="shared" si="65"/>
        <v>38116.103274559195</v>
      </c>
      <c r="F407" s="38">
        <f t="shared" si="66"/>
        <v>1.5274536656155946</v>
      </c>
      <c r="G407" s="39">
        <f t="shared" si="67"/>
        <v>-7897.2523397806526</v>
      </c>
      <c r="H407" s="39">
        <f t="shared" si="68"/>
        <v>0</v>
      </c>
      <c r="I407" s="37">
        <f t="shared" si="69"/>
        <v>-7897.2523397806526</v>
      </c>
      <c r="J407" s="40">
        <f t="shared" si="70"/>
        <v>-299.97803398533028</v>
      </c>
      <c r="K407" s="37">
        <f t="shared" si="71"/>
        <v>-8197.2303737659822</v>
      </c>
      <c r="L407" s="37">
        <f t="shared" si="72"/>
        <v>-6270418.3577858377</v>
      </c>
      <c r="M407" s="37">
        <f t="shared" si="73"/>
        <v>-6508600.91677019</v>
      </c>
      <c r="N407" s="41">
        <f>'jan-aug'!M407</f>
        <v>-6923115.8135742508</v>
      </c>
      <c r="O407" s="41">
        <f t="shared" si="74"/>
        <v>414514.89680406079</v>
      </c>
    </row>
    <row r="408" spans="1:15" s="34" customFormat="1" x14ac:dyDescent="0.3">
      <c r="A408" s="33" t="s">
        <v>880</v>
      </c>
      <c r="B408" s="34" t="s">
        <v>445</v>
      </c>
      <c r="C408" s="36">
        <v>46403311</v>
      </c>
      <c r="D408" s="36">
        <v>2432</v>
      </c>
      <c r="E408" s="37">
        <f t="shared" si="65"/>
        <v>19080.308799342107</v>
      </c>
      <c r="F408" s="38">
        <f t="shared" si="66"/>
        <v>0.76461875986376349</v>
      </c>
      <c r="G408" s="39">
        <f t="shared" si="67"/>
        <v>3524.2243453495998</v>
      </c>
      <c r="H408" s="39">
        <f t="shared" si="68"/>
        <v>1182.4069733315666</v>
      </c>
      <c r="I408" s="37">
        <f t="shared" si="69"/>
        <v>4706.6313186811667</v>
      </c>
      <c r="J408" s="40">
        <f t="shared" si="70"/>
        <v>-299.97803398533028</v>
      </c>
      <c r="K408" s="37">
        <f t="shared" si="71"/>
        <v>4406.6532846958362</v>
      </c>
      <c r="L408" s="37">
        <f t="shared" si="72"/>
        <v>11446527.367032597</v>
      </c>
      <c r="M408" s="37">
        <f t="shared" si="73"/>
        <v>10716980.788380273</v>
      </c>
      <c r="N408" s="41">
        <f>'jan-aug'!M408</f>
        <v>7140297.9590329221</v>
      </c>
      <c r="O408" s="41">
        <f t="shared" si="74"/>
        <v>3576682.8293473506</v>
      </c>
    </row>
    <row r="409" spans="1:15" s="34" customFormat="1" x14ac:dyDescent="0.3">
      <c r="A409" s="33" t="s">
        <v>881</v>
      </c>
      <c r="B409" s="34" t="s">
        <v>446</v>
      </c>
      <c r="C409" s="36">
        <v>479967707</v>
      </c>
      <c r="D409" s="36">
        <v>24028</v>
      </c>
      <c r="E409" s="37">
        <f t="shared" si="65"/>
        <v>19975.349883469287</v>
      </c>
      <c r="F409" s="38">
        <f t="shared" si="66"/>
        <v>0.80048637662875211</v>
      </c>
      <c r="G409" s="39">
        <f t="shared" si="67"/>
        <v>2987.1996948732913</v>
      </c>
      <c r="H409" s="39">
        <f t="shared" si="68"/>
        <v>869.14259388705352</v>
      </c>
      <c r="I409" s="37">
        <f t="shared" si="69"/>
        <v>3856.3422887603447</v>
      </c>
      <c r="J409" s="40">
        <f t="shared" si="70"/>
        <v>-299.97803398533028</v>
      </c>
      <c r="K409" s="37">
        <f t="shared" si="71"/>
        <v>3556.3642547750142</v>
      </c>
      <c r="L409" s="37">
        <f t="shared" si="72"/>
        <v>92660192.514333561</v>
      </c>
      <c r="M409" s="37">
        <f t="shared" si="73"/>
        <v>85452320.31373404</v>
      </c>
      <c r="N409" s="41">
        <f>'jan-aug'!M409</f>
        <v>68571619.842863113</v>
      </c>
      <c r="O409" s="41">
        <f t="shared" si="74"/>
        <v>16880700.470870927</v>
      </c>
    </row>
    <row r="410" spans="1:15" s="34" customFormat="1" x14ac:dyDescent="0.3">
      <c r="A410" s="33" t="s">
        <v>882</v>
      </c>
      <c r="B410" s="34" t="s">
        <v>447</v>
      </c>
      <c r="C410" s="36">
        <v>43760685</v>
      </c>
      <c r="D410" s="36">
        <v>2632</v>
      </c>
      <c r="E410" s="37">
        <f t="shared" si="65"/>
        <v>16626.400075987844</v>
      </c>
      <c r="F410" s="38">
        <f t="shared" si="66"/>
        <v>0.66628153353256792</v>
      </c>
      <c r="G410" s="39">
        <f t="shared" si="67"/>
        <v>4996.5695793621571</v>
      </c>
      <c r="H410" s="39">
        <f t="shared" si="68"/>
        <v>2041.2750265055588</v>
      </c>
      <c r="I410" s="37">
        <f t="shared" si="69"/>
        <v>7037.8446058677164</v>
      </c>
      <c r="J410" s="40">
        <f t="shared" si="70"/>
        <v>-299.97803398533028</v>
      </c>
      <c r="K410" s="37">
        <f t="shared" si="71"/>
        <v>6737.8665718823859</v>
      </c>
      <c r="L410" s="37">
        <f t="shared" si="72"/>
        <v>18523607.002643831</v>
      </c>
      <c r="M410" s="37">
        <f t="shared" si="73"/>
        <v>17734064.817194439</v>
      </c>
      <c r="N410" s="41">
        <f>'jan-aug'!M410</f>
        <v>14538413.186749445</v>
      </c>
      <c r="O410" s="41">
        <f t="shared" si="74"/>
        <v>3195651.6304449942</v>
      </c>
    </row>
    <row r="411" spans="1:15" s="34" customFormat="1" x14ac:dyDescent="0.3">
      <c r="A411" s="33" t="s">
        <v>883</v>
      </c>
      <c r="B411" s="34" t="s">
        <v>448</v>
      </c>
      <c r="C411" s="36">
        <v>398311423</v>
      </c>
      <c r="D411" s="36">
        <v>20254</v>
      </c>
      <c r="E411" s="37">
        <f t="shared" si="65"/>
        <v>19665.815295744051</v>
      </c>
      <c r="F411" s="38">
        <f t="shared" si="66"/>
        <v>0.78808217735239805</v>
      </c>
      <c r="G411" s="39">
        <f t="shared" si="67"/>
        <v>3172.9204475084334</v>
      </c>
      <c r="H411" s="39">
        <f t="shared" si="68"/>
        <v>977.4796995908863</v>
      </c>
      <c r="I411" s="37">
        <f t="shared" si="69"/>
        <v>4150.4001470993198</v>
      </c>
      <c r="J411" s="40">
        <f t="shared" si="70"/>
        <v>-299.97803398533028</v>
      </c>
      <c r="K411" s="37">
        <f t="shared" si="71"/>
        <v>3850.4221131139893</v>
      </c>
      <c r="L411" s="37">
        <f t="shared" si="72"/>
        <v>84062204.579349622</v>
      </c>
      <c r="M411" s="37">
        <f t="shared" si="73"/>
        <v>77986449.479010746</v>
      </c>
      <c r="N411" s="41">
        <f>'jan-aug'!M411</f>
        <v>65102861.053352319</v>
      </c>
      <c r="O411" s="41">
        <f t="shared" si="74"/>
        <v>12883588.425658427</v>
      </c>
    </row>
    <row r="412" spans="1:15" s="34" customFormat="1" x14ac:dyDescent="0.3">
      <c r="A412" s="33" t="s">
        <v>884</v>
      </c>
      <c r="B412" s="34" t="s">
        <v>449</v>
      </c>
      <c r="C412" s="36">
        <v>268482201</v>
      </c>
      <c r="D412" s="36">
        <v>14933</v>
      </c>
      <c r="E412" s="37">
        <f t="shared" si="65"/>
        <v>17979.120136610192</v>
      </c>
      <c r="F412" s="38">
        <f t="shared" si="66"/>
        <v>0.72049004483462598</v>
      </c>
      <c r="G412" s="39">
        <f t="shared" si="67"/>
        <v>4184.9375429887486</v>
      </c>
      <c r="H412" s="39">
        <f t="shared" si="68"/>
        <v>1567.8230052877368</v>
      </c>
      <c r="I412" s="37">
        <f t="shared" si="69"/>
        <v>5752.7605482764857</v>
      </c>
      <c r="J412" s="40">
        <f t="shared" si="70"/>
        <v>-299.97803398533028</v>
      </c>
      <c r="K412" s="37">
        <f t="shared" si="71"/>
        <v>5452.7825142911552</v>
      </c>
      <c r="L412" s="37">
        <f t="shared" si="72"/>
        <v>85905973.267412767</v>
      </c>
      <c r="M412" s="37">
        <f t="shared" si="73"/>
        <v>81426401.285909817</v>
      </c>
      <c r="N412" s="41">
        <f>'jan-aug'!M412</f>
        <v>64716009.606204212</v>
      </c>
      <c r="O412" s="41">
        <f t="shared" si="74"/>
        <v>16710391.679705605</v>
      </c>
    </row>
    <row r="413" spans="1:15" s="34" customFormat="1" x14ac:dyDescent="0.3">
      <c r="A413" s="33" t="s">
        <v>885</v>
      </c>
      <c r="B413" s="34" t="s">
        <v>450</v>
      </c>
      <c r="C413" s="36">
        <v>42022151</v>
      </c>
      <c r="D413" s="36">
        <v>2449</v>
      </c>
      <c r="E413" s="37">
        <f t="shared" si="65"/>
        <v>17158.902000816659</v>
      </c>
      <c r="F413" s="38">
        <f t="shared" si="66"/>
        <v>0.68762086119595012</v>
      </c>
      <c r="G413" s="39">
        <f t="shared" si="67"/>
        <v>4677.0684244648683</v>
      </c>
      <c r="H413" s="39">
        <f t="shared" si="68"/>
        <v>1854.8993528154733</v>
      </c>
      <c r="I413" s="37">
        <f t="shared" si="69"/>
        <v>6531.9677772803416</v>
      </c>
      <c r="J413" s="40">
        <f t="shared" si="70"/>
        <v>-299.97803398533028</v>
      </c>
      <c r="K413" s="37">
        <f t="shared" si="71"/>
        <v>6231.9897432950111</v>
      </c>
      <c r="L413" s="37">
        <f t="shared" si="72"/>
        <v>15996789.086559556</v>
      </c>
      <c r="M413" s="37">
        <f t="shared" si="73"/>
        <v>15262142.881329482</v>
      </c>
      <c r="N413" s="41">
        <f>'jan-aug'!M413</f>
        <v>11335140.237138825</v>
      </c>
      <c r="O413" s="41">
        <f t="shared" si="74"/>
        <v>3927002.6441906579</v>
      </c>
    </row>
    <row r="414" spans="1:15" s="34" customFormat="1" x14ac:dyDescent="0.3">
      <c r="A414" s="33" t="s">
        <v>886</v>
      </c>
      <c r="B414" s="34" t="s">
        <v>451</v>
      </c>
      <c r="C414" s="36">
        <v>25500044</v>
      </c>
      <c r="D414" s="36">
        <v>1576</v>
      </c>
      <c r="E414" s="37">
        <f t="shared" si="65"/>
        <v>16180.230964467006</v>
      </c>
      <c r="F414" s="38">
        <f t="shared" si="66"/>
        <v>0.64840188198561055</v>
      </c>
      <c r="G414" s="39">
        <f t="shared" si="67"/>
        <v>5264.27104627466</v>
      </c>
      <c r="H414" s="39">
        <f t="shared" si="68"/>
        <v>2197.4342155378517</v>
      </c>
      <c r="I414" s="37">
        <f t="shared" si="69"/>
        <v>7461.7052618125117</v>
      </c>
      <c r="J414" s="40">
        <f t="shared" si="70"/>
        <v>-299.97803398533028</v>
      </c>
      <c r="K414" s="37">
        <f t="shared" si="71"/>
        <v>7161.7272278271812</v>
      </c>
      <c r="L414" s="37">
        <f t="shared" si="72"/>
        <v>11759647.492616519</v>
      </c>
      <c r="M414" s="37">
        <f t="shared" si="73"/>
        <v>11286882.111055637</v>
      </c>
      <c r="N414" s="41">
        <f>'jan-aug'!M414</f>
        <v>9209611.1644062009</v>
      </c>
      <c r="O414" s="41">
        <f t="shared" si="74"/>
        <v>2077270.9466494359</v>
      </c>
    </row>
    <row r="415" spans="1:15" s="34" customFormat="1" x14ac:dyDescent="0.3">
      <c r="A415" s="33" t="s">
        <v>887</v>
      </c>
      <c r="B415" s="34" t="s">
        <v>888</v>
      </c>
      <c r="C415" s="36">
        <v>34894156</v>
      </c>
      <c r="D415" s="36">
        <v>2100</v>
      </c>
      <c r="E415" s="37">
        <f t="shared" si="65"/>
        <v>16616.26476190476</v>
      </c>
      <c r="F415" s="38">
        <f t="shared" si="66"/>
        <v>0.66587537389613138</v>
      </c>
      <c r="G415" s="39">
        <f t="shared" si="67"/>
        <v>5002.6507678120079</v>
      </c>
      <c r="H415" s="39">
        <f t="shared" si="68"/>
        <v>2044.822386434638</v>
      </c>
      <c r="I415" s="37">
        <f t="shared" si="69"/>
        <v>7047.4731542466461</v>
      </c>
      <c r="J415" s="40">
        <f t="shared" si="70"/>
        <v>-299.97803398533028</v>
      </c>
      <c r="K415" s="37">
        <f t="shared" si="71"/>
        <v>6747.4951202613156</v>
      </c>
      <c r="L415" s="37">
        <f t="shared" si="72"/>
        <v>14799693.623917958</v>
      </c>
      <c r="M415" s="37">
        <f t="shared" si="73"/>
        <v>14169739.752548764</v>
      </c>
      <c r="N415" s="41">
        <f>'jan-aug'!M415</f>
        <v>11055366.116023492</v>
      </c>
      <c r="O415" s="41">
        <f t="shared" si="74"/>
        <v>3114373.6365252715</v>
      </c>
    </row>
    <row r="416" spans="1:15" s="34" customFormat="1" x14ac:dyDescent="0.3">
      <c r="A416" s="33" t="s">
        <v>889</v>
      </c>
      <c r="B416" s="34" t="s">
        <v>452</v>
      </c>
      <c r="C416" s="36">
        <v>26676439</v>
      </c>
      <c r="D416" s="36">
        <v>1386</v>
      </c>
      <c r="E416" s="37">
        <f t="shared" si="65"/>
        <v>19247.069985569986</v>
      </c>
      <c r="F416" s="38">
        <f t="shared" si="66"/>
        <v>0.77130149926530644</v>
      </c>
      <c r="G416" s="39">
        <f t="shared" si="67"/>
        <v>3424.1676336128721</v>
      </c>
      <c r="H416" s="39">
        <f t="shared" si="68"/>
        <v>1124.0405581518089</v>
      </c>
      <c r="I416" s="37">
        <f t="shared" si="69"/>
        <v>4548.208191764681</v>
      </c>
      <c r="J416" s="40">
        <f t="shared" si="70"/>
        <v>-299.97803398533028</v>
      </c>
      <c r="K416" s="37">
        <f t="shared" si="71"/>
        <v>4248.2301577793505</v>
      </c>
      <c r="L416" s="37">
        <f t="shared" si="72"/>
        <v>6303816.5537858475</v>
      </c>
      <c r="M416" s="37">
        <f t="shared" si="73"/>
        <v>5888046.9986821795</v>
      </c>
      <c r="N416" s="41">
        <f>'jan-aug'!M416</f>
        <v>4275944.8355755052</v>
      </c>
      <c r="O416" s="41">
        <f t="shared" si="74"/>
        <v>1612102.1631066743</v>
      </c>
    </row>
    <row r="417" spans="1:15" s="34" customFormat="1" x14ac:dyDescent="0.3">
      <c r="A417" s="33" t="s">
        <v>890</v>
      </c>
      <c r="B417" s="34" t="s">
        <v>891</v>
      </c>
      <c r="C417" s="36">
        <v>9491191</v>
      </c>
      <c r="D417" s="36">
        <v>482</v>
      </c>
      <c r="E417" s="37">
        <f t="shared" si="65"/>
        <v>19691.267634854772</v>
      </c>
      <c r="F417" s="38">
        <f t="shared" si="66"/>
        <v>0.78910214700651304</v>
      </c>
      <c r="G417" s="39">
        <f t="shared" si="67"/>
        <v>3157.6490440420007</v>
      </c>
      <c r="H417" s="39">
        <f t="shared" si="68"/>
        <v>968.57138090213391</v>
      </c>
      <c r="I417" s="37">
        <f t="shared" si="69"/>
        <v>4126.2204249441347</v>
      </c>
      <c r="J417" s="40">
        <f t="shared" si="70"/>
        <v>-299.97803398533028</v>
      </c>
      <c r="K417" s="37">
        <f t="shared" si="71"/>
        <v>3826.2423909588042</v>
      </c>
      <c r="L417" s="37">
        <f t="shared" si="72"/>
        <v>1988838.244823073</v>
      </c>
      <c r="M417" s="37">
        <f t="shared" si="73"/>
        <v>1844248.8324421437</v>
      </c>
      <c r="N417" s="41">
        <f>'jan-aug'!M417</f>
        <v>1161877.2262968209</v>
      </c>
      <c r="O417" s="41">
        <f t="shared" si="74"/>
        <v>682371.60614532279</v>
      </c>
    </row>
    <row r="418" spans="1:15" s="34" customFormat="1" x14ac:dyDescent="0.3">
      <c r="A418" s="33" t="s">
        <v>892</v>
      </c>
      <c r="B418" s="34" t="s">
        <v>453</v>
      </c>
      <c r="C418" s="36">
        <v>24803424</v>
      </c>
      <c r="D418" s="36">
        <v>871</v>
      </c>
      <c r="E418" s="37">
        <f t="shared" si="65"/>
        <v>28476.950631458094</v>
      </c>
      <c r="F418" s="38">
        <f t="shared" si="66"/>
        <v>1.1411770587946604</v>
      </c>
      <c r="G418" s="39">
        <f t="shared" si="67"/>
        <v>-2113.7607539199926</v>
      </c>
      <c r="H418" s="39">
        <f t="shared" si="68"/>
        <v>0</v>
      </c>
      <c r="I418" s="37">
        <f t="shared" si="69"/>
        <v>-2113.7607539199926</v>
      </c>
      <c r="J418" s="40">
        <f t="shared" si="70"/>
        <v>-299.97803398533028</v>
      </c>
      <c r="K418" s="37">
        <f t="shared" si="71"/>
        <v>-2413.7387879053231</v>
      </c>
      <c r="L418" s="37">
        <f t="shared" si="72"/>
        <v>-1841085.6166643135</v>
      </c>
      <c r="M418" s="37">
        <f t="shared" si="73"/>
        <v>-2102366.4842655365</v>
      </c>
      <c r="N418" s="41">
        <f>'jan-aug'!M418</f>
        <v>-2795058.1798780537</v>
      </c>
      <c r="O418" s="41">
        <f t="shared" si="74"/>
        <v>692691.69561251719</v>
      </c>
    </row>
    <row r="419" spans="1:15" s="34" customFormat="1" x14ac:dyDescent="0.3">
      <c r="A419" s="33" t="s">
        <v>893</v>
      </c>
      <c r="B419" s="34" t="s">
        <v>454</v>
      </c>
      <c r="C419" s="36">
        <v>51511337</v>
      </c>
      <c r="D419" s="36">
        <v>2374</v>
      </c>
      <c r="E419" s="37">
        <f t="shared" si="65"/>
        <v>21698.120050547597</v>
      </c>
      <c r="F419" s="38">
        <f t="shared" si="66"/>
        <v>0.86952416854997749</v>
      </c>
      <c r="G419" s="39">
        <f t="shared" si="67"/>
        <v>1953.5375946263055</v>
      </c>
      <c r="H419" s="39">
        <f t="shared" si="68"/>
        <v>266.17303540964514</v>
      </c>
      <c r="I419" s="37">
        <f t="shared" si="69"/>
        <v>2219.7106300359505</v>
      </c>
      <c r="J419" s="40">
        <f t="shared" si="70"/>
        <v>-299.97803398533028</v>
      </c>
      <c r="K419" s="37">
        <f t="shared" si="71"/>
        <v>1919.7325960506203</v>
      </c>
      <c r="L419" s="37">
        <f t="shared" si="72"/>
        <v>5269593.0357053466</v>
      </c>
      <c r="M419" s="37">
        <f t="shared" si="73"/>
        <v>4557445.1830241727</v>
      </c>
      <c r="N419" s="41">
        <f>'jan-aug'!M419</f>
        <v>2760363.7454951312</v>
      </c>
      <c r="O419" s="41">
        <f t="shared" si="74"/>
        <v>1797081.4375290414</v>
      </c>
    </row>
    <row r="420" spans="1:15" s="34" customFormat="1" x14ac:dyDescent="0.3">
      <c r="A420" s="33" t="s">
        <v>894</v>
      </c>
      <c r="B420" s="34" t="s">
        <v>455</v>
      </c>
      <c r="C420" s="36">
        <v>21359132</v>
      </c>
      <c r="D420" s="36">
        <v>1254</v>
      </c>
      <c r="E420" s="37">
        <f t="shared" si="65"/>
        <v>17032.800637958531</v>
      </c>
      <c r="F420" s="38">
        <f t="shared" si="66"/>
        <v>0.68256751176121577</v>
      </c>
      <c r="G420" s="39">
        <f t="shared" si="67"/>
        <v>4752.7292421797447</v>
      </c>
      <c r="H420" s="39">
        <f t="shared" si="68"/>
        <v>1899.0348298158181</v>
      </c>
      <c r="I420" s="37">
        <f t="shared" si="69"/>
        <v>6651.7640719955625</v>
      </c>
      <c r="J420" s="40">
        <f t="shared" si="70"/>
        <v>-299.97803398533028</v>
      </c>
      <c r="K420" s="37">
        <f t="shared" si="71"/>
        <v>6351.786038010232</v>
      </c>
      <c r="L420" s="37">
        <f t="shared" si="72"/>
        <v>8341312.1462824354</v>
      </c>
      <c r="M420" s="37">
        <f t="shared" si="73"/>
        <v>7965139.6916648308</v>
      </c>
      <c r="N420" s="41">
        <f>'jan-aug'!M420</f>
        <v>6289292.2702825991</v>
      </c>
      <c r="O420" s="41">
        <f t="shared" si="74"/>
        <v>1675847.4213822316</v>
      </c>
    </row>
    <row r="421" spans="1:15" s="34" customFormat="1" x14ac:dyDescent="0.3">
      <c r="A421" s="33" t="s">
        <v>895</v>
      </c>
      <c r="B421" s="34" t="s">
        <v>456</v>
      </c>
      <c r="C421" s="36">
        <v>73609012</v>
      </c>
      <c r="D421" s="36">
        <v>3879</v>
      </c>
      <c r="E421" s="37">
        <f t="shared" si="65"/>
        <v>18976.285640629027</v>
      </c>
      <c r="F421" s="38">
        <f t="shared" si="66"/>
        <v>0.7604501659773244</v>
      </c>
      <c r="G421" s="39">
        <f t="shared" si="67"/>
        <v>3586.638240577448</v>
      </c>
      <c r="H421" s="39">
        <f t="shared" si="68"/>
        <v>1218.8150788811447</v>
      </c>
      <c r="I421" s="37">
        <f t="shared" si="69"/>
        <v>4805.4533194585929</v>
      </c>
      <c r="J421" s="40">
        <f t="shared" si="70"/>
        <v>-299.97803398533028</v>
      </c>
      <c r="K421" s="37">
        <f t="shared" si="71"/>
        <v>4505.4752854732624</v>
      </c>
      <c r="L421" s="37">
        <f t="shared" si="72"/>
        <v>18640353.426179882</v>
      </c>
      <c r="M421" s="37">
        <f t="shared" si="73"/>
        <v>17476738.632350784</v>
      </c>
      <c r="N421" s="41">
        <f>'jan-aug'!M421</f>
        <v>13834460.277811971</v>
      </c>
      <c r="O421" s="41">
        <f t="shared" si="74"/>
        <v>3642278.3545388132</v>
      </c>
    </row>
    <row r="422" spans="1:15" s="34" customFormat="1" x14ac:dyDescent="0.3">
      <c r="A422" s="33" t="s">
        <v>896</v>
      </c>
      <c r="B422" s="34" t="s">
        <v>457</v>
      </c>
      <c r="C422" s="36">
        <v>9382054</v>
      </c>
      <c r="D422" s="36">
        <v>605</v>
      </c>
      <c r="E422" s="37">
        <f t="shared" si="65"/>
        <v>15507.527272727273</v>
      </c>
      <c r="F422" s="38">
        <f t="shared" si="66"/>
        <v>0.62144414938583503</v>
      </c>
      <c r="G422" s="39">
        <f t="shared" si="67"/>
        <v>5667.8932613184998</v>
      </c>
      <c r="H422" s="39">
        <f t="shared" si="68"/>
        <v>2432.8805076467584</v>
      </c>
      <c r="I422" s="37">
        <f t="shared" si="69"/>
        <v>8100.7737689652586</v>
      </c>
      <c r="J422" s="40">
        <f t="shared" si="70"/>
        <v>-299.97803398533028</v>
      </c>
      <c r="K422" s="37">
        <f t="shared" si="71"/>
        <v>7800.7957349799281</v>
      </c>
      <c r="L422" s="37">
        <f t="shared" si="72"/>
        <v>4900968.1302239811</v>
      </c>
      <c r="M422" s="37">
        <f t="shared" si="73"/>
        <v>4719481.4196628565</v>
      </c>
      <c r="N422" s="41">
        <f>'jan-aug'!M422</f>
        <v>3779438.6825924823</v>
      </c>
      <c r="O422" s="41">
        <f t="shared" si="74"/>
        <v>940042.73707037419</v>
      </c>
    </row>
    <row r="423" spans="1:15" s="34" customFormat="1" x14ac:dyDescent="0.3">
      <c r="A423" s="33" t="s">
        <v>897</v>
      </c>
      <c r="B423" s="34" t="s">
        <v>458</v>
      </c>
      <c r="C423" s="36">
        <v>23142454</v>
      </c>
      <c r="D423" s="36">
        <v>1103</v>
      </c>
      <c r="E423" s="37">
        <f t="shared" si="65"/>
        <v>20981.372620126927</v>
      </c>
      <c r="F423" s="38">
        <f t="shared" si="66"/>
        <v>0.84080143994284462</v>
      </c>
      <c r="G423" s="39">
        <f t="shared" si="67"/>
        <v>2383.5860528787075</v>
      </c>
      <c r="H423" s="39">
        <f t="shared" si="68"/>
        <v>517.03463605687955</v>
      </c>
      <c r="I423" s="37">
        <f t="shared" si="69"/>
        <v>2900.6206889355872</v>
      </c>
      <c r="J423" s="40">
        <f t="shared" si="70"/>
        <v>-299.97803398533028</v>
      </c>
      <c r="K423" s="37">
        <f t="shared" si="71"/>
        <v>2600.6426549502567</v>
      </c>
      <c r="L423" s="37">
        <f t="shared" si="72"/>
        <v>3199384.6198959528</v>
      </c>
      <c r="M423" s="37">
        <f t="shared" si="73"/>
        <v>2868508.8484101333</v>
      </c>
      <c r="N423" s="41">
        <f>'jan-aug'!M423</f>
        <v>2519018.9971066257</v>
      </c>
      <c r="O423" s="41">
        <f t="shared" si="74"/>
        <v>349489.85130350757</v>
      </c>
    </row>
    <row r="424" spans="1:15" s="34" customFormat="1" x14ac:dyDescent="0.3">
      <c r="A424" s="33" t="s">
        <v>898</v>
      </c>
      <c r="B424" s="34" t="s">
        <v>459</v>
      </c>
      <c r="C424" s="36">
        <v>106834164</v>
      </c>
      <c r="D424" s="36">
        <v>4578</v>
      </c>
      <c r="E424" s="37">
        <f t="shared" si="65"/>
        <v>23336.427260812583</v>
      </c>
      <c r="F424" s="38">
        <f t="shared" si="66"/>
        <v>0.93517721644152252</v>
      </c>
      <c r="G424" s="39">
        <f t="shared" si="67"/>
        <v>970.55326846731396</v>
      </c>
      <c r="H424" s="39">
        <f t="shared" si="68"/>
        <v>0</v>
      </c>
      <c r="I424" s="37">
        <f t="shared" si="69"/>
        <v>970.55326846731396</v>
      </c>
      <c r="J424" s="40">
        <f t="shared" si="70"/>
        <v>-299.97803398533028</v>
      </c>
      <c r="K424" s="37">
        <f t="shared" si="71"/>
        <v>670.57523448198367</v>
      </c>
      <c r="L424" s="37">
        <f t="shared" si="72"/>
        <v>4443192.8630433632</v>
      </c>
      <c r="M424" s="37">
        <f t="shared" si="73"/>
        <v>3069893.4234585213</v>
      </c>
      <c r="N424" s="41">
        <f>'jan-aug'!M424</f>
        <v>1624550.9852104196</v>
      </c>
      <c r="O424" s="41">
        <f t="shared" si="74"/>
        <v>1445342.4382481016</v>
      </c>
    </row>
    <row r="425" spans="1:15" s="34" customFormat="1" x14ac:dyDescent="0.3">
      <c r="A425" s="33" t="s">
        <v>899</v>
      </c>
      <c r="B425" s="34" t="s">
        <v>460</v>
      </c>
      <c r="C425" s="36">
        <v>100106800</v>
      </c>
      <c r="D425" s="36">
        <v>5072</v>
      </c>
      <c r="E425" s="37">
        <f t="shared" si="65"/>
        <v>19737.145110410096</v>
      </c>
      <c r="F425" s="38">
        <f t="shared" si="66"/>
        <v>0.7909406276534301</v>
      </c>
      <c r="G425" s="39">
        <f t="shared" si="67"/>
        <v>3130.1225587088061</v>
      </c>
      <c r="H425" s="39">
        <f t="shared" si="68"/>
        <v>952.51426445777042</v>
      </c>
      <c r="I425" s="37">
        <f t="shared" si="69"/>
        <v>4082.6368231665765</v>
      </c>
      <c r="J425" s="40">
        <f t="shared" si="70"/>
        <v>-299.97803398533028</v>
      </c>
      <c r="K425" s="37">
        <f t="shared" si="71"/>
        <v>3782.658789181246</v>
      </c>
      <c r="L425" s="37">
        <f t="shared" si="72"/>
        <v>20707133.967100877</v>
      </c>
      <c r="M425" s="37">
        <f t="shared" si="73"/>
        <v>19185645.37872728</v>
      </c>
      <c r="N425" s="41">
        <f>'jan-aug'!M425</f>
        <v>15038252.364891032</v>
      </c>
      <c r="O425" s="41">
        <f t="shared" si="74"/>
        <v>4147393.0138362478</v>
      </c>
    </row>
    <row r="426" spans="1:15" s="34" customFormat="1" x14ac:dyDescent="0.3">
      <c r="A426" s="33" t="s">
        <v>900</v>
      </c>
      <c r="B426" s="34" t="s">
        <v>461</v>
      </c>
      <c r="C426" s="36">
        <v>10353966</v>
      </c>
      <c r="D426" s="36">
        <v>567</v>
      </c>
      <c r="E426" s="37">
        <f t="shared" si="65"/>
        <v>18260.962962962964</v>
      </c>
      <c r="F426" s="38">
        <f t="shared" si="66"/>
        <v>0.73178453249877662</v>
      </c>
      <c r="G426" s="39">
        <f t="shared" si="67"/>
        <v>4015.8318471770854</v>
      </c>
      <c r="H426" s="39">
        <f t="shared" si="68"/>
        <v>1469.1780160642668</v>
      </c>
      <c r="I426" s="37">
        <f t="shared" si="69"/>
        <v>5485.0098632413519</v>
      </c>
      <c r="J426" s="40">
        <f t="shared" si="70"/>
        <v>-299.97803398533028</v>
      </c>
      <c r="K426" s="37">
        <f t="shared" si="71"/>
        <v>5185.0318292560214</v>
      </c>
      <c r="L426" s="37">
        <f t="shared" si="72"/>
        <v>3110000.5924578467</v>
      </c>
      <c r="M426" s="37">
        <f t="shared" si="73"/>
        <v>2939913.0471881642</v>
      </c>
      <c r="N426" s="41">
        <f>'jan-aug'!M426</f>
        <v>2287174.316826344</v>
      </c>
      <c r="O426" s="41">
        <f t="shared" si="74"/>
        <v>652738.7303618202</v>
      </c>
    </row>
    <row r="427" spans="1:15" s="34" customFormat="1" x14ac:dyDescent="0.3">
      <c r="A427" s="33" t="s">
        <v>901</v>
      </c>
      <c r="B427" s="34" t="s">
        <v>462</v>
      </c>
      <c r="C427" s="36">
        <v>127868669</v>
      </c>
      <c r="D427" s="36">
        <v>6804</v>
      </c>
      <c r="E427" s="37">
        <f t="shared" si="65"/>
        <v>18793.161228689005</v>
      </c>
      <c r="F427" s="38">
        <f t="shared" si="66"/>
        <v>0.75311169141536194</v>
      </c>
      <c r="G427" s="39">
        <f t="shared" si="67"/>
        <v>3696.5128877414609</v>
      </c>
      <c r="H427" s="39">
        <f t="shared" si="68"/>
        <v>1282.9086230601524</v>
      </c>
      <c r="I427" s="37">
        <f t="shared" si="69"/>
        <v>4979.4215108016133</v>
      </c>
      <c r="J427" s="40">
        <f t="shared" si="70"/>
        <v>-299.97803398533028</v>
      </c>
      <c r="K427" s="37">
        <f t="shared" si="71"/>
        <v>4679.4434768162828</v>
      </c>
      <c r="L427" s="37">
        <f t="shared" si="72"/>
        <v>33879983.959494174</v>
      </c>
      <c r="M427" s="37">
        <f t="shared" si="73"/>
        <v>31838933.416257989</v>
      </c>
      <c r="N427" s="41">
        <f>'jan-aug'!M427</f>
        <v>25452152.001916114</v>
      </c>
      <c r="O427" s="41">
        <f t="shared" si="74"/>
        <v>6386781.4143418744</v>
      </c>
    </row>
    <row r="428" spans="1:15" s="34" customFormat="1" x14ac:dyDescent="0.3">
      <c r="A428" s="33" t="s">
        <v>902</v>
      </c>
      <c r="B428" s="34" t="s">
        <v>463</v>
      </c>
      <c r="C428" s="36">
        <v>183363092</v>
      </c>
      <c r="D428" s="36">
        <v>9988</v>
      </c>
      <c r="E428" s="37">
        <f t="shared" si="65"/>
        <v>18358.339207048459</v>
      </c>
      <c r="F428" s="38">
        <f t="shared" si="66"/>
        <v>0.73568675985661736</v>
      </c>
      <c r="G428" s="39">
        <f t="shared" si="67"/>
        <v>3957.4061007257883</v>
      </c>
      <c r="H428" s="39">
        <f t="shared" si="68"/>
        <v>1435.0963306343435</v>
      </c>
      <c r="I428" s="37">
        <f t="shared" si="69"/>
        <v>5392.5024313601316</v>
      </c>
      <c r="J428" s="40">
        <f t="shared" si="70"/>
        <v>-299.97803398533028</v>
      </c>
      <c r="K428" s="37">
        <f t="shared" si="71"/>
        <v>5092.5243973748011</v>
      </c>
      <c r="L428" s="37">
        <f t="shared" si="72"/>
        <v>53860314.284424998</v>
      </c>
      <c r="M428" s="37">
        <f t="shared" si="73"/>
        <v>50864133.680979513</v>
      </c>
      <c r="N428" s="41">
        <f>'jan-aug'!M428</f>
        <v>39143637.15716318</v>
      </c>
      <c r="O428" s="41">
        <f t="shared" si="74"/>
        <v>11720496.523816332</v>
      </c>
    </row>
    <row r="429" spans="1:15" s="34" customFormat="1" x14ac:dyDescent="0.3">
      <c r="A429" s="33" t="s">
        <v>903</v>
      </c>
      <c r="B429" s="34" t="s">
        <v>343</v>
      </c>
      <c r="C429" s="36">
        <v>39889985</v>
      </c>
      <c r="D429" s="36">
        <v>2028</v>
      </c>
      <c r="E429" s="37">
        <f t="shared" si="65"/>
        <v>19669.617850098621</v>
      </c>
      <c r="F429" s="38">
        <f t="shared" si="66"/>
        <v>0.78823455981252921</v>
      </c>
      <c r="G429" s="39">
        <f t="shared" si="67"/>
        <v>3170.6389148956914</v>
      </c>
      <c r="H429" s="39">
        <f t="shared" si="68"/>
        <v>976.14880556678679</v>
      </c>
      <c r="I429" s="37">
        <f t="shared" si="69"/>
        <v>4146.7877204624783</v>
      </c>
      <c r="J429" s="40">
        <f t="shared" si="70"/>
        <v>-299.97803398533028</v>
      </c>
      <c r="K429" s="37">
        <f t="shared" si="71"/>
        <v>3846.8096864771478</v>
      </c>
      <c r="L429" s="37">
        <f t="shared" si="72"/>
        <v>8409685.4970979057</v>
      </c>
      <c r="M429" s="37">
        <f t="shared" si="73"/>
        <v>7801330.0441756556</v>
      </c>
      <c r="N429" s="41">
        <f>'jan-aug'!M429</f>
        <v>5453772.344045545</v>
      </c>
      <c r="O429" s="41">
        <f t="shared" si="74"/>
        <v>2347557.7001301106</v>
      </c>
    </row>
    <row r="430" spans="1:15" s="34" customFormat="1" x14ac:dyDescent="0.3">
      <c r="A430" s="33"/>
      <c r="C430" s="36"/>
      <c r="D430" s="36"/>
      <c r="E430" s="37"/>
      <c r="F430" s="38"/>
      <c r="G430" s="39"/>
      <c r="H430" s="39"/>
      <c r="I430" s="37"/>
      <c r="J430" s="40"/>
      <c r="K430" s="37"/>
      <c r="L430" s="37"/>
      <c r="M430" s="37"/>
      <c r="N430" s="41"/>
      <c r="O430" s="41"/>
    </row>
    <row r="431" spans="1:15" s="34" customFormat="1" x14ac:dyDescent="0.3">
      <c r="A431" s="33"/>
      <c r="C431" s="36"/>
      <c r="D431" s="36"/>
      <c r="E431" s="37"/>
      <c r="F431" s="38"/>
      <c r="G431" s="39"/>
      <c r="H431" s="39"/>
      <c r="I431" s="37"/>
      <c r="J431" s="40"/>
      <c r="K431" s="37"/>
      <c r="L431" s="37"/>
      <c r="M431" s="37"/>
      <c r="N431" s="41"/>
      <c r="O431" s="41"/>
    </row>
    <row r="432" spans="1:15" s="34" customFormat="1" x14ac:dyDescent="0.3">
      <c r="A432" s="33"/>
      <c r="C432" s="36"/>
      <c r="D432" s="36"/>
      <c r="E432" s="37"/>
      <c r="F432" s="38"/>
      <c r="G432" s="39"/>
      <c r="H432" s="39"/>
      <c r="I432" s="37"/>
      <c r="J432" s="40"/>
      <c r="K432" s="37"/>
      <c r="L432" s="37"/>
      <c r="M432" s="37"/>
      <c r="N432" s="41"/>
      <c r="O432" s="41"/>
    </row>
    <row r="433" spans="1:15" s="34" customFormat="1" x14ac:dyDescent="0.3">
      <c r="A433" s="33"/>
      <c r="C433" s="36"/>
      <c r="D433" s="36"/>
      <c r="E433" s="37"/>
      <c r="F433" s="38"/>
      <c r="G433" s="39"/>
      <c r="H433" s="39"/>
      <c r="I433" s="37"/>
      <c r="J433" s="40"/>
      <c r="K433" s="37"/>
      <c r="L433" s="37"/>
      <c r="M433" s="37"/>
      <c r="N433" s="41"/>
      <c r="O433" s="41"/>
    </row>
    <row r="434" spans="1:15" s="34" customFormat="1" x14ac:dyDescent="0.3">
      <c r="A434" s="42"/>
      <c r="C434" s="36"/>
      <c r="D434" s="43"/>
      <c r="E434" s="37"/>
      <c r="F434" s="38"/>
      <c r="G434" s="39"/>
      <c r="H434" s="39"/>
      <c r="I434" s="37"/>
      <c r="J434" s="40"/>
      <c r="K434" s="37"/>
      <c r="M434" s="37"/>
      <c r="N434" s="41"/>
      <c r="O434" s="41"/>
    </row>
    <row r="435" spans="1:15" s="60" customFormat="1" ht="13.5" thickBot="1" x14ac:dyDescent="0.35">
      <c r="A435" s="44"/>
      <c r="B435" s="44" t="s">
        <v>32</v>
      </c>
      <c r="C435" s="46">
        <f>SUM(C8:C433)</f>
        <v>132960287721</v>
      </c>
      <c r="D435" s="46">
        <f>SUM(D8:D433)</f>
        <v>5328212</v>
      </c>
      <c r="E435" s="46">
        <f>(C435)/D435</f>
        <v>24954.01604159144</v>
      </c>
      <c r="F435" s="47">
        <f>IF(C435&gt;0,E435/E$435,"")</f>
        <v>1</v>
      </c>
      <c r="G435" s="48"/>
      <c r="H435" s="48"/>
      <c r="I435" s="46"/>
      <c r="J435" s="49"/>
      <c r="K435" s="46"/>
      <c r="L435" s="46">
        <f>SUM(L8:L433)</f>
        <v>1598346560.4170446</v>
      </c>
      <c r="M435" s="46">
        <f>SUM(M8:M434)</f>
        <v>3.1674280762672424E-6</v>
      </c>
      <c r="N435" s="46">
        <f>jan!M435</f>
        <v>1.0523945093154907E-7</v>
      </c>
      <c r="O435" s="46">
        <f t="shared" ref="O435" si="75">M435-N435</f>
        <v>3.0621886253356934E-6</v>
      </c>
    </row>
    <row r="436" spans="1:15" s="34" customFormat="1" ht="13.5" thickTop="1" x14ac:dyDescent="0.3">
      <c r="A436" s="50"/>
      <c r="B436" s="50"/>
      <c r="C436" s="36"/>
      <c r="D436" s="2"/>
      <c r="E436" s="37"/>
      <c r="F436" s="38"/>
      <c r="G436" s="39"/>
      <c r="H436" s="39"/>
      <c r="I436" s="37"/>
      <c r="J436" s="40"/>
      <c r="K436" s="37"/>
      <c r="L436" s="37"/>
      <c r="M436" s="37"/>
      <c r="O436" s="51"/>
    </row>
    <row r="437" spans="1:15" s="34" customFormat="1" x14ac:dyDescent="0.3">
      <c r="A437" s="52" t="s">
        <v>33</v>
      </c>
      <c r="B437" s="52"/>
      <c r="C437" s="52"/>
      <c r="D437" s="53">
        <f>L435</f>
        <v>1598346560.4170446</v>
      </c>
      <c r="E437" s="54" t="s">
        <v>34</v>
      </c>
      <c r="F437" s="55">
        <f>D435</f>
        <v>5328212</v>
      </c>
      <c r="G437" s="54" t="s">
        <v>35</v>
      </c>
      <c r="H437" s="54"/>
      <c r="I437" s="56">
        <f>-L435/D435</f>
        <v>-299.97803398533028</v>
      </c>
      <c r="J437" s="57" t="s">
        <v>36</v>
      </c>
      <c r="M437" s="58"/>
    </row>
    <row r="438" spans="1:15" x14ac:dyDescent="0.3">
      <c r="C438" s="36"/>
    </row>
    <row r="439" spans="1:15" x14ac:dyDescent="0.3">
      <c r="C439" s="36"/>
    </row>
    <row r="440" spans="1:15" x14ac:dyDescent="0.3">
      <c r="C440" s="36"/>
    </row>
    <row r="441" spans="1:15" x14ac:dyDescent="0.3">
      <c r="C441" s="36"/>
    </row>
    <row r="442" spans="1:15" x14ac:dyDescent="0.3">
      <c r="C442" s="36"/>
    </row>
    <row r="443" spans="1:15" x14ac:dyDescent="0.3">
      <c r="C443" s="36"/>
    </row>
    <row r="444" spans="1:15" x14ac:dyDescent="0.3">
      <c r="C444" s="36"/>
    </row>
    <row r="445" spans="1:15" x14ac:dyDescent="0.3">
      <c r="C445" s="36"/>
    </row>
    <row r="446" spans="1:15" x14ac:dyDescent="0.3">
      <c r="C446" s="36"/>
    </row>
    <row r="447" spans="1:15" x14ac:dyDescent="0.3">
      <c r="C447" s="36"/>
    </row>
    <row r="448" spans="1:15" x14ac:dyDescent="0.3">
      <c r="C448" s="36"/>
    </row>
    <row r="449" spans="3:3" x14ac:dyDescent="0.3">
      <c r="C449" s="36"/>
    </row>
    <row r="450" spans="3:3" x14ac:dyDescent="0.3">
      <c r="C450" s="36"/>
    </row>
    <row r="451" spans="3:3" x14ac:dyDescent="0.3">
      <c r="C451" s="36"/>
    </row>
    <row r="452" spans="3:3" x14ac:dyDescent="0.3">
      <c r="C452" s="36"/>
    </row>
    <row r="453" spans="3:3" x14ac:dyDescent="0.3">
      <c r="C453" s="36"/>
    </row>
    <row r="454" spans="3:3" x14ac:dyDescent="0.3">
      <c r="C454" s="36"/>
    </row>
    <row r="455" spans="3:3" x14ac:dyDescent="0.3">
      <c r="C455" s="36"/>
    </row>
    <row r="456" spans="3:3" x14ac:dyDescent="0.3">
      <c r="C456" s="36"/>
    </row>
    <row r="457" spans="3:3" x14ac:dyDescent="0.3">
      <c r="C457" s="36"/>
    </row>
    <row r="458" spans="3:3" x14ac:dyDescent="0.3">
      <c r="C458" s="36"/>
    </row>
    <row r="459" spans="3:3" x14ac:dyDescent="0.3">
      <c r="C459" s="36"/>
    </row>
    <row r="460" spans="3:3" x14ac:dyDescent="0.3">
      <c r="C460" s="36"/>
    </row>
    <row r="461" spans="3:3" x14ac:dyDescent="0.3">
      <c r="C461" s="36"/>
    </row>
    <row r="462" spans="3:3" x14ac:dyDescent="0.3">
      <c r="C462" s="36"/>
    </row>
    <row r="463" spans="3:3" x14ac:dyDescent="0.3">
      <c r="C463" s="36"/>
    </row>
    <row r="464" spans="3:3" x14ac:dyDescent="0.3">
      <c r="C464" s="36"/>
    </row>
    <row r="465" spans="3:3" x14ac:dyDescent="0.3">
      <c r="C465" s="36"/>
    </row>
    <row r="466" spans="3:3" x14ac:dyDescent="0.3">
      <c r="C466" s="36"/>
    </row>
    <row r="467" spans="3:3" x14ac:dyDescent="0.3">
      <c r="C467" s="36"/>
    </row>
    <row r="468" spans="3:3" x14ac:dyDescent="0.3">
      <c r="C468" s="36"/>
    </row>
    <row r="469" spans="3:3" x14ac:dyDescent="0.3">
      <c r="C469" s="36"/>
    </row>
    <row r="470" spans="3:3" x14ac:dyDescent="0.3">
      <c r="C470" s="36"/>
    </row>
    <row r="471" spans="3:3" x14ac:dyDescent="0.3">
      <c r="C471" s="36"/>
    </row>
    <row r="472" spans="3:3" x14ac:dyDescent="0.3">
      <c r="C472" s="36"/>
    </row>
    <row r="473" spans="3:3" x14ac:dyDescent="0.3">
      <c r="C473" s="36"/>
    </row>
    <row r="474" spans="3:3" x14ac:dyDescent="0.3">
      <c r="C474" s="36"/>
    </row>
    <row r="475" spans="3:3" x14ac:dyDescent="0.3">
      <c r="C475" s="36"/>
    </row>
    <row r="476" spans="3:3" x14ac:dyDescent="0.3">
      <c r="C476" s="36"/>
    </row>
    <row r="477" spans="3:3" x14ac:dyDescent="0.3">
      <c r="C477" s="36"/>
    </row>
    <row r="478" spans="3:3" x14ac:dyDescent="0.3">
      <c r="C478" s="36"/>
    </row>
    <row r="479" spans="3:3" x14ac:dyDescent="0.3">
      <c r="C479" s="36"/>
    </row>
    <row r="480" spans="3:3" x14ac:dyDescent="0.3">
      <c r="C480" s="36"/>
    </row>
    <row r="481" spans="3:3" x14ac:dyDescent="0.3">
      <c r="C481" s="36"/>
    </row>
    <row r="482" spans="3:3" x14ac:dyDescent="0.3">
      <c r="C482" s="36"/>
    </row>
    <row r="483" spans="3:3" x14ac:dyDescent="0.3">
      <c r="C483" s="36"/>
    </row>
    <row r="484" spans="3:3" x14ac:dyDescent="0.3">
      <c r="C484" s="36"/>
    </row>
    <row r="485" spans="3:3" x14ac:dyDescent="0.3">
      <c r="C485" s="36"/>
    </row>
    <row r="486" spans="3:3" x14ac:dyDescent="0.3">
      <c r="C486" s="36"/>
    </row>
    <row r="487" spans="3:3" x14ac:dyDescent="0.3">
      <c r="C487" s="36"/>
    </row>
    <row r="488" spans="3:3" x14ac:dyDescent="0.3">
      <c r="C488" s="36"/>
    </row>
    <row r="489" spans="3:3" x14ac:dyDescent="0.3">
      <c r="C489" s="36"/>
    </row>
    <row r="490" spans="3:3" x14ac:dyDescent="0.3">
      <c r="C490" s="36"/>
    </row>
    <row r="491" spans="3:3" x14ac:dyDescent="0.3">
      <c r="C491" s="36"/>
    </row>
    <row r="492" spans="3:3" x14ac:dyDescent="0.3">
      <c r="C492" s="36"/>
    </row>
    <row r="493" spans="3:3" x14ac:dyDescent="0.3">
      <c r="C493" s="36"/>
    </row>
    <row r="494" spans="3:3" x14ac:dyDescent="0.3">
      <c r="C494" s="36"/>
    </row>
    <row r="495" spans="3:3" x14ac:dyDescent="0.3">
      <c r="C495" s="36"/>
    </row>
    <row r="496" spans="3:3" x14ac:dyDescent="0.3">
      <c r="C496" s="36"/>
    </row>
    <row r="497" spans="3:3" x14ac:dyDescent="0.3">
      <c r="C497" s="36"/>
    </row>
    <row r="498" spans="3:3" x14ac:dyDescent="0.3">
      <c r="C498" s="36"/>
    </row>
    <row r="499" spans="3:3" x14ac:dyDescent="0.3">
      <c r="C499" s="36"/>
    </row>
    <row r="500" spans="3:3" x14ac:dyDescent="0.3">
      <c r="C500" s="36"/>
    </row>
    <row r="501" spans="3:3" x14ac:dyDescent="0.3">
      <c r="C501" s="36"/>
    </row>
    <row r="502" spans="3:3" x14ac:dyDescent="0.3">
      <c r="C502" s="36"/>
    </row>
    <row r="503" spans="3:3" x14ac:dyDescent="0.3">
      <c r="C503" s="36"/>
    </row>
    <row r="504" spans="3:3" x14ac:dyDescent="0.3">
      <c r="C504" s="36"/>
    </row>
    <row r="505" spans="3:3" x14ac:dyDescent="0.3">
      <c r="C505" s="36"/>
    </row>
    <row r="506" spans="3:3" x14ac:dyDescent="0.3">
      <c r="C506" s="36"/>
    </row>
    <row r="507" spans="3:3" x14ac:dyDescent="0.3">
      <c r="C507" s="36"/>
    </row>
    <row r="508" spans="3:3" x14ac:dyDescent="0.3">
      <c r="C508" s="36"/>
    </row>
    <row r="509" spans="3:3" x14ac:dyDescent="0.3">
      <c r="C509" s="36"/>
    </row>
    <row r="510" spans="3:3" x14ac:dyDescent="0.3">
      <c r="C510" s="36"/>
    </row>
    <row r="511" spans="3:3" x14ac:dyDescent="0.3">
      <c r="C511" s="36"/>
    </row>
    <row r="512" spans="3:3" x14ac:dyDescent="0.3">
      <c r="C512" s="36"/>
    </row>
    <row r="513" spans="3:3" x14ac:dyDescent="0.3">
      <c r="C513" s="36"/>
    </row>
    <row r="514" spans="3:3" x14ac:dyDescent="0.3">
      <c r="C514" s="36"/>
    </row>
    <row r="515" spans="3:3" x14ac:dyDescent="0.3">
      <c r="C515" s="36"/>
    </row>
    <row r="516" spans="3:3" x14ac:dyDescent="0.3">
      <c r="C516" s="36"/>
    </row>
    <row r="517" spans="3:3" x14ac:dyDescent="0.3">
      <c r="C517" s="36"/>
    </row>
    <row r="518" spans="3:3" x14ac:dyDescent="0.3">
      <c r="C518" s="36"/>
    </row>
    <row r="519" spans="3:3" x14ac:dyDescent="0.3">
      <c r="C519" s="36"/>
    </row>
    <row r="520" spans="3:3" x14ac:dyDescent="0.3">
      <c r="C520" s="36"/>
    </row>
    <row r="521" spans="3:3" x14ac:dyDescent="0.3">
      <c r="C521" s="36"/>
    </row>
    <row r="522" spans="3:3" x14ac:dyDescent="0.3">
      <c r="C522" s="36"/>
    </row>
    <row r="523" spans="3:3" x14ac:dyDescent="0.3">
      <c r="C523" s="36"/>
    </row>
    <row r="524" spans="3:3" x14ac:dyDescent="0.3">
      <c r="C524" s="36"/>
    </row>
    <row r="525" spans="3:3" x14ac:dyDescent="0.3">
      <c r="C525" s="36"/>
    </row>
    <row r="526" spans="3:3" x14ac:dyDescent="0.3">
      <c r="C526" s="36"/>
    </row>
    <row r="527" spans="3:3" x14ac:dyDescent="0.3">
      <c r="C527" s="36"/>
    </row>
    <row r="528" spans="3:3" x14ac:dyDescent="0.3">
      <c r="C528" s="36"/>
    </row>
    <row r="529" spans="3:3" x14ac:dyDescent="0.3">
      <c r="C529" s="36"/>
    </row>
    <row r="530" spans="3:3" x14ac:dyDescent="0.3">
      <c r="C530" s="36"/>
    </row>
    <row r="531" spans="3:3" x14ac:dyDescent="0.3">
      <c r="C531" s="36"/>
    </row>
    <row r="532" spans="3:3" x14ac:dyDescent="0.3">
      <c r="C532" s="36"/>
    </row>
    <row r="533" spans="3:3" x14ac:dyDescent="0.3">
      <c r="C533" s="36"/>
    </row>
    <row r="534" spans="3:3" x14ac:dyDescent="0.3">
      <c r="C534" s="36"/>
    </row>
    <row r="535" spans="3:3" x14ac:dyDescent="0.3">
      <c r="C535" s="36"/>
    </row>
    <row r="536" spans="3:3" x14ac:dyDescent="0.3">
      <c r="C536" s="36"/>
    </row>
    <row r="537" spans="3:3" x14ac:dyDescent="0.3">
      <c r="C537" s="36"/>
    </row>
    <row r="538" spans="3:3" x14ac:dyDescent="0.3">
      <c r="C538" s="36"/>
    </row>
    <row r="539" spans="3:3" x14ac:dyDescent="0.3">
      <c r="C539" s="36"/>
    </row>
    <row r="540" spans="3:3" x14ac:dyDescent="0.3">
      <c r="C540" s="36"/>
    </row>
    <row r="541" spans="3:3" x14ac:dyDescent="0.3">
      <c r="C541" s="36"/>
    </row>
    <row r="542" spans="3:3" x14ac:dyDescent="0.3">
      <c r="C542" s="36"/>
    </row>
    <row r="543" spans="3:3" x14ac:dyDescent="0.3">
      <c r="C543" s="36"/>
    </row>
    <row r="544" spans="3:3" x14ac:dyDescent="0.3">
      <c r="C544" s="36"/>
    </row>
    <row r="545" spans="3:3" x14ac:dyDescent="0.3">
      <c r="C545" s="36"/>
    </row>
    <row r="546" spans="3:3" x14ac:dyDescent="0.3">
      <c r="C546" s="36"/>
    </row>
    <row r="547" spans="3:3" x14ac:dyDescent="0.3">
      <c r="C547" s="36"/>
    </row>
    <row r="548" spans="3:3" x14ac:dyDescent="0.3">
      <c r="C548" s="36"/>
    </row>
    <row r="549" spans="3:3" x14ac:dyDescent="0.3">
      <c r="C549" s="36"/>
    </row>
    <row r="550" spans="3:3" x14ac:dyDescent="0.3">
      <c r="C550" s="36"/>
    </row>
    <row r="551" spans="3:3" x14ac:dyDescent="0.3">
      <c r="C551" s="36"/>
    </row>
    <row r="552" spans="3:3" x14ac:dyDescent="0.3">
      <c r="C552" s="36"/>
    </row>
    <row r="553" spans="3:3" x14ac:dyDescent="0.3">
      <c r="C553" s="36"/>
    </row>
    <row r="554" spans="3:3" x14ac:dyDescent="0.3">
      <c r="C554" s="36"/>
    </row>
    <row r="555" spans="3:3" x14ac:dyDescent="0.3">
      <c r="C555" s="36"/>
    </row>
    <row r="556" spans="3:3" x14ac:dyDescent="0.3">
      <c r="C556" s="36"/>
    </row>
    <row r="557" spans="3:3" x14ac:dyDescent="0.3">
      <c r="C557" s="36"/>
    </row>
    <row r="558" spans="3:3" x14ac:dyDescent="0.3">
      <c r="C558" s="36"/>
    </row>
    <row r="559" spans="3:3" x14ac:dyDescent="0.3">
      <c r="C559" s="36"/>
    </row>
    <row r="560" spans="3:3" x14ac:dyDescent="0.3">
      <c r="C560" s="36"/>
    </row>
    <row r="561" spans="3:3" x14ac:dyDescent="0.3">
      <c r="C561" s="36"/>
    </row>
    <row r="562" spans="3:3" x14ac:dyDescent="0.3">
      <c r="C562" s="36"/>
    </row>
    <row r="563" spans="3:3" x14ac:dyDescent="0.3">
      <c r="C563" s="36"/>
    </row>
    <row r="564" spans="3:3" x14ac:dyDescent="0.3">
      <c r="C564" s="36"/>
    </row>
    <row r="565" spans="3:3" x14ac:dyDescent="0.3">
      <c r="C565" s="36"/>
    </row>
    <row r="566" spans="3:3" x14ac:dyDescent="0.3">
      <c r="C566" s="36"/>
    </row>
    <row r="567" spans="3:3" x14ac:dyDescent="0.3">
      <c r="C567" s="36"/>
    </row>
    <row r="568" spans="3:3" x14ac:dyDescent="0.3">
      <c r="C568" s="36"/>
    </row>
    <row r="569" spans="3:3" x14ac:dyDescent="0.3">
      <c r="C569" s="36"/>
    </row>
    <row r="570" spans="3:3" x14ac:dyDescent="0.3">
      <c r="C570" s="36"/>
    </row>
    <row r="571" spans="3:3" x14ac:dyDescent="0.3">
      <c r="C571" s="36"/>
    </row>
    <row r="572" spans="3:3" x14ac:dyDescent="0.3">
      <c r="C572" s="36"/>
    </row>
    <row r="573" spans="3:3" x14ac:dyDescent="0.3">
      <c r="C573" s="36"/>
    </row>
    <row r="574" spans="3:3" x14ac:dyDescent="0.3">
      <c r="C574" s="36"/>
    </row>
    <row r="575" spans="3:3" x14ac:dyDescent="0.3">
      <c r="C575" s="36"/>
    </row>
    <row r="576" spans="3:3" x14ac:dyDescent="0.3">
      <c r="C576" s="36"/>
    </row>
    <row r="577" spans="3:3" x14ac:dyDescent="0.3">
      <c r="C577" s="36"/>
    </row>
    <row r="578" spans="3:3" x14ac:dyDescent="0.3">
      <c r="C578" s="36"/>
    </row>
    <row r="579" spans="3:3" x14ac:dyDescent="0.3">
      <c r="C579" s="36"/>
    </row>
    <row r="580" spans="3:3" x14ac:dyDescent="0.3">
      <c r="C580" s="36"/>
    </row>
    <row r="581" spans="3:3" x14ac:dyDescent="0.3">
      <c r="C581" s="36"/>
    </row>
    <row r="582" spans="3:3" x14ac:dyDescent="0.3">
      <c r="C582" s="36"/>
    </row>
    <row r="583" spans="3:3" x14ac:dyDescent="0.3">
      <c r="C583" s="36"/>
    </row>
    <row r="584" spans="3:3" x14ac:dyDescent="0.3">
      <c r="C584" s="36"/>
    </row>
    <row r="585" spans="3:3" x14ac:dyDescent="0.3">
      <c r="C585" s="36"/>
    </row>
    <row r="586" spans="3:3" x14ac:dyDescent="0.3">
      <c r="C586" s="36"/>
    </row>
    <row r="587" spans="3:3" x14ac:dyDescent="0.3">
      <c r="C587" s="36"/>
    </row>
    <row r="588" spans="3:3" x14ac:dyDescent="0.3">
      <c r="C588" s="36"/>
    </row>
    <row r="589" spans="3:3" x14ac:dyDescent="0.3">
      <c r="C589" s="36"/>
    </row>
    <row r="590" spans="3:3" x14ac:dyDescent="0.3">
      <c r="C590" s="36"/>
    </row>
    <row r="591" spans="3:3" x14ac:dyDescent="0.3">
      <c r="C591" s="36"/>
    </row>
    <row r="592" spans="3:3" x14ac:dyDescent="0.3">
      <c r="C592" s="36"/>
    </row>
    <row r="593" spans="3:3" x14ac:dyDescent="0.3">
      <c r="C593" s="36"/>
    </row>
    <row r="594" spans="3:3" x14ac:dyDescent="0.3">
      <c r="C594" s="36"/>
    </row>
    <row r="595" spans="3:3" x14ac:dyDescent="0.3">
      <c r="C595" s="36"/>
    </row>
    <row r="596" spans="3:3" x14ac:dyDescent="0.3">
      <c r="C596" s="36"/>
    </row>
    <row r="597" spans="3:3" x14ac:dyDescent="0.3">
      <c r="C597" s="36"/>
    </row>
    <row r="598" spans="3:3" x14ac:dyDescent="0.3">
      <c r="C598" s="36"/>
    </row>
    <row r="599" spans="3:3" x14ac:dyDescent="0.3">
      <c r="C599" s="36"/>
    </row>
    <row r="600" spans="3:3" x14ac:dyDescent="0.3">
      <c r="C600" s="36"/>
    </row>
    <row r="601" spans="3:3" x14ac:dyDescent="0.3">
      <c r="C601" s="36"/>
    </row>
    <row r="602" spans="3:3" x14ac:dyDescent="0.3">
      <c r="C602" s="36"/>
    </row>
    <row r="603" spans="3:3" x14ac:dyDescent="0.3">
      <c r="C603" s="36"/>
    </row>
    <row r="604" spans="3:3" x14ac:dyDescent="0.3">
      <c r="C604" s="36"/>
    </row>
    <row r="605" spans="3:3" x14ac:dyDescent="0.3">
      <c r="C605" s="36"/>
    </row>
    <row r="606" spans="3:3" x14ac:dyDescent="0.3">
      <c r="C606" s="36"/>
    </row>
    <row r="607" spans="3:3" x14ac:dyDescent="0.3">
      <c r="C607" s="36"/>
    </row>
    <row r="608" spans="3:3" x14ac:dyDescent="0.3">
      <c r="C608" s="36"/>
    </row>
    <row r="609" spans="3:3" x14ac:dyDescent="0.3">
      <c r="C609" s="36"/>
    </row>
    <row r="610" spans="3:3" x14ac:dyDescent="0.3">
      <c r="C610" s="36"/>
    </row>
    <row r="611" spans="3:3" x14ac:dyDescent="0.3">
      <c r="C611" s="36"/>
    </row>
    <row r="612" spans="3:3" x14ac:dyDescent="0.3">
      <c r="C612" s="36"/>
    </row>
    <row r="613" spans="3:3" x14ac:dyDescent="0.3">
      <c r="C613" s="36"/>
    </row>
    <row r="614" spans="3:3" x14ac:dyDescent="0.3">
      <c r="C614" s="36"/>
    </row>
    <row r="615" spans="3:3" x14ac:dyDescent="0.3">
      <c r="C615" s="36"/>
    </row>
    <row r="616" spans="3:3" x14ac:dyDescent="0.3">
      <c r="C616" s="36"/>
    </row>
    <row r="617" spans="3:3" x14ac:dyDescent="0.3">
      <c r="C617" s="36"/>
    </row>
    <row r="618" spans="3:3" x14ac:dyDescent="0.3">
      <c r="C618" s="36"/>
    </row>
    <row r="619" spans="3:3" x14ac:dyDescent="0.3">
      <c r="C619" s="36"/>
    </row>
    <row r="620" spans="3:3" x14ac:dyDescent="0.3">
      <c r="C620" s="36"/>
    </row>
    <row r="621" spans="3:3" x14ac:dyDescent="0.3">
      <c r="C621" s="36"/>
    </row>
    <row r="622" spans="3:3" x14ac:dyDescent="0.3">
      <c r="C622" s="36"/>
    </row>
    <row r="623" spans="3:3" x14ac:dyDescent="0.3">
      <c r="C623" s="36"/>
    </row>
    <row r="624" spans="3:3" x14ac:dyDescent="0.3">
      <c r="C624" s="36"/>
    </row>
    <row r="625" spans="3:3" x14ac:dyDescent="0.3">
      <c r="C625" s="36"/>
    </row>
    <row r="626" spans="3:3" x14ac:dyDescent="0.3">
      <c r="C626" s="36"/>
    </row>
    <row r="627" spans="3:3" x14ac:dyDescent="0.3">
      <c r="C627" s="36"/>
    </row>
    <row r="628" spans="3:3" x14ac:dyDescent="0.3">
      <c r="C628" s="36"/>
    </row>
    <row r="629" spans="3:3" x14ac:dyDescent="0.3">
      <c r="C629" s="36"/>
    </row>
    <row r="630" spans="3:3" x14ac:dyDescent="0.3">
      <c r="C630" s="36"/>
    </row>
    <row r="631" spans="3:3" x14ac:dyDescent="0.3">
      <c r="C631" s="36"/>
    </row>
    <row r="632" spans="3:3" x14ac:dyDescent="0.3">
      <c r="C632" s="36"/>
    </row>
    <row r="633" spans="3:3" x14ac:dyDescent="0.3">
      <c r="C633" s="36"/>
    </row>
    <row r="634" spans="3:3" x14ac:dyDescent="0.3">
      <c r="C634" s="36"/>
    </row>
    <row r="635" spans="3:3" x14ac:dyDescent="0.3">
      <c r="C635" s="36"/>
    </row>
    <row r="636" spans="3:3" x14ac:dyDescent="0.3">
      <c r="C636" s="36"/>
    </row>
    <row r="637" spans="3:3" x14ac:dyDescent="0.3">
      <c r="C637" s="36"/>
    </row>
    <row r="638" spans="3:3" x14ac:dyDescent="0.3">
      <c r="C638" s="36"/>
    </row>
    <row r="639" spans="3:3" x14ac:dyDescent="0.3">
      <c r="C639" s="36"/>
    </row>
    <row r="640" spans="3:3" x14ac:dyDescent="0.3">
      <c r="C640" s="36"/>
    </row>
    <row r="641" spans="3:3" x14ac:dyDescent="0.3">
      <c r="C641" s="36"/>
    </row>
    <row r="642" spans="3:3" x14ac:dyDescent="0.3">
      <c r="C642" s="36"/>
    </row>
    <row r="643" spans="3:3" x14ac:dyDescent="0.3">
      <c r="C643" s="36"/>
    </row>
    <row r="644" spans="3:3" x14ac:dyDescent="0.3">
      <c r="C644" s="36"/>
    </row>
    <row r="645" spans="3:3" x14ac:dyDescent="0.3">
      <c r="C645" s="36"/>
    </row>
    <row r="646" spans="3:3" x14ac:dyDescent="0.3">
      <c r="C646" s="36"/>
    </row>
    <row r="647" spans="3:3" x14ac:dyDescent="0.3">
      <c r="C647" s="36"/>
    </row>
    <row r="648" spans="3:3" x14ac:dyDescent="0.3">
      <c r="C648" s="36"/>
    </row>
    <row r="649" spans="3:3" x14ac:dyDescent="0.3">
      <c r="C649" s="36"/>
    </row>
    <row r="650" spans="3:3" x14ac:dyDescent="0.3">
      <c r="C650" s="36"/>
    </row>
    <row r="651" spans="3:3" x14ac:dyDescent="0.3">
      <c r="C651" s="36"/>
    </row>
    <row r="652" spans="3:3" x14ac:dyDescent="0.3">
      <c r="C652" s="36"/>
    </row>
    <row r="653" spans="3:3" x14ac:dyDescent="0.3">
      <c r="C653" s="36"/>
    </row>
    <row r="654" spans="3:3" x14ac:dyDescent="0.3">
      <c r="C654" s="36"/>
    </row>
    <row r="655" spans="3:3" x14ac:dyDescent="0.3">
      <c r="C655" s="36"/>
    </row>
    <row r="656" spans="3:3" x14ac:dyDescent="0.3">
      <c r="C656" s="36"/>
    </row>
    <row r="657" spans="3:3" x14ac:dyDescent="0.3">
      <c r="C657" s="36"/>
    </row>
    <row r="658" spans="3:3" x14ac:dyDescent="0.3">
      <c r="C658" s="36"/>
    </row>
    <row r="659" spans="3:3" x14ac:dyDescent="0.3">
      <c r="C659" s="36"/>
    </row>
    <row r="660" spans="3:3" x14ac:dyDescent="0.3">
      <c r="C660" s="36"/>
    </row>
    <row r="661" spans="3:3" x14ac:dyDescent="0.3">
      <c r="C661" s="36"/>
    </row>
    <row r="662" spans="3:3" x14ac:dyDescent="0.3">
      <c r="C662" s="36"/>
    </row>
    <row r="663" spans="3:3" x14ac:dyDescent="0.3">
      <c r="C663" s="36"/>
    </row>
    <row r="664" spans="3:3" x14ac:dyDescent="0.3">
      <c r="C664" s="36"/>
    </row>
    <row r="665" spans="3:3" x14ac:dyDescent="0.3">
      <c r="C665" s="36"/>
    </row>
    <row r="666" spans="3:3" x14ac:dyDescent="0.3">
      <c r="C666" s="36"/>
    </row>
    <row r="667" spans="3:3" x14ac:dyDescent="0.3">
      <c r="C667" s="36"/>
    </row>
    <row r="668" spans="3:3" x14ac:dyDescent="0.3">
      <c r="C668" s="36"/>
    </row>
    <row r="669" spans="3:3" x14ac:dyDescent="0.3">
      <c r="C669" s="36"/>
    </row>
    <row r="670" spans="3:3" x14ac:dyDescent="0.3">
      <c r="C670" s="36"/>
    </row>
    <row r="671" spans="3:3" x14ac:dyDescent="0.3">
      <c r="C671" s="36"/>
    </row>
    <row r="672" spans="3:3" x14ac:dyDescent="0.3">
      <c r="C672" s="36"/>
    </row>
    <row r="673" spans="3:3" x14ac:dyDescent="0.3">
      <c r="C673" s="36"/>
    </row>
    <row r="674" spans="3:3" x14ac:dyDescent="0.3">
      <c r="C674" s="36"/>
    </row>
    <row r="675" spans="3:3" x14ac:dyDescent="0.3">
      <c r="C675" s="36"/>
    </row>
    <row r="676" spans="3:3" x14ac:dyDescent="0.3">
      <c r="C676" s="36"/>
    </row>
    <row r="677" spans="3:3" x14ac:dyDescent="0.3">
      <c r="C677" s="36"/>
    </row>
    <row r="678" spans="3:3" x14ac:dyDescent="0.3">
      <c r="C678" s="36"/>
    </row>
    <row r="679" spans="3:3" x14ac:dyDescent="0.3">
      <c r="C679" s="36"/>
    </row>
    <row r="680" spans="3:3" x14ac:dyDescent="0.3">
      <c r="C680" s="36"/>
    </row>
    <row r="681" spans="3:3" x14ac:dyDescent="0.3">
      <c r="C681" s="36"/>
    </row>
    <row r="682" spans="3:3" x14ac:dyDescent="0.3">
      <c r="C682" s="36"/>
    </row>
    <row r="683" spans="3:3" x14ac:dyDescent="0.3">
      <c r="C683" s="36"/>
    </row>
    <row r="684" spans="3:3" x14ac:dyDescent="0.3">
      <c r="C684" s="36"/>
    </row>
    <row r="685" spans="3:3" x14ac:dyDescent="0.3">
      <c r="C685" s="36"/>
    </row>
    <row r="686" spans="3:3" x14ac:dyDescent="0.3">
      <c r="C686" s="36"/>
    </row>
    <row r="687" spans="3:3" x14ac:dyDescent="0.3">
      <c r="C687" s="36"/>
    </row>
    <row r="688" spans="3:3" x14ac:dyDescent="0.3">
      <c r="C688" s="36"/>
    </row>
    <row r="689" spans="3:3" x14ac:dyDescent="0.3">
      <c r="C689" s="36"/>
    </row>
    <row r="690" spans="3:3" x14ac:dyDescent="0.3">
      <c r="C690" s="36"/>
    </row>
    <row r="691" spans="3:3" x14ac:dyDescent="0.3">
      <c r="C691" s="36"/>
    </row>
    <row r="692" spans="3:3" x14ac:dyDescent="0.3">
      <c r="C692" s="36"/>
    </row>
    <row r="693" spans="3:3" x14ac:dyDescent="0.3">
      <c r="C693" s="36"/>
    </row>
    <row r="694" spans="3:3" x14ac:dyDescent="0.3">
      <c r="C694" s="36"/>
    </row>
    <row r="695" spans="3:3" x14ac:dyDescent="0.3">
      <c r="C695" s="36"/>
    </row>
    <row r="696" spans="3:3" x14ac:dyDescent="0.3">
      <c r="C696" s="36"/>
    </row>
    <row r="697" spans="3:3" x14ac:dyDescent="0.3">
      <c r="C697" s="36"/>
    </row>
    <row r="698" spans="3:3" x14ac:dyDescent="0.3">
      <c r="C698" s="36"/>
    </row>
    <row r="699" spans="3:3" x14ac:dyDescent="0.3">
      <c r="C699" s="36"/>
    </row>
    <row r="700" spans="3:3" x14ac:dyDescent="0.3">
      <c r="C700" s="36"/>
    </row>
    <row r="701" spans="3:3" x14ac:dyDescent="0.3">
      <c r="C701" s="36"/>
    </row>
    <row r="702" spans="3:3" x14ac:dyDescent="0.3">
      <c r="C702" s="36"/>
    </row>
    <row r="703" spans="3:3" x14ac:dyDescent="0.3">
      <c r="C703" s="36"/>
    </row>
    <row r="704" spans="3:3" x14ac:dyDescent="0.3">
      <c r="C704" s="36"/>
    </row>
    <row r="705" spans="3:3" x14ac:dyDescent="0.3">
      <c r="C705" s="36"/>
    </row>
    <row r="706" spans="3:3" x14ac:dyDescent="0.3">
      <c r="C706" s="36"/>
    </row>
    <row r="707" spans="3:3" x14ac:dyDescent="0.3">
      <c r="C707" s="36"/>
    </row>
    <row r="708" spans="3:3" x14ac:dyDescent="0.3">
      <c r="C708" s="36"/>
    </row>
    <row r="709" spans="3:3" x14ac:dyDescent="0.3">
      <c r="C709" s="36"/>
    </row>
    <row r="710" spans="3:3" x14ac:dyDescent="0.3">
      <c r="C710" s="36"/>
    </row>
    <row r="711" spans="3:3" x14ac:dyDescent="0.3">
      <c r="C711" s="36"/>
    </row>
    <row r="712" spans="3:3" x14ac:dyDescent="0.3">
      <c r="C712" s="36"/>
    </row>
    <row r="713" spans="3:3" x14ac:dyDescent="0.3">
      <c r="C713" s="36"/>
    </row>
    <row r="714" spans="3:3" x14ac:dyDescent="0.3">
      <c r="C714" s="36"/>
    </row>
    <row r="715" spans="3:3" x14ac:dyDescent="0.3">
      <c r="C715" s="36"/>
    </row>
    <row r="716" spans="3:3" x14ac:dyDescent="0.3">
      <c r="C716" s="36"/>
    </row>
    <row r="717" spans="3:3" x14ac:dyDescent="0.3">
      <c r="C717" s="36"/>
    </row>
    <row r="718" spans="3:3" x14ac:dyDescent="0.3">
      <c r="C718" s="36"/>
    </row>
    <row r="719" spans="3:3" x14ac:dyDescent="0.3">
      <c r="C719" s="36"/>
    </row>
    <row r="720" spans="3:3" x14ac:dyDescent="0.3">
      <c r="C720" s="36"/>
    </row>
    <row r="721" spans="3:3" x14ac:dyDescent="0.3">
      <c r="C721" s="36"/>
    </row>
    <row r="722" spans="3:3" x14ac:dyDescent="0.3">
      <c r="C722" s="36"/>
    </row>
    <row r="723" spans="3:3" x14ac:dyDescent="0.3">
      <c r="C723" s="36"/>
    </row>
    <row r="724" spans="3:3" x14ac:dyDescent="0.3">
      <c r="C724" s="36"/>
    </row>
    <row r="725" spans="3:3" x14ac:dyDescent="0.3">
      <c r="C725" s="36"/>
    </row>
    <row r="726" spans="3:3" x14ac:dyDescent="0.3">
      <c r="C726" s="36"/>
    </row>
    <row r="727" spans="3:3" x14ac:dyDescent="0.3">
      <c r="C727" s="36"/>
    </row>
    <row r="728" spans="3:3" x14ac:dyDescent="0.3">
      <c r="C728" s="36"/>
    </row>
    <row r="729" spans="3:3" x14ac:dyDescent="0.3">
      <c r="C729" s="36"/>
    </row>
    <row r="730" spans="3:3" x14ac:dyDescent="0.3">
      <c r="C730" s="36"/>
    </row>
    <row r="731" spans="3:3" x14ac:dyDescent="0.3">
      <c r="C731" s="36"/>
    </row>
    <row r="732" spans="3:3" x14ac:dyDescent="0.3">
      <c r="C732" s="36"/>
    </row>
    <row r="733" spans="3:3" x14ac:dyDescent="0.3">
      <c r="C733" s="36"/>
    </row>
    <row r="734" spans="3:3" x14ac:dyDescent="0.3">
      <c r="C734" s="36"/>
    </row>
    <row r="735" spans="3:3" x14ac:dyDescent="0.3">
      <c r="C735" s="36"/>
    </row>
    <row r="736" spans="3:3" x14ac:dyDescent="0.3">
      <c r="C736" s="36"/>
    </row>
    <row r="737" spans="3:3" x14ac:dyDescent="0.3">
      <c r="C737" s="36"/>
    </row>
    <row r="738" spans="3:3" x14ac:dyDescent="0.3">
      <c r="C738" s="36"/>
    </row>
    <row r="739" spans="3:3" x14ac:dyDescent="0.3">
      <c r="C739" s="36"/>
    </row>
    <row r="740" spans="3:3" x14ac:dyDescent="0.3">
      <c r="C740" s="36"/>
    </row>
    <row r="741" spans="3:3" x14ac:dyDescent="0.3">
      <c r="C741" s="36"/>
    </row>
    <row r="742" spans="3:3" x14ac:dyDescent="0.3">
      <c r="C742" s="36"/>
    </row>
    <row r="743" spans="3:3" x14ac:dyDescent="0.3">
      <c r="C743" s="36"/>
    </row>
    <row r="744" spans="3:3" x14ac:dyDescent="0.3">
      <c r="C744" s="36"/>
    </row>
    <row r="745" spans="3:3" x14ac:dyDescent="0.3">
      <c r="C745" s="36"/>
    </row>
    <row r="746" spans="3:3" x14ac:dyDescent="0.3">
      <c r="C746" s="36"/>
    </row>
    <row r="747" spans="3:3" x14ac:dyDescent="0.3">
      <c r="C747" s="36"/>
    </row>
    <row r="748" spans="3:3" x14ac:dyDescent="0.3">
      <c r="C748" s="36"/>
    </row>
    <row r="749" spans="3:3" x14ac:dyDescent="0.3">
      <c r="C749" s="36"/>
    </row>
    <row r="750" spans="3:3" x14ac:dyDescent="0.3">
      <c r="C750" s="36"/>
    </row>
    <row r="751" spans="3:3" x14ac:dyDescent="0.3">
      <c r="C751" s="36"/>
    </row>
    <row r="752" spans="3:3" x14ac:dyDescent="0.3">
      <c r="C752" s="36"/>
    </row>
    <row r="753" spans="3:3" x14ac:dyDescent="0.3">
      <c r="C753" s="36"/>
    </row>
    <row r="754" spans="3:3" x14ac:dyDescent="0.3">
      <c r="C754" s="36"/>
    </row>
    <row r="755" spans="3:3" x14ac:dyDescent="0.3">
      <c r="C755" s="36"/>
    </row>
    <row r="756" spans="3:3" x14ac:dyDescent="0.3">
      <c r="C756" s="36"/>
    </row>
    <row r="757" spans="3:3" x14ac:dyDescent="0.3">
      <c r="C757" s="36"/>
    </row>
    <row r="758" spans="3:3" x14ac:dyDescent="0.3">
      <c r="C758" s="36"/>
    </row>
    <row r="759" spans="3:3" x14ac:dyDescent="0.3">
      <c r="C759" s="36"/>
    </row>
    <row r="760" spans="3:3" x14ac:dyDescent="0.3">
      <c r="C760" s="36"/>
    </row>
    <row r="761" spans="3:3" x14ac:dyDescent="0.3">
      <c r="C761" s="36"/>
    </row>
    <row r="762" spans="3:3" x14ac:dyDescent="0.3">
      <c r="C762" s="36"/>
    </row>
    <row r="763" spans="3:3" x14ac:dyDescent="0.3">
      <c r="C763" s="36"/>
    </row>
    <row r="764" spans="3:3" x14ac:dyDescent="0.3">
      <c r="C764" s="36"/>
    </row>
    <row r="765" spans="3:3" x14ac:dyDescent="0.3">
      <c r="C765" s="36"/>
    </row>
    <row r="766" spans="3:3" x14ac:dyDescent="0.3">
      <c r="C766" s="36"/>
    </row>
    <row r="767" spans="3:3" x14ac:dyDescent="0.3">
      <c r="C767" s="36"/>
    </row>
    <row r="768" spans="3:3" x14ac:dyDescent="0.3">
      <c r="C768" s="36"/>
    </row>
    <row r="769" spans="3:3" x14ac:dyDescent="0.3">
      <c r="C769" s="36"/>
    </row>
    <row r="770" spans="3:3" x14ac:dyDescent="0.3">
      <c r="C770" s="36"/>
    </row>
    <row r="771" spans="3:3" x14ac:dyDescent="0.3">
      <c r="C771" s="36"/>
    </row>
    <row r="772" spans="3:3" x14ac:dyDescent="0.3">
      <c r="C772" s="36"/>
    </row>
    <row r="773" spans="3:3" x14ac:dyDescent="0.3">
      <c r="C773" s="36"/>
    </row>
    <row r="774" spans="3:3" x14ac:dyDescent="0.3">
      <c r="C774" s="36"/>
    </row>
    <row r="775" spans="3:3" x14ac:dyDescent="0.3">
      <c r="C775" s="36"/>
    </row>
    <row r="776" spans="3:3" x14ac:dyDescent="0.3">
      <c r="C776" s="36"/>
    </row>
    <row r="777" spans="3:3" x14ac:dyDescent="0.3">
      <c r="C777" s="36"/>
    </row>
    <row r="778" spans="3:3" x14ac:dyDescent="0.3">
      <c r="C778" s="36"/>
    </row>
    <row r="779" spans="3:3" x14ac:dyDescent="0.3">
      <c r="C779" s="36"/>
    </row>
    <row r="780" spans="3:3" x14ac:dyDescent="0.3">
      <c r="C780" s="36"/>
    </row>
    <row r="781" spans="3:3" x14ac:dyDescent="0.3">
      <c r="C781" s="36"/>
    </row>
    <row r="782" spans="3:3" x14ac:dyDescent="0.3">
      <c r="C782" s="36"/>
    </row>
    <row r="783" spans="3:3" x14ac:dyDescent="0.3">
      <c r="C783" s="36"/>
    </row>
    <row r="784" spans="3:3" x14ac:dyDescent="0.3">
      <c r="C784" s="36"/>
    </row>
    <row r="785" spans="3:3" x14ac:dyDescent="0.3">
      <c r="C785" s="36"/>
    </row>
    <row r="786" spans="3:3" x14ac:dyDescent="0.3">
      <c r="C786" s="36"/>
    </row>
    <row r="787" spans="3:3" x14ac:dyDescent="0.3">
      <c r="C787" s="36"/>
    </row>
    <row r="788" spans="3:3" x14ac:dyDescent="0.3">
      <c r="C788" s="36"/>
    </row>
    <row r="789" spans="3:3" x14ac:dyDescent="0.3">
      <c r="C789" s="36"/>
    </row>
    <row r="790" spans="3:3" x14ac:dyDescent="0.3">
      <c r="C790" s="36"/>
    </row>
    <row r="791" spans="3:3" x14ac:dyDescent="0.3">
      <c r="C791" s="36"/>
    </row>
    <row r="792" spans="3:3" x14ac:dyDescent="0.3">
      <c r="C792" s="36"/>
    </row>
    <row r="793" spans="3:3" x14ac:dyDescent="0.3">
      <c r="C793" s="36"/>
    </row>
    <row r="794" spans="3:3" x14ac:dyDescent="0.3">
      <c r="C794" s="36"/>
    </row>
    <row r="795" spans="3:3" x14ac:dyDescent="0.3">
      <c r="C795" s="36"/>
    </row>
    <row r="796" spans="3:3" x14ac:dyDescent="0.3">
      <c r="C796" s="36"/>
    </row>
    <row r="797" spans="3:3" x14ac:dyDescent="0.3">
      <c r="C797" s="36"/>
    </row>
    <row r="798" spans="3:3" x14ac:dyDescent="0.3">
      <c r="C798" s="36"/>
    </row>
    <row r="799" spans="3:3" x14ac:dyDescent="0.3">
      <c r="C799" s="36"/>
    </row>
    <row r="800" spans="3:3" x14ac:dyDescent="0.3">
      <c r="C800" s="36"/>
    </row>
    <row r="801" spans="3:3" x14ac:dyDescent="0.3">
      <c r="C801" s="36"/>
    </row>
    <row r="802" spans="3:3" x14ac:dyDescent="0.3">
      <c r="C802" s="36"/>
    </row>
    <row r="803" spans="3:3" x14ac:dyDescent="0.3">
      <c r="C803" s="36"/>
    </row>
    <row r="804" spans="3:3" x14ac:dyDescent="0.3">
      <c r="C804" s="36"/>
    </row>
    <row r="805" spans="3:3" x14ac:dyDescent="0.3">
      <c r="C805" s="36"/>
    </row>
    <row r="806" spans="3:3" x14ac:dyDescent="0.3">
      <c r="C806" s="36"/>
    </row>
    <row r="807" spans="3:3" x14ac:dyDescent="0.3">
      <c r="C807" s="36"/>
    </row>
    <row r="808" spans="3:3" x14ac:dyDescent="0.3">
      <c r="C808" s="36"/>
    </row>
    <row r="809" spans="3:3" x14ac:dyDescent="0.3">
      <c r="C809" s="36"/>
    </row>
    <row r="810" spans="3:3" x14ac:dyDescent="0.3">
      <c r="C810" s="36"/>
    </row>
    <row r="811" spans="3:3" x14ac:dyDescent="0.3">
      <c r="C811" s="36"/>
    </row>
    <row r="812" spans="3:3" x14ac:dyDescent="0.3">
      <c r="C812" s="36"/>
    </row>
    <row r="813" spans="3:3" x14ac:dyDescent="0.3">
      <c r="C813" s="36"/>
    </row>
    <row r="814" spans="3:3" x14ac:dyDescent="0.3">
      <c r="C814" s="36"/>
    </row>
    <row r="815" spans="3:3" x14ac:dyDescent="0.3">
      <c r="C815" s="36"/>
    </row>
    <row r="816" spans="3:3" x14ac:dyDescent="0.3">
      <c r="C816" s="36"/>
    </row>
    <row r="817" spans="3:3" x14ac:dyDescent="0.3">
      <c r="C817" s="36"/>
    </row>
  </sheetData>
  <mergeCells count="6">
    <mergeCell ref="A1:M1"/>
    <mergeCell ref="A2:A5"/>
    <mergeCell ref="B2:B5"/>
    <mergeCell ref="E2:F2"/>
    <mergeCell ref="G2:K2"/>
    <mergeCell ref="L2:M2"/>
  </mergeCells>
  <pageMargins left="0.70866141732283472" right="0.70866141732283472" top="0.78740157480314965" bottom="0.78740157480314965" header="0.31496062992125984" footer="0.31496062992125984"/>
  <pageSetup paperSize="9" scale="95" fitToHeight="1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7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R24" sqref="R24"/>
    </sheetView>
  </sheetViews>
  <sheetFormatPr baseColWidth="10" defaultColWidth="8.7265625" defaultRowHeight="13" x14ac:dyDescent="0.3"/>
  <cols>
    <col min="1" max="1" width="6.54296875" style="2" customWidth="1"/>
    <col min="2" max="2" width="14" style="2" bestFit="1" customWidth="1"/>
    <col min="3" max="3" width="14.26953125" style="2" customWidth="1"/>
    <col min="4" max="4" width="12.26953125" style="2" bestFit="1" customWidth="1"/>
    <col min="5" max="6" width="11.453125" style="2" customWidth="1"/>
    <col min="7" max="8" width="11.453125" style="61" customWidth="1"/>
    <col min="9" max="9" width="11.453125" style="2" customWidth="1"/>
    <col min="10" max="10" width="11.453125" style="62" customWidth="1"/>
    <col min="11" max="11" width="11.453125" style="2" customWidth="1"/>
    <col min="12" max="12" width="13" style="2" bestFit="1" customWidth="1"/>
    <col min="13" max="14" width="12.81640625" style="2" bestFit="1" customWidth="1"/>
    <col min="15" max="235" width="11.453125" style="2" customWidth="1"/>
    <col min="236" max="16384" width="8.7265625" style="2"/>
  </cols>
  <sheetData>
    <row r="1" spans="1:20" ht="22.5" customHeight="1" x14ac:dyDescent="0.3">
      <c r="A1" s="78" t="s">
        <v>916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9"/>
      <c r="N1" s="3"/>
      <c r="O1" s="3"/>
    </row>
    <row r="2" spans="1:20" x14ac:dyDescent="0.3">
      <c r="A2" s="80" t="s">
        <v>0</v>
      </c>
      <c r="B2" s="80" t="s">
        <v>1</v>
      </c>
      <c r="C2" s="5" t="s">
        <v>2</v>
      </c>
      <c r="D2" s="6" t="s">
        <v>3</v>
      </c>
      <c r="E2" s="83" t="s">
        <v>917</v>
      </c>
      <c r="F2" s="84"/>
      <c r="G2" s="83" t="s">
        <v>4</v>
      </c>
      <c r="H2" s="85"/>
      <c r="I2" s="85"/>
      <c r="J2" s="85"/>
      <c r="K2" s="84"/>
      <c r="L2" s="83" t="s">
        <v>5</v>
      </c>
      <c r="M2" s="84"/>
      <c r="N2" s="7" t="s">
        <v>6</v>
      </c>
      <c r="O2" s="7" t="s">
        <v>7</v>
      </c>
    </row>
    <row r="3" spans="1:20" x14ac:dyDescent="0.3">
      <c r="A3" s="81"/>
      <c r="B3" s="81"/>
      <c r="C3" s="8" t="s">
        <v>50</v>
      </c>
      <c r="D3" s="9" t="s">
        <v>466</v>
      </c>
      <c r="E3" s="10" t="s">
        <v>9</v>
      </c>
      <c r="F3" s="11" t="s">
        <v>10</v>
      </c>
      <c r="G3" s="12" t="s">
        <v>11</v>
      </c>
      <c r="H3" s="71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20" x14ac:dyDescent="0.3">
      <c r="A4" s="81"/>
      <c r="B4" s="81"/>
      <c r="C4" s="9"/>
      <c r="D4" s="9"/>
      <c r="E4" s="18"/>
      <c r="F4" s="16" t="s">
        <v>18</v>
      </c>
      <c r="G4" s="19" t="s">
        <v>19</v>
      </c>
      <c r="H4" s="72" t="s">
        <v>20</v>
      </c>
      <c r="I4" s="18" t="s">
        <v>16</v>
      </c>
      <c r="J4" s="20" t="s">
        <v>21</v>
      </c>
      <c r="K4" s="15" t="s">
        <v>22</v>
      </c>
      <c r="L4" s="15" t="s">
        <v>23</v>
      </c>
      <c r="M4" s="16" t="s">
        <v>16</v>
      </c>
      <c r="N4" s="21" t="s">
        <v>47</v>
      </c>
      <c r="O4" s="17" t="s">
        <v>52</v>
      </c>
    </row>
    <row r="5" spans="1:20" s="34" customFormat="1" x14ac:dyDescent="0.3">
      <c r="A5" s="82"/>
      <c r="B5" s="82"/>
      <c r="C5" s="1"/>
      <c r="D5" s="22"/>
      <c r="E5" s="22"/>
      <c r="F5" s="23" t="s">
        <v>26</v>
      </c>
      <c r="G5" s="24" t="s">
        <v>27</v>
      </c>
      <c r="H5" s="25" t="s">
        <v>28</v>
      </c>
      <c r="I5" s="22"/>
      <c r="J5" s="26" t="s">
        <v>29</v>
      </c>
      <c r="K5" s="22"/>
      <c r="L5" s="23" t="s">
        <v>30</v>
      </c>
      <c r="M5" s="23" t="s">
        <v>51</v>
      </c>
      <c r="N5" s="27"/>
      <c r="O5" s="27"/>
    </row>
    <row r="6" spans="1:20" s="59" customFormat="1" x14ac:dyDescent="0.3">
      <c r="A6" s="75"/>
      <c r="B6" s="75"/>
      <c r="C6" s="75">
        <v>1</v>
      </c>
      <c r="D6" s="76">
        <v>2</v>
      </c>
      <c r="E6" s="75">
        <v>3</v>
      </c>
      <c r="F6" s="75">
        <v>4</v>
      </c>
      <c r="G6" s="75">
        <v>5</v>
      </c>
      <c r="H6" s="75">
        <f t="shared" ref="H6:M6" si="0">G6+1</f>
        <v>6</v>
      </c>
      <c r="I6" s="75">
        <f t="shared" si="0"/>
        <v>7</v>
      </c>
      <c r="J6" s="75">
        <f t="shared" si="0"/>
        <v>8</v>
      </c>
      <c r="K6" s="75">
        <f t="shared" si="0"/>
        <v>9</v>
      </c>
      <c r="L6" s="75">
        <f t="shared" si="0"/>
        <v>10</v>
      </c>
      <c r="M6" s="75">
        <f t="shared" si="0"/>
        <v>11</v>
      </c>
      <c r="N6" s="75">
        <v>12</v>
      </c>
      <c r="O6" s="75">
        <v>13</v>
      </c>
    </row>
    <row r="7" spans="1:20" s="34" customFormat="1" x14ac:dyDescent="0.3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</row>
    <row r="8" spans="1:20" s="34" customFormat="1" x14ac:dyDescent="0.3">
      <c r="A8" s="33">
        <v>101</v>
      </c>
      <c r="B8" s="34" t="s">
        <v>63</v>
      </c>
      <c r="C8" s="36">
        <v>454421084</v>
      </c>
      <c r="D8" s="36">
        <v>31177</v>
      </c>
      <c r="E8" s="37">
        <f>(C8)/D8</f>
        <v>14575.523109984924</v>
      </c>
      <c r="F8" s="38">
        <f t="shared" ref="F8:F71" si="1">IF(ISNUMBER(C8),E8/E$435,"")</f>
        <v>0.75236052907342699</v>
      </c>
      <c r="G8" s="39">
        <f t="shared" ref="G8:G71" si="2">(E$435-E8)*0.6</f>
        <v>2878.5200913290628</v>
      </c>
      <c r="H8" s="39">
        <f t="shared" ref="H8:H71" si="3">IF(E8&gt;=E$435*0.9,0,IF(E8&lt;0.9*E$435,(E$435*0.9-E8)*0.35))</f>
        <v>1001.0797390982862</v>
      </c>
      <c r="I8" s="37">
        <f t="shared" ref="I8" si="4">G8+H8</f>
        <v>3879.5998304273489</v>
      </c>
      <c r="J8" s="40">
        <f>I$437</f>
        <v>-235.25689633041083</v>
      </c>
      <c r="K8" s="37">
        <f t="shared" ref="K8" si="5">I8+J8</f>
        <v>3644.3429340969383</v>
      </c>
      <c r="L8" s="37">
        <f t="shared" ref="L8" si="6">(I8*D8)</f>
        <v>120954283.91323346</v>
      </c>
      <c r="M8" s="37">
        <f t="shared" ref="M8" si="7">(K8*D8)</f>
        <v>113619679.65634024</v>
      </c>
      <c r="N8" s="41">
        <f>'jan-juli'!M8</f>
        <v>111964558.63537061</v>
      </c>
      <c r="O8" s="41">
        <f>M8-N8</f>
        <v>1655121.0209696293</v>
      </c>
      <c r="Q8" s="63"/>
      <c r="R8" s="64"/>
      <c r="S8" s="64"/>
      <c r="T8" s="64"/>
    </row>
    <row r="9" spans="1:20" s="34" customFormat="1" x14ac:dyDescent="0.3">
      <c r="A9" s="33">
        <v>104</v>
      </c>
      <c r="B9" s="34" t="s">
        <v>64</v>
      </c>
      <c r="C9" s="36">
        <v>536167149</v>
      </c>
      <c r="D9" s="36">
        <v>32726</v>
      </c>
      <c r="E9" s="37">
        <f t="shared" ref="E9:E72" si="8">(C9)/D9</f>
        <v>16383.522245309539</v>
      </c>
      <c r="F9" s="38">
        <f t="shared" si="1"/>
        <v>0.84568597446243521</v>
      </c>
      <c r="G9" s="39">
        <f t="shared" si="2"/>
        <v>1793.7206101342938</v>
      </c>
      <c r="H9" s="39">
        <f t="shared" si="3"/>
        <v>368.28004173467093</v>
      </c>
      <c r="I9" s="37">
        <f t="shared" ref="I9:I72" si="9">G9+H9</f>
        <v>2162.0006518689647</v>
      </c>
      <c r="J9" s="40">
        <f t="shared" ref="J9:J72" si="10">I$437</f>
        <v>-235.25689633041083</v>
      </c>
      <c r="K9" s="37">
        <f t="shared" ref="K9:K72" si="11">I9+J9</f>
        <v>1926.7437555385538</v>
      </c>
      <c r="L9" s="37">
        <f t="shared" ref="L9:L72" si="12">(I9*D9)</f>
        <v>70753633.333063737</v>
      </c>
      <c r="M9" s="37">
        <f t="shared" ref="M9:M72" si="13">(K9*D9)</f>
        <v>63054616.143754713</v>
      </c>
      <c r="N9" s="41">
        <f>'jan-juli'!M9</f>
        <v>62043057.205571078</v>
      </c>
      <c r="O9" s="41">
        <f t="shared" ref="O9:O72" si="14">M9-N9</f>
        <v>1011558.9381836355</v>
      </c>
      <c r="Q9" s="63"/>
      <c r="R9" s="64"/>
      <c r="S9" s="64"/>
      <c r="T9" s="64"/>
    </row>
    <row r="10" spans="1:20" s="34" customFormat="1" x14ac:dyDescent="0.3">
      <c r="A10" s="33">
        <v>105</v>
      </c>
      <c r="B10" s="34" t="s">
        <v>65</v>
      </c>
      <c r="C10" s="36">
        <v>867383007</v>
      </c>
      <c r="D10" s="36">
        <v>55997</v>
      </c>
      <c r="E10" s="37">
        <f t="shared" si="8"/>
        <v>15489.812079218529</v>
      </c>
      <c r="F10" s="38">
        <f t="shared" si="1"/>
        <v>0.79955437092925485</v>
      </c>
      <c r="G10" s="39">
        <f t="shared" si="2"/>
        <v>2329.9467097888996</v>
      </c>
      <c r="H10" s="39">
        <f t="shared" si="3"/>
        <v>681.07859986652454</v>
      </c>
      <c r="I10" s="37">
        <f t="shared" si="9"/>
        <v>3011.0253096554243</v>
      </c>
      <c r="J10" s="40">
        <f t="shared" si="10"/>
        <v>-235.25689633041083</v>
      </c>
      <c r="K10" s="37">
        <f t="shared" si="11"/>
        <v>2775.7684133250136</v>
      </c>
      <c r="L10" s="37">
        <f t="shared" si="12"/>
        <v>168608384.2647748</v>
      </c>
      <c r="M10" s="37">
        <f t="shared" si="13"/>
        <v>155434703.8409608</v>
      </c>
      <c r="N10" s="41">
        <f>'jan-juli'!M10</f>
        <v>150516390.88283667</v>
      </c>
      <c r="O10" s="41">
        <f t="shared" si="14"/>
        <v>4918312.958124131</v>
      </c>
      <c r="Q10" s="63"/>
      <c r="R10" s="64"/>
      <c r="S10" s="64"/>
      <c r="T10" s="64"/>
    </row>
    <row r="11" spans="1:20" s="34" customFormat="1" x14ac:dyDescent="0.3">
      <c r="A11" s="33">
        <v>106</v>
      </c>
      <c r="B11" s="34" t="s">
        <v>66</v>
      </c>
      <c r="C11" s="36">
        <v>1340007054</v>
      </c>
      <c r="D11" s="36">
        <v>81772</v>
      </c>
      <c r="E11" s="37">
        <f t="shared" si="8"/>
        <v>16387.113608570169</v>
      </c>
      <c r="F11" s="38">
        <f t="shared" si="1"/>
        <v>0.84587135374127642</v>
      </c>
      <c r="G11" s="39">
        <f t="shared" si="2"/>
        <v>1791.5657921779159</v>
      </c>
      <c r="H11" s="39">
        <f t="shared" si="3"/>
        <v>367.0230645934505</v>
      </c>
      <c r="I11" s="37">
        <f t="shared" si="9"/>
        <v>2158.5888567713664</v>
      </c>
      <c r="J11" s="40">
        <f t="shared" si="10"/>
        <v>-235.25689633041083</v>
      </c>
      <c r="K11" s="37">
        <f t="shared" si="11"/>
        <v>1923.3319604409555</v>
      </c>
      <c r="L11" s="37">
        <f t="shared" si="12"/>
        <v>176512127.99590817</v>
      </c>
      <c r="M11" s="37">
        <f t="shared" si="13"/>
        <v>157274701.06917781</v>
      </c>
      <c r="N11" s="41">
        <f>'jan-juli'!M11</f>
        <v>158492096.17522931</v>
      </c>
      <c r="O11" s="41">
        <f t="shared" si="14"/>
        <v>-1217395.1060515046</v>
      </c>
      <c r="Q11" s="63"/>
      <c r="R11" s="64"/>
      <c r="S11" s="64"/>
      <c r="T11" s="64"/>
    </row>
    <row r="12" spans="1:20" s="34" customFormat="1" x14ac:dyDescent="0.3">
      <c r="A12" s="33">
        <v>111</v>
      </c>
      <c r="B12" s="34" t="s">
        <v>67</v>
      </c>
      <c r="C12" s="36">
        <v>94875989</v>
      </c>
      <c r="D12" s="36">
        <v>4599</v>
      </c>
      <c r="E12" s="37">
        <f t="shared" si="8"/>
        <v>20629.699717329855</v>
      </c>
      <c r="F12" s="38">
        <f t="shared" si="1"/>
        <v>1.0648655061528196</v>
      </c>
      <c r="G12" s="39">
        <f t="shared" si="2"/>
        <v>-753.98587307789569</v>
      </c>
      <c r="H12" s="39">
        <f t="shared" si="3"/>
        <v>0</v>
      </c>
      <c r="I12" s="37">
        <f t="shared" si="9"/>
        <v>-753.98587307789569</v>
      </c>
      <c r="J12" s="40">
        <f t="shared" si="10"/>
        <v>-235.25689633041083</v>
      </c>
      <c r="K12" s="37">
        <f t="shared" si="11"/>
        <v>-989.24276940830646</v>
      </c>
      <c r="L12" s="37">
        <f t="shared" si="12"/>
        <v>-3467581.0302852425</v>
      </c>
      <c r="M12" s="37">
        <f t="shared" si="13"/>
        <v>-4549527.4965088014</v>
      </c>
      <c r="N12" s="41">
        <f>'jan-juli'!M12</f>
        <v>-4016395.3520777989</v>
      </c>
      <c r="O12" s="41">
        <f t="shared" si="14"/>
        <v>-533132.14443100244</v>
      </c>
      <c r="Q12" s="63"/>
      <c r="R12" s="64"/>
      <c r="S12" s="64"/>
      <c r="T12" s="64"/>
    </row>
    <row r="13" spans="1:20" s="34" customFormat="1" x14ac:dyDescent="0.3">
      <c r="A13" s="33">
        <v>118</v>
      </c>
      <c r="B13" s="34" t="s">
        <v>68</v>
      </c>
      <c r="C13" s="36">
        <v>20900751</v>
      </c>
      <c r="D13" s="36">
        <v>1357</v>
      </c>
      <c r="E13" s="37">
        <f t="shared" si="8"/>
        <v>15402.174649963154</v>
      </c>
      <c r="F13" s="38">
        <f t="shared" si="1"/>
        <v>0.79503069502797341</v>
      </c>
      <c r="G13" s="39">
        <f t="shared" si="2"/>
        <v>2382.5291673421252</v>
      </c>
      <c r="H13" s="39">
        <f t="shared" si="3"/>
        <v>711.75170010590591</v>
      </c>
      <c r="I13" s="37">
        <f t="shared" si="9"/>
        <v>3094.2808674480311</v>
      </c>
      <c r="J13" s="40">
        <f t="shared" si="10"/>
        <v>-235.25689633041083</v>
      </c>
      <c r="K13" s="37">
        <f t="shared" si="11"/>
        <v>2859.0239711176205</v>
      </c>
      <c r="L13" s="37">
        <f t="shared" si="12"/>
        <v>4198939.1371269785</v>
      </c>
      <c r="M13" s="37">
        <f t="shared" si="13"/>
        <v>3879695.528806611</v>
      </c>
      <c r="N13" s="41">
        <f>'jan-juli'!M13</f>
        <v>3560323.2241523531</v>
      </c>
      <c r="O13" s="41">
        <f t="shared" si="14"/>
        <v>319372.30465425784</v>
      </c>
      <c r="Q13" s="63"/>
      <c r="R13" s="64"/>
      <c r="S13" s="64"/>
      <c r="T13" s="64"/>
    </row>
    <row r="14" spans="1:20" s="34" customFormat="1" x14ac:dyDescent="0.3">
      <c r="A14" s="33">
        <v>119</v>
      </c>
      <c r="B14" s="34" t="s">
        <v>69</v>
      </c>
      <c r="C14" s="36">
        <v>54053878</v>
      </c>
      <c r="D14" s="36">
        <v>3592</v>
      </c>
      <c r="E14" s="37">
        <f t="shared" si="8"/>
        <v>15048.407015590201</v>
      </c>
      <c r="F14" s="38">
        <f t="shared" si="1"/>
        <v>0.77676988870510766</v>
      </c>
      <c r="G14" s="39">
        <f t="shared" si="2"/>
        <v>2594.7897479658968</v>
      </c>
      <c r="H14" s="39">
        <f t="shared" si="3"/>
        <v>835.57037213643935</v>
      </c>
      <c r="I14" s="37">
        <f t="shared" si="9"/>
        <v>3430.3601201023362</v>
      </c>
      <c r="J14" s="40">
        <f t="shared" si="10"/>
        <v>-235.25689633041083</v>
      </c>
      <c r="K14" s="37">
        <f t="shared" si="11"/>
        <v>3195.1032237719255</v>
      </c>
      <c r="L14" s="37">
        <f t="shared" si="12"/>
        <v>12321853.551407592</v>
      </c>
      <c r="M14" s="37">
        <f t="shared" si="13"/>
        <v>11476810.779788757</v>
      </c>
      <c r="N14" s="41">
        <f>'jan-juli'!M14</f>
        <v>10823750.259399595</v>
      </c>
      <c r="O14" s="41">
        <f t="shared" si="14"/>
        <v>653060.520389162</v>
      </c>
      <c r="Q14" s="63"/>
      <c r="R14" s="64"/>
      <c r="S14" s="64"/>
      <c r="T14" s="64"/>
    </row>
    <row r="15" spans="1:20" s="34" customFormat="1" x14ac:dyDescent="0.3">
      <c r="A15" s="33">
        <v>121</v>
      </c>
      <c r="B15" s="34" t="s">
        <v>70</v>
      </c>
      <c r="C15" s="36">
        <v>11978016</v>
      </c>
      <c r="D15" s="36">
        <v>673</v>
      </c>
      <c r="E15" s="37">
        <f t="shared" si="8"/>
        <v>17797.94353640416</v>
      </c>
      <c r="F15" s="38">
        <f t="shared" si="1"/>
        <v>0.9186956869009324</v>
      </c>
      <c r="G15" s="39">
        <f t="shared" si="2"/>
        <v>945.06783547752127</v>
      </c>
      <c r="H15" s="39">
        <f t="shared" si="3"/>
        <v>0</v>
      </c>
      <c r="I15" s="37">
        <f t="shared" si="9"/>
        <v>945.06783547752127</v>
      </c>
      <c r="J15" s="40">
        <f t="shared" si="10"/>
        <v>-235.25689633041083</v>
      </c>
      <c r="K15" s="37">
        <f t="shared" si="11"/>
        <v>709.8109391471105</v>
      </c>
      <c r="L15" s="37">
        <f t="shared" si="12"/>
        <v>636030.65327637177</v>
      </c>
      <c r="M15" s="37">
        <f t="shared" si="13"/>
        <v>477702.76204600534</v>
      </c>
      <c r="N15" s="41">
        <f>'jan-juli'!M15</f>
        <v>793970.26323104999</v>
      </c>
      <c r="O15" s="41">
        <f t="shared" si="14"/>
        <v>-316267.50118504465</v>
      </c>
      <c r="Q15" s="63"/>
      <c r="R15" s="64"/>
      <c r="S15" s="64"/>
      <c r="T15" s="64"/>
    </row>
    <row r="16" spans="1:20" s="34" customFormat="1" x14ac:dyDescent="0.3">
      <c r="A16" s="33">
        <v>122</v>
      </c>
      <c r="B16" s="34" t="s">
        <v>71</v>
      </c>
      <c r="C16" s="36">
        <v>83286116</v>
      </c>
      <c r="D16" s="36">
        <v>5347</v>
      </c>
      <c r="E16" s="37">
        <f t="shared" si="8"/>
        <v>15576.232653824574</v>
      </c>
      <c r="F16" s="38">
        <f t="shared" si="1"/>
        <v>0.80401523512896866</v>
      </c>
      <c r="G16" s="39">
        <f t="shared" si="2"/>
        <v>2278.0943650252725</v>
      </c>
      <c r="H16" s="39">
        <f t="shared" si="3"/>
        <v>650.83139875440872</v>
      </c>
      <c r="I16" s="37">
        <f t="shared" si="9"/>
        <v>2928.9257637796813</v>
      </c>
      <c r="J16" s="40">
        <f t="shared" si="10"/>
        <v>-235.25689633041083</v>
      </c>
      <c r="K16" s="37">
        <f t="shared" si="11"/>
        <v>2693.6688674492707</v>
      </c>
      <c r="L16" s="37">
        <f t="shared" si="12"/>
        <v>15660966.058929956</v>
      </c>
      <c r="M16" s="37">
        <f t="shared" si="13"/>
        <v>14403047.434251251</v>
      </c>
      <c r="N16" s="41">
        <f>'jan-juli'!M16</f>
        <v>13515775.704526626</v>
      </c>
      <c r="O16" s="41">
        <f t="shared" si="14"/>
        <v>887271.72972462513</v>
      </c>
      <c r="Q16" s="63"/>
      <c r="R16" s="64"/>
      <c r="S16" s="64"/>
      <c r="T16" s="64"/>
    </row>
    <row r="17" spans="1:20" s="34" customFormat="1" x14ac:dyDescent="0.3">
      <c r="A17" s="33">
        <v>123</v>
      </c>
      <c r="B17" s="34" t="s">
        <v>72</v>
      </c>
      <c r="C17" s="36">
        <v>105085260</v>
      </c>
      <c r="D17" s="36">
        <v>6042</v>
      </c>
      <c r="E17" s="37">
        <f t="shared" si="8"/>
        <v>17392.462760675273</v>
      </c>
      <c r="F17" s="38">
        <f t="shared" si="1"/>
        <v>0.89776554747097914</v>
      </c>
      <c r="G17" s="39">
        <f t="shared" si="2"/>
        <v>1188.3563009148536</v>
      </c>
      <c r="H17" s="39">
        <f t="shared" si="3"/>
        <v>15.150861356664244</v>
      </c>
      <c r="I17" s="37">
        <f t="shared" si="9"/>
        <v>1203.5071622715179</v>
      </c>
      <c r="J17" s="40">
        <f t="shared" si="10"/>
        <v>-235.25689633041083</v>
      </c>
      <c r="K17" s="37">
        <f t="shared" si="11"/>
        <v>968.25026594110705</v>
      </c>
      <c r="L17" s="37">
        <f t="shared" si="12"/>
        <v>7271590.2744445112</v>
      </c>
      <c r="M17" s="37">
        <f t="shared" si="13"/>
        <v>5850168.1068161689</v>
      </c>
      <c r="N17" s="41">
        <f>'jan-juli'!M17</f>
        <v>5960367.5631381776</v>
      </c>
      <c r="O17" s="41">
        <f t="shared" si="14"/>
        <v>-110199.45632200874</v>
      </c>
      <c r="Q17" s="63"/>
      <c r="R17" s="64"/>
      <c r="S17" s="64"/>
      <c r="T17" s="64"/>
    </row>
    <row r="18" spans="1:20" s="34" customFormat="1" x14ac:dyDescent="0.3">
      <c r="A18" s="33">
        <v>124</v>
      </c>
      <c r="B18" s="34" t="s">
        <v>73</v>
      </c>
      <c r="C18" s="36">
        <v>274119951</v>
      </c>
      <c r="D18" s="36">
        <v>15865</v>
      </c>
      <c r="E18" s="37">
        <f t="shared" si="8"/>
        <v>17278.282445635046</v>
      </c>
      <c r="F18" s="38">
        <f t="shared" si="1"/>
        <v>0.8918717787475372</v>
      </c>
      <c r="G18" s="39">
        <f t="shared" si="2"/>
        <v>1256.8644899389894</v>
      </c>
      <c r="H18" s="39">
        <f t="shared" si="3"/>
        <v>55.113971620743541</v>
      </c>
      <c r="I18" s="37">
        <f t="shared" si="9"/>
        <v>1311.978461559733</v>
      </c>
      <c r="J18" s="40">
        <f t="shared" si="10"/>
        <v>-235.25689633041083</v>
      </c>
      <c r="K18" s="37">
        <f t="shared" si="11"/>
        <v>1076.7215652293221</v>
      </c>
      <c r="L18" s="37">
        <f t="shared" si="12"/>
        <v>20814538.292645164</v>
      </c>
      <c r="M18" s="37">
        <f t="shared" si="13"/>
        <v>17082187.632363196</v>
      </c>
      <c r="N18" s="41">
        <f>'jan-juli'!M18</f>
        <v>15757010.600535821</v>
      </c>
      <c r="O18" s="41">
        <f t="shared" si="14"/>
        <v>1325177.0318273753</v>
      </c>
      <c r="Q18" s="63"/>
      <c r="R18" s="64"/>
      <c r="S18" s="64"/>
      <c r="T18" s="64"/>
    </row>
    <row r="19" spans="1:20" s="34" customFormat="1" x14ac:dyDescent="0.3">
      <c r="A19" s="33">
        <v>125</v>
      </c>
      <c r="B19" s="34" t="s">
        <v>74</v>
      </c>
      <c r="C19" s="36">
        <v>177214174</v>
      </c>
      <c r="D19" s="36">
        <v>11424</v>
      </c>
      <c r="E19" s="37">
        <f t="shared" si="8"/>
        <v>15512.445203081232</v>
      </c>
      <c r="F19" s="38">
        <f t="shared" si="1"/>
        <v>0.80072264934474868</v>
      </c>
      <c r="G19" s="39">
        <f t="shared" si="2"/>
        <v>2316.3668354712781</v>
      </c>
      <c r="H19" s="39">
        <f t="shared" si="3"/>
        <v>673.1570065145786</v>
      </c>
      <c r="I19" s="37">
        <f t="shared" si="9"/>
        <v>2989.523841985857</v>
      </c>
      <c r="J19" s="40">
        <f t="shared" si="10"/>
        <v>-235.25689633041083</v>
      </c>
      <c r="K19" s="37">
        <f t="shared" si="11"/>
        <v>2754.2669456554463</v>
      </c>
      <c r="L19" s="37">
        <f t="shared" si="12"/>
        <v>34152320.370846428</v>
      </c>
      <c r="M19" s="37">
        <f t="shared" si="13"/>
        <v>31464745.587167818</v>
      </c>
      <c r="N19" s="41">
        <f>'jan-juli'!M19</f>
        <v>30903460.514861077</v>
      </c>
      <c r="O19" s="41">
        <f t="shared" si="14"/>
        <v>561285.07230674103</v>
      </c>
      <c r="Q19" s="63"/>
      <c r="R19" s="64"/>
      <c r="S19" s="64"/>
      <c r="T19" s="64"/>
    </row>
    <row r="20" spans="1:20" s="34" customFormat="1" x14ac:dyDescent="0.3">
      <c r="A20" s="33">
        <v>127</v>
      </c>
      <c r="B20" s="34" t="s">
        <v>75</v>
      </c>
      <c r="C20" s="36">
        <v>59112854</v>
      </c>
      <c r="D20" s="36">
        <v>3797</v>
      </c>
      <c r="E20" s="37">
        <f t="shared" si="8"/>
        <v>15568.304977613905</v>
      </c>
      <c r="F20" s="38">
        <f t="shared" si="1"/>
        <v>0.80360602369805301</v>
      </c>
      <c r="G20" s="39">
        <f t="shared" si="2"/>
        <v>2282.8509707516741</v>
      </c>
      <c r="H20" s="39">
        <f t="shared" si="3"/>
        <v>653.60608542814293</v>
      </c>
      <c r="I20" s="37">
        <f t="shared" si="9"/>
        <v>2936.4570561798173</v>
      </c>
      <c r="J20" s="40">
        <f t="shared" si="10"/>
        <v>-235.25689633041083</v>
      </c>
      <c r="K20" s="37">
        <f t="shared" si="11"/>
        <v>2701.2001598494066</v>
      </c>
      <c r="L20" s="37">
        <f t="shared" si="12"/>
        <v>11149727.442314766</v>
      </c>
      <c r="M20" s="37">
        <f t="shared" si="13"/>
        <v>10256457.006948197</v>
      </c>
      <c r="N20" s="41">
        <f>'jan-juli'!M20</f>
        <v>10003538.157263439</v>
      </c>
      <c r="O20" s="41">
        <f t="shared" si="14"/>
        <v>252918.84968475811</v>
      </c>
      <c r="Q20" s="63"/>
      <c r="R20" s="64"/>
      <c r="S20" s="64"/>
      <c r="T20" s="64"/>
    </row>
    <row r="21" spans="1:20" s="34" customFormat="1" x14ac:dyDescent="0.3">
      <c r="A21" s="33">
        <v>128</v>
      </c>
      <c r="B21" s="34" t="s">
        <v>76</v>
      </c>
      <c r="C21" s="36">
        <v>125306081</v>
      </c>
      <c r="D21" s="36">
        <v>8230</v>
      </c>
      <c r="E21" s="37">
        <f t="shared" si="8"/>
        <v>15225.5262454435</v>
      </c>
      <c r="F21" s="38">
        <f t="shared" si="1"/>
        <v>0.7859124434165895</v>
      </c>
      <c r="G21" s="39">
        <f t="shared" si="2"/>
        <v>2488.5182100539173</v>
      </c>
      <c r="H21" s="39">
        <f t="shared" si="3"/>
        <v>773.57864168778485</v>
      </c>
      <c r="I21" s="37">
        <f t="shared" si="9"/>
        <v>3262.0968517417023</v>
      </c>
      <c r="J21" s="40">
        <f t="shared" si="10"/>
        <v>-235.25689633041083</v>
      </c>
      <c r="K21" s="37">
        <f t="shared" si="11"/>
        <v>3026.8399554112916</v>
      </c>
      <c r="L21" s="37">
        <f t="shared" si="12"/>
        <v>26847057.08983421</v>
      </c>
      <c r="M21" s="37">
        <f t="shared" si="13"/>
        <v>24910892.833034929</v>
      </c>
      <c r="N21" s="41">
        <f>'jan-juli'!M21</f>
        <v>24289943.376436159</v>
      </c>
      <c r="O21" s="41">
        <f t="shared" si="14"/>
        <v>620949.45659876987</v>
      </c>
      <c r="Q21" s="63"/>
      <c r="R21" s="64"/>
      <c r="S21" s="64"/>
      <c r="T21" s="64"/>
    </row>
    <row r="22" spans="1:20" s="34" customFormat="1" x14ac:dyDescent="0.3">
      <c r="A22" s="33">
        <v>135</v>
      </c>
      <c r="B22" s="34" t="s">
        <v>77</v>
      </c>
      <c r="C22" s="36">
        <v>125635961</v>
      </c>
      <c r="D22" s="36">
        <v>7542</v>
      </c>
      <c r="E22" s="37">
        <f t="shared" si="8"/>
        <v>16658.175682842746</v>
      </c>
      <c r="F22" s="38">
        <f t="shared" si="1"/>
        <v>0.8598630577832227</v>
      </c>
      <c r="G22" s="39">
        <f t="shared" si="2"/>
        <v>1628.9285476143698</v>
      </c>
      <c r="H22" s="39">
        <f t="shared" si="3"/>
        <v>272.1513385980486</v>
      </c>
      <c r="I22" s="37">
        <f t="shared" si="9"/>
        <v>1901.0798862124184</v>
      </c>
      <c r="J22" s="40">
        <f t="shared" si="10"/>
        <v>-235.25689633041083</v>
      </c>
      <c r="K22" s="37">
        <f t="shared" si="11"/>
        <v>1665.8229898820075</v>
      </c>
      <c r="L22" s="37">
        <f t="shared" si="12"/>
        <v>14337944.50181406</v>
      </c>
      <c r="M22" s="37">
        <f t="shared" si="13"/>
        <v>12563636.989690101</v>
      </c>
      <c r="N22" s="41">
        <f>'jan-juli'!M22</f>
        <v>12422469.657263862</v>
      </c>
      <c r="O22" s="41">
        <f t="shared" si="14"/>
        <v>141167.33242623881</v>
      </c>
      <c r="Q22" s="63"/>
      <c r="R22" s="64"/>
      <c r="S22" s="64"/>
      <c r="T22" s="64"/>
    </row>
    <row r="23" spans="1:20" s="34" customFormat="1" x14ac:dyDescent="0.3">
      <c r="A23" s="33">
        <v>136</v>
      </c>
      <c r="B23" s="34" t="s">
        <v>78</v>
      </c>
      <c r="C23" s="36">
        <v>283932313</v>
      </c>
      <c r="D23" s="36">
        <v>16145</v>
      </c>
      <c r="E23" s="37">
        <f t="shared" si="8"/>
        <v>17586.39287705172</v>
      </c>
      <c r="F23" s="38">
        <f t="shared" si="1"/>
        <v>0.90777584788073273</v>
      </c>
      <c r="G23" s="39">
        <f t="shared" si="2"/>
        <v>1071.9982310889857</v>
      </c>
      <c r="H23" s="39">
        <f t="shared" si="3"/>
        <v>0</v>
      </c>
      <c r="I23" s="37">
        <f t="shared" si="9"/>
        <v>1071.9982310889857</v>
      </c>
      <c r="J23" s="40">
        <f t="shared" si="10"/>
        <v>-235.25689633041083</v>
      </c>
      <c r="K23" s="37">
        <f t="shared" si="11"/>
        <v>836.74133475857479</v>
      </c>
      <c r="L23" s="37">
        <f t="shared" si="12"/>
        <v>17307411.440931674</v>
      </c>
      <c r="M23" s="37">
        <f t="shared" si="13"/>
        <v>13509188.84967719</v>
      </c>
      <c r="N23" s="41">
        <f>'jan-juli'!M23</f>
        <v>13237981.927180696</v>
      </c>
      <c r="O23" s="41">
        <f t="shared" si="14"/>
        <v>271206.92249649391</v>
      </c>
      <c r="Q23" s="63"/>
      <c r="R23" s="64"/>
      <c r="S23" s="64"/>
      <c r="T23" s="64"/>
    </row>
    <row r="24" spans="1:20" s="34" customFormat="1" x14ac:dyDescent="0.3">
      <c r="A24" s="33">
        <v>137</v>
      </c>
      <c r="B24" s="34" t="s">
        <v>79</v>
      </c>
      <c r="C24" s="36">
        <v>89044429</v>
      </c>
      <c r="D24" s="36">
        <v>5593</v>
      </c>
      <c r="E24" s="37">
        <f t="shared" si="8"/>
        <v>15920.691757554085</v>
      </c>
      <c r="F24" s="38">
        <f t="shared" si="1"/>
        <v>0.82179555296528417</v>
      </c>
      <c r="G24" s="39">
        <f t="shared" si="2"/>
        <v>2071.4189027875664</v>
      </c>
      <c r="H24" s="39">
        <f t="shared" si="3"/>
        <v>530.27071244908007</v>
      </c>
      <c r="I24" s="37">
        <f t="shared" si="9"/>
        <v>2601.6896152366462</v>
      </c>
      <c r="J24" s="40">
        <f t="shared" si="10"/>
        <v>-235.25689633041083</v>
      </c>
      <c r="K24" s="37">
        <f t="shared" si="11"/>
        <v>2366.4327189062356</v>
      </c>
      <c r="L24" s="37">
        <f t="shared" si="12"/>
        <v>14551250.018018562</v>
      </c>
      <c r="M24" s="37">
        <f t="shared" si="13"/>
        <v>13235458.196842575</v>
      </c>
      <c r="N24" s="41">
        <f>'jan-juli'!M24</f>
        <v>13172699.361963235</v>
      </c>
      <c r="O24" s="41">
        <f t="shared" si="14"/>
        <v>62758.834879340604</v>
      </c>
      <c r="Q24" s="63"/>
      <c r="R24" s="64"/>
      <c r="S24" s="64"/>
      <c r="T24" s="64"/>
    </row>
    <row r="25" spans="1:20" s="34" customFormat="1" x14ac:dyDescent="0.3">
      <c r="A25" s="33">
        <v>138</v>
      </c>
      <c r="B25" s="34" t="s">
        <v>80</v>
      </c>
      <c r="C25" s="36">
        <v>92479321</v>
      </c>
      <c r="D25" s="36">
        <v>5642</v>
      </c>
      <c r="E25" s="37">
        <f t="shared" si="8"/>
        <v>16391.230237504431</v>
      </c>
      <c r="F25" s="38">
        <f t="shared" si="1"/>
        <v>0.8460838462260819</v>
      </c>
      <c r="G25" s="39">
        <f t="shared" si="2"/>
        <v>1789.0958148173588</v>
      </c>
      <c r="H25" s="39">
        <f t="shared" si="3"/>
        <v>365.58224446645886</v>
      </c>
      <c r="I25" s="37">
        <f t="shared" si="9"/>
        <v>2154.6780592838177</v>
      </c>
      <c r="J25" s="40">
        <f t="shared" si="10"/>
        <v>-235.25689633041083</v>
      </c>
      <c r="K25" s="37">
        <f t="shared" si="11"/>
        <v>1919.4211629534068</v>
      </c>
      <c r="L25" s="37">
        <f t="shared" si="12"/>
        <v>12156693.610479299</v>
      </c>
      <c r="M25" s="37">
        <f t="shared" si="13"/>
        <v>10829374.201383121</v>
      </c>
      <c r="N25" s="41">
        <f>'jan-juli'!M25</f>
        <v>10685458.18803801</v>
      </c>
      <c r="O25" s="41">
        <f t="shared" si="14"/>
        <v>143916.01334511116</v>
      </c>
      <c r="Q25" s="63"/>
      <c r="R25" s="64"/>
      <c r="S25" s="64"/>
      <c r="T25" s="64"/>
    </row>
    <row r="26" spans="1:20" s="34" customFormat="1" x14ac:dyDescent="0.3">
      <c r="A26" s="33">
        <v>211</v>
      </c>
      <c r="B26" s="34" t="s">
        <v>81</v>
      </c>
      <c r="C26" s="36">
        <v>339432242</v>
      </c>
      <c r="D26" s="36">
        <v>17824</v>
      </c>
      <c r="E26" s="37">
        <f t="shared" si="8"/>
        <v>19043.550381508077</v>
      </c>
      <c r="F26" s="38">
        <f t="shared" si="1"/>
        <v>0.98299152163209724</v>
      </c>
      <c r="G26" s="39">
        <f t="shared" si="2"/>
        <v>197.7037284151709</v>
      </c>
      <c r="H26" s="39">
        <f t="shared" si="3"/>
        <v>0</v>
      </c>
      <c r="I26" s="37">
        <f t="shared" si="9"/>
        <v>197.7037284151709</v>
      </c>
      <c r="J26" s="40">
        <f t="shared" si="10"/>
        <v>-235.25689633041083</v>
      </c>
      <c r="K26" s="37">
        <f t="shared" si="11"/>
        <v>-37.553167915239925</v>
      </c>
      <c r="L26" s="37">
        <f t="shared" si="12"/>
        <v>3523871.2552720062</v>
      </c>
      <c r="M26" s="37">
        <f t="shared" si="13"/>
        <v>-669347.66492123646</v>
      </c>
      <c r="N26" s="41">
        <f>'jan-juli'!M26</f>
        <v>-310651.55691119918</v>
      </c>
      <c r="O26" s="41">
        <f t="shared" si="14"/>
        <v>-358696.10801003728</v>
      </c>
      <c r="Q26" s="63"/>
      <c r="R26" s="64"/>
      <c r="S26" s="64"/>
      <c r="T26" s="64"/>
    </row>
    <row r="27" spans="1:20" s="34" customFormat="1" x14ac:dyDescent="0.3">
      <c r="A27" s="33">
        <v>213</v>
      </c>
      <c r="B27" s="34" t="s">
        <v>82</v>
      </c>
      <c r="C27" s="36">
        <v>634243585</v>
      </c>
      <c r="D27" s="36">
        <v>30843</v>
      </c>
      <c r="E27" s="37">
        <f t="shared" si="8"/>
        <v>20563.615244950233</v>
      </c>
      <c r="F27" s="38">
        <f t="shared" si="1"/>
        <v>1.0614543525202609</v>
      </c>
      <c r="G27" s="39">
        <f t="shared" si="2"/>
        <v>-714.33518965012263</v>
      </c>
      <c r="H27" s="39">
        <f t="shared" si="3"/>
        <v>0</v>
      </c>
      <c r="I27" s="37">
        <f t="shared" si="9"/>
        <v>-714.33518965012263</v>
      </c>
      <c r="J27" s="40">
        <f t="shared" si="10"/>
        <v>-235.25689633041083</v>
      </c>
      <c r="K27" s="37">
        <f t="shared" si="11"/>
        <v>-949.59208598053351</v>
      </c>
      <c r="L27" s="37">
        <f t="shared" si="12"/>
        <v>-22032240.254378732</v>
      </c>
      <c r="M27" s="37">
        <f t="shared" si="13"/>
        <v>-29288268.707897596</v>
      </c>
      <c r="N27" s="41">
        <f>'jan-juli'!M27</f>
        <v>-28828979.917359315</v>
      </c>
      <c r="O27" s="41">
        <f t="shared" si="14"/>
        <v>-459288.7905382812</v>
      </c>
      <c r="Q27" s="63"/>
      <c r="R27" s="64"/>
      <c r="S27" s="64"/>
      <c r="T27" s="64"/>
    </row>
    <row r="28" spans="1:20" s="34" customFormat="1" x14ac:dyDescent="0.3">
      <c r="A28" s="33">
        <v>214</v>
      </c>
      <c r="B28" s="34" t="s">
        <v>83</v>
      </c>
      <c r="C28" s="36">
        <v>366584746</v>
      </c>
      <c r="D28" s="36">
        <v>20335</v>
      </c>
      <c r="E28" s="37">
        <f t="shared" si="8"/>
        <v>18027.280354069339</v>
      </c>
      <c r="F28" s="38">
        <f t="shared" si="1"/>
        <v>0.9305336132774058</v>
      </c>
      <c r="G28" s="39">
        <f t="shared" si="2"/>
        <v>807.46574487841428</v>
      </c>
      <c r="H28" s="39">
        <f t="shared" si="3"/>
        <v>0</v>
      </c>
      <c r="I28" s="37">
        <f t="shared" si="9"/>
        <v>807.46574487841428</v>
      </c>
      <c r="J28" s="40">
        <f t="shared" si="10"/>
        <v>-235.25689633041083</v>
      </c>
      <c r="K28" s="37">
        <f t="shared" si="11"/>
        <v>572.20884854800352</v>
      </c>
      <c r="L28" s="37">
        <f t="shared" si="12"/>
        <v>16419815.922102554</v>
      </c>
      <c r="M28" s="37">
        <f t="shared" si="13"/>
        <v>11635866.935223652</v>
      </c>
      <c r="N28" s="41">
        <f>'jan-juli'!M28</f>
        <v>11390454.593324183</v>
      </c>
      <c r="O28" s="41">
        <f t="shared" si="14"/>
        <v>245412.34189946949</v>
      </c>
      <c r="Q28" s="63"/>
      <c r="R28" s="64"/>
      <c r="S28" s="64"/>
      <c r="T28" s="64"/>
    </row>
    <row r="29" spans="1:20" s="34" customFormat="1" x14ac:dyDescent="0.3">
      <c r="A29" s="33">
        <v>215</v>
      </c>
      <c r="B29" s="34" t="s">
        <v>84</v>
      </c>
      <c r="C29" s="36">
        <v>368256802</v>
      </c>
      <c r="D29" s="36">
        <v>15761</v>
      </c>
      <c r="E29" s="37">
        <f t="shared" si="8"/>
        <v>23365.065795317558</v>
      </c>
      <c r="F29" s="38">
        <f t="shared" si="1"/>
        <v>1.2060598532863724</v>
      </c>
      <c r="G29" s="39">
        <f t="shared" si="2"/>
        <v>-2395.205519870517</v>
      </c>
      <c r="H29" s="39">
        <f t="shared" si="3"/>
        <v>0</v>
      </c>
      <c r="I29" s="37">
        <f t="shared" si="9"/>
        <v>-2395.205519870517</v>
      </c>
      <c r="J29" s="40">
        <f t="shared" si="10"/>
        <v>-235.25689633041083</v>
      </c>
      <c r="K29" s="37">
        <f t="shared" si="11"/>
        <v>-2630.4624162009277</v>
      </c>
      <c r="L29" s="37">
        <f t="shared" si="12"/>
        <v>-37750834.198679216</v>
      </c>
      <c r="M29" s="37">
        <f t="shared" si="13"/>
        <v>-41458718.141742818</v>
      </c>
      <c r="N29" s="41">
        <f>'jan-juli'!M29</f>
        <v>-39347038.642508842</v>
      </c>
      <c r="O29" s="41">
        <f t="shared" si="14"/>
        <v>-2111679.499233976</v>
      </c>
      <c r="Q29" s="63"/>
      <c r="R29" s="64"/>
      <c r="S29" s="64"/>
      <c r="T29" s="64"/>
    </row>
    <row r="30" spans="1:20" s="34" customFormat="1" x14ac:dyDescent="0.3">
      <c r="A30" s="33">
        <v>216</v>
      </c>
      <c r="B30" s="34" t="s">
        <v>85</v>
      </c>
      <c r="C30" s="36">
        <v>386990599</v>
      </c>
      <c r="D30" s="36">
        <v>19488</v>
      </c>
      <c r="E30" s="37">
        <f t="shared" si="8"/>
        <v>19857.891984811165</v>
      </c>
      <c r="F30" s="38">
        <f t="shared" si="1"/>
        <v>1.0250262722811425</v>
      </c>
      <c r="G30" s="39">
        <f t="shared" si="2"/>
        <v>-290.90123356668192</v>
      </c>
      <c r="H30" s="39">
        <f t="shared" si="3"/>
        <v>0</v>
      </c>
      <c r="I30" s="37">
        <f t="shared" si="9"/>
        <v>-290.90123356668192</v>
      </c>
      <c r="J30" s="40">
        <f t="shared" si="10"/>
        <v>-235.25689633041083</v>
      </c>
      <c r="K30" s="37">
        <f t="shared" si="11"/>
        <v>-526.15812989709275</v>
      </c>
      <c r="L30" s="37">
        <f t="shared" si="12"/>
        <v>-5669083.2397474973</v>
      </c>
      <c r="M30" s="37">
        <f t="shared" si="13"/>
        <v>-10253769.635434544</v>
      </c>
      <c r="N30" s="41">
        <f>'jan-juli'!M30</f>
        <v>-8943068.8882565871</v>
      </c>
      <c r="O30" s="41">
        <f t="shared" si="14"/>
        <v>-1310700.7471779566</v>
      </c>
      <c r="Q30" s="63"/>
      <c r="R30" s="64"/>
      <c r="S30" s="64"/>
      <c r="T30" s="64"/>
    </row>
    <row r="31" spans="1:20" s="34" customFormat="1" x14ac:dyDescent="0.3">
      <c r="A31" s="33">
        <v>217</v>
      </c>
      <c r="B31" s="34" t="s">
        <v>86</v>
      </c>
      <c r="C31" s="36">
        <v>647431173</v>
      </c>
      <c r="D31" s="36">
        <v>27394</v>
      </c>
      <c r="E31" s="37">
        <f t="shared" si="8"/>
        <v>23634.05026648171</v>
      </c>
      <c r="F31" s="38">
        <f t="shared" si="1"/>
        <v>1.2199443154432719</v>
      </c>
      <c r="G31" s="39">
        <f t="shared" si="2"/>
        <v>-2556.5962025690087</v>
      </c>
      <c r="H31" s="39">
        <f t="shared" si="3"/>
        <v>0</v>
      </c>
      <c r="I31" s="37">
        <f t="shared" si="9"/>
        <v>-2556.5962025690087</v>
      </c>
      <c r="J31" s="40">
        <f t="shared" si="10"/>
        <v>-235.25689633041083</v>
      </c>
      <c r="K31" s="37">
        <f t="shared" si="11"/>
        <v>-2791.8530988994194</v>
      </c>
      <c r="L31" s="37">
        <f t="shared" si="12"/>
        <v>-70035396.373175427</v>
      </c>
      <c r="M31" s="37">
        <f t="shared" si="13"/>
        <v>-76480023.791250691</v>
      </c>
      <c r="N31" s="41">
        <f>'jan-juli'!M31</f>
        <v>-75922308.40918009</v>
      </c>
      <c r="O31" s="41">
        <f t="shared" si="14"/>
        <v>-557715.38207060099</v>
      </c>
      <c r="Q31" s="63"/>
      <c r="R31" s="64"/>
      <c r="S31" s="64"/>
      <c r="T31" s="64"/>
    </row>
    <row r="32" spans="1:20" s="34" customFormat="1" x14ac:dyDescent="0.3">
      <c r="A32" s="33">
        <v>219</v>
      </c>
      <c r="B32" s="34" t="s">
        <v>87</v>
      </c>
      <c r="C32" s="36">
        <v>4030357454</v>
      </c>
      <c r="D32" s="36">
        <v>126841</v>
      </c>
      <c r="E32" s="37">
        <f t="shared" si="8"/>
        <v>31774.879210980678</v>
      </c>
      <c r="F32" s="38">
        <f t="shared" si="1"/>
        <v>1.6401582813889406</v>
      </c>
      <c r="G32" s="39">
        <f t="shared" si="2"/>
        <v>-7441.0935692683888</v>
      </c>
      <c r="H32" s="39">
        <f t="shared" si="3"/>
        <v>0</v>
      </c>
      <c r="I32" s="37">
        <f t="shared" si="9"/>
        <v>-7441.0935692683888</v>
      </c>
      <c r="J32" s="40">
        <f t="shared" si="10"/>
        <v>-235.25689633041083</v>
      </c>
      <c r="K32" s="37">
        <f t="shared" si="11"/>
        <v>-7676.3504655987999</v>
      </c>
      <c r="L32" s="37">
        <f t="shared" si="12"/>
        <v>-943835749.41957176</v>
      </c>
      <c r="M32" s="37">
        <f t="shared" si="13"/>
        <v>-973675969.40701735</v>
      </c>
      <c r="N32" s="41">
        <f>'jan-juli'!M32</f>
        <v>-946182588.84794509</v>
      </c>
      <c r="O32" s="41">
        <f t="shared" si="14"/>
        <v>-27493380.559072256</v>
      </c>
      <c r="Q32" s="63"/>
      <c r="R32" s="64"/>
      <c r="S32" s="64"/>
      <c r="T32" s="64"/>
    </row>
    <row r="33" spans="1:20" s="34" customFormat="1" x14ac:dyDescent="0.3">
      <c r="A33" s="33">
        <v>220</v>
      </c>
      <c r="B33" s="34" t="s">
        <v>88</v>
      </c>
      <c r="C33" s="36">
        <v>1807647595</v>
      </c>
      <c r="D33" s="36">
        <v>61523</v>
      </c>
      <c r="E33" s="37">
        <f t="shared" si="8"/>
        <v>29381.655559709376</v>
      </c>
      <c r="F33" s="38">
        <f t="shared" si="1"/>
        <v>1.5166246696705357</v>
      </c>
      <c r="G33" s="39">
        <f t="shared" si="2"/>
        <v>-6005.1593785056075</v>
      </c>
      <c r="H33" s="39">
        <f t="shared" si="3"/>
        <v>0</v>
      </c>
      <c r="I33" s="37">
        <f t="shared" si="9"/>
        <v>-6005.1593785056075</v>
      </c>
      <c r="J33" s="40">
        <f t="shared" si="10"/>
        <v>-235.25689633041083</v>
      </c>
      <c r="K33" s="37">
        <f t="shared" si="11"/>
        <v>-6240.4162748360186</v>
      </c>
      <c r="L33" s="37">
        <f t="shared" si="12"/>
        <v>-369455420.44380051</v>
      </c>
      <c r="M33" s="37">
        <f t="shared" si="13"/>
        <v>-383929130.47673637</v>
      </c>
      <c r="N33" s="41">
        <f>'jan-juli'!M33</f>
        <v>-372826985.60153997</v>
      </c>
      <c r="O33" s="41">
        <f t="shared" si="14"/>
        <v>-11102144.875196397</v>
      </c>
      <c r="Q33" s="63"/>
      <c r="R33" s="64"/>
      <c r="S33" s="64"/>
      <c r="T33" s="64"/>
    </row>
    <row r="34" spans="1:20" s="34" customFormat="1" x14ac:dyDescent="0.3">
      <c r="A34" s="33">
        <v>221</v>
      </c>
      <c r="B34" s="34" t="s">
        <v>89</v>
      </c>
      <c r="C34" s="36">
        <v>252253090</v>
      </c>
      <c r="D34" s="36">
        <v>16500</v>
      </c>
      <c r="E34" s="37">
        <f t="shared" si="8"/>
        <v>15288.066060606061</v>
      </c>
      <c r="F34" s="38">
        <f t="shared" si="1"/>
        <v>0.78914062864663626</v>
      </c>
      <c r="G34" s="39">
        <f t="shared" si="2"/>
        <v>2450.9943209563808</v>
      </c>
      <c r="H34" s="39">
        <f t="shared" si="3"/>
        <v>751.68970638088831</v>
      </c>
      <c r="I34" s="37">
        <f t="shared" si="9"/>
        <v>3202.6840273372691</v>
      </c>
      <c r="J34" s="40">
        <f t="shared" si="10"/>
        <v>-235.25689633041083</v>
      </c>
      <c r="K34" s="37">
        <f t="shared" si="11"/>
        <v>2967.4271310068584</v>
      </c>
      <c r="L34" s="37">
        <f t="shared" si="12"/>
        <v>52844286.451064937</v>
      </c>
      <c r="M34" s="37">
        <f t="shared" si="13"/>
        <v>48962547.661613166</v>
      </c>
      <c r="N34" s="41">
        <f>'jan-juli'!M34</f>
        <v>47593923.685382351</v>
      </c>
      <c r="O34" s="41">
        <f t="shared" si="14"/>
        <v>1368623.9762308151</v>
      </c>
      <c r="Q34" s="63"/>
      <c r="R34" s="64"/>
      <c r="S34" s="64"/>
      <c r="T34" s="64"/>
    </row>
    <row r="35" spans="1:20" s="34" customFormat="1" x14ac:dyDescent="0.3">
      <c r="A35" s="33">
        <v>226</v>
      </c>
      <c r="B35" s="34" t="s">
        <v>90</v>
      </c>
      <c r="C35" s="36">
        <v>346758529</v>
      </c>
      <c r="D35" s="36">
        <v>18263</v>
      </c>
      <c r="E35" s="37">
        <f t="shared" si="8"/>
        <v>18986.942397196519</v>
      </c>
      <c r="F35" s="38">
        <f t="shared" si="1"/>
        <v>0.98006952612599785</v>
      </c>
      <c r="G35" s="39">
        <f t="shared" si="2"/>
        <v>231.66851900210602</v>
      </c>
      <c r="H35" s="39">
        <f t="shared" si="3"/>
        <v>0</v>
      </c>
      <c r="I35" s="37">
        <f t="shared" si="9"/>
        <v>231.66851900210602</v>
      </c>
      <c r="J35" s="40">
        <f t="shared" si="10"/>
        <v>-235.25689633041083</v>
      </c>
      <c r="K35" s="37">
        <f t="shared" si="11"/>
        <v>-3.5883773283048015</v>
      </c>
      <c r="L35" s="37">
        <f t="shared" si="12"/>
        <v>4230962.1625354625</v>
      </c>
      <c r="M35" s="37">
        <f t="shared" si="13"/>
        <v>-65534.535146830589</v>
      </c>
      <c r="N35" s="41">
        <f>'jan-juli'!M35</f>
        <v>-247888.68062554949</v>
      </c>
      <c r="O35" s="41">
        <f t="shared" si="14"/>
        <v>182354.14547871891</v>
      </c>
      <c r="Q35" s="63"/>
      <c r="R35" s="64"/>
      <c r="S35" s="64"/>
      <c r="T35" s="64"/>
    </row>
    <row r="36" spans="1:20" s="34" customFormat="1" x14ac:dyDescent="0.3">
      <c r="A36" s="33">
        <v>227</v>
      </c>
      <c r="B36" s="34" t="s">
        <v>91</v>
      </c>
      <c r="C36" s="36">
        <v>235122706</v>
      </c>
      <c r="D36" s="36">
        <v>11842</v>
      </c>
      <c r="E36" s="37">
        <f t="shared" si="8"/>
        <v>19854.982773180207</v>
      </c>
      <c r="F36" s="38">
        <f t="shared" si="1"/>
        <v>1.0248761043602153</v>
      </c>
      <c r="G36" s="39">
        <f t="shared" si="2"/>
        <v>-289.15570658810685</v>
      </c>
      <c r="H36" s="39">
        <f t="shared" si="3"/>
        <v>0</v>
      </c>
      <c r="I36" s="37">
        <f t="shared" si="9"/>
        <v>-289.15570658810685</v>
      </c>
      <c r="J36" s="40">
        <f t="shared" si="10"/>
        <v>-235.25689633041083</v>
      </c>
      <c r="K36" s="37">
        <f t="shared" si="11"/>
        <v>-524.41260291851768</v>
      </c>
      <c r="L36" s="37">
        <f t="shared" si="12"/>
        <v>-3424181.8774163611</v>
      </c>
      <c r="M36" s="37">
        <f t="shared" si="13"/>
        <v>-6210094.0437610867</v>
      </c>
      <c r="N36" s="41">
        <f>'jan-juli'!M36</f>
        <v>-6146161.8816058496</v>
      </c>
      <c r="O36" s="41">
        <f t="shared" si="14"/>
        <v>-63932.162155237049</v>
      </c>
      <c r="Q36" s="63"/>
      <c r="R36" s="64"/>
      <c r="S36" s="64"/>
      <c r="T36" s="64"/>
    </row>
    <row r="37" spans="1:20" s="34" customFormat="1" x14ac:dyDescent="0.3">
      <c r="A37" s="33">
        <v>228</v>
      </c>
      <c r="B37" s="34" t="s">
        <v>92</v>
      </c>
      <c r="C37" s="36">
        <v>351050545</v>
      </c>
      <c r="D37" s="36">
        <v>18161</v>
      </c>
      <c r="E37" s="37">
        <f t="shared" si="8"/>
        <v>19329.912725070204</v>
      </c>
      <c r="F37" s="38">
        <f t="shared" si="1"/>
        <v>0.9977729962099473</v>
      </c>
      <c r="G37" s="39">
        <f t="shared" si="2"/>
        <v>25.886322277894941</v>
      </c>
      <c r="H37" s="39">
        <f t="shared" si="3"/>
        <v>0</v>
      </c>
      <c r="I37" s="37">
        <f t="shared" si="9"/>
        <v>25.886322277894941</v>
      </c>
      <c r="J37" s="40">
        <f t="shared" si="10"/>
        <v>-235.25689633041083</v>
      </c>
      <c r="K37" s="37">
        <f t="shared" si="11"/>
        <v>-209.37057405251588</v>
      </c>
      <c r="L37" s="37">
        <f t="shared" si="12"/>
        <v>470121.49888885004</v>
      </c>
      <c r="M37" s="37">
        <f t="shared" si="13"/>
        <v>-3802378.9953677407</v>
      </c>
      <c r="N37" s="41">
        <f>'jan-juli'!M37</f>
        <v>-3210623.2819493171</v>
      </c>
      <c r="O37" s="41">
        <f t="shared" si="14"/>
        <v>-591755.71341842366</v>
      </c>
      <c r="Q37" s="63"/>
      <c r="R37" s="64"/>
      <c r="S37" s="64"/>
      <c r="T37" s="64"/>
    </row>
    <row r="38" spans="1:20" s="34" customFormat="1" x14ac:dyDescent="0.3">
      <c r="A38" s="33">
        <v>229</v>
      </c>
      <c r="B38" s="34" t="s">
        <v>93</v>
      </c>
      <c r="C38" s="36">
        <v>185036890</v>
      </c>
      <c r="D38" s="36">
        <v>11026</v>
      </c>
      <c r="E38" s="37">
        <f t="shared" si="8"/>
        <v>16781.869218211501</v>
      </c>
      <c r="F38" s="38">
        <f t="shared" si="1"/>
        <v>0.86624788068191139</v>
      </c>
      <c r="G38" s="39">
        <f t="shared" si="2"/>
        <v>1554.7124263931166</v>
      </c>
      <c r="H38" s="39">
        <f t="shared" si="3"/>
        <v>228.85860121898438</v>
      </c>
      <c r="I38" s="37">
        <f t="shared" si="9"/>
        <v>1783.571027612101</v>
      </c>
      <c r="J38" s="40">
        <f t="shared" si="10"/>
        <v>-235.25689633041083</v>
      </c>
      <c r="K38" s="37">
        <f t="shared" si="11"/>
        <v>1548.3141312816902</v>
      </c>
      <c r="L38" s="37">
        <f t="shared" si="12"/>
        <v>19665654.150451027</v>
      </c>
      <c r="M38" s="37">
        <f t="shared" si="13"/>
        <v>17071711.611511916</v>
      </c>
      <c r="N38" s="41">
        <f>'jan-juli'!M38</f>
        <v>17586522.643886421</v>
      </c>
      <c r="O38" s="41">
        <f t="shared" si="14"/>
        <v>-514811.03237450495</v>
      </c>
      <c r="Q38" s="63"/>
      <c r="R38" s="64"/>
      <c r="S38" s="64"/>
      <c r="T38" s="64"/>
    </row>
    <row r="39" spans="1:20" s="34" customFormat="1" x14ac:dyDescent="0.3">
      <c r="A39" s="33">
        <v>230</v>
      </c>
      <c r="B39" s="34" t="s">
        <v>94</v>
      </c>
      <c r="C39" s="36">
        <v>802065327</v>
      </c>
      <c r="D39" s="36">
        <v>40106</v>
      </c>
      <c r="E39" s="37">
        <f t="shared" si="8"/>
        <v>19998.636787513089</v>
      </c>
      <c r="F39" s="38">
        <f t="shared" si="1"/>
        <v>1.0322912488741689</v>
      </c>
      <c r="G39" s="39">
        <f t="shared" si="2"/>
        <v>-375.34811518783607</v>
      </c>
      <c r="H39" s="39">
        <f t="shared" si="3"/>
        <v>0</v>
      </c>
      <c r="I39" s="37">
        <f t="shared" si="9"/>
        <v>-375.34811518783607</v>
      </c>
      <c r="J39" s="40">
        <f t="shared" si="10"/>
        <v>-235.25689633041083</v>
      </c>
      <c r="K39" s="37">
        <f t="shared" si="11"/>
        <v>-610.6050115182469</v>
      </c>
      <c r="L39" s="37">
        <f t="shared" si="12"/>
        <v>-15053711.507723354</v>
      </c>
      <c r="M39" s="37">
        <f t="shared" si="13"/>
        <v>-24488924.591950811</v>
      </c>
      <c r="N39" s="41">
        <f>'jan-juli'!M39</f>
        <v>-23598546.550083112</v>
      </c>
      <c r="O39" s="41">
        <f t="shared" si="14"/>
        <v>-890378.04186769947</v>
      </c>
      <c r="Q39" s="63"/>
      <c r="R39" s="64"/>
      <c r="S39" s="64"/>
      <c r="T39" s="64"/>
    </row>
    <row r="40" spans="1:20" s="34" customFormat="1" x14ac:dyDescent="0.3">
      <c r="A40" s="33">
        <v>231</v>
      </c>
      <c r="B40" s="34" t="s">
        <v>95</v>
      </c>
      <c r="C40" s="36">
        <v>1111469938</v>
      </c>
      <c r="D40" s="36">
        <v>55652</v>
      </c>
      <c r="E40" s="37">
        <f t="shared" si="8"/>
        <v>19971.787860274562</v>
      </c>
      <c r="F40" s="38">
        <f t="shared" si="1"/>
        <v>1.0309053587795352</v>
      </c>
      <c r="G40" s="39">
        <f t="shared" si="2"/>
        <v>-359.23875884472</v>
      </c>
      <c r="H40" s="39">
        <f t="shared" si="3"/>
        <v>0</v>
      </c>
      <c r="I40" s="37">
        <f t="shared" si="9"/>
        <v>-359.23875884472</v>
      </c>
      <c r="J40" s="40">
        <f t="shared" si="10"/>
        <v>-235.25689633041083</v>
      </c>
      <c r="K40" s="37">
        <f t="shared" si="11"/>
        <v>-594.49565517513088</v>
      </c>
      <c r="L40" s="37">
        <f t="shared" si="12"/>
        <v>-19992355.407226358</v>
      </c>
      <c r="M40" s="37">
        <f t="shared" si="13"/>
        <v>-33084872.201806385</v>
      </c>
      <c r="N40" s="41">
        <f>'jan-juli'!M40</f>
        <v>-31568927.536558755</v>
      </c>
      <c r="O40" s="41">
        <f t="shared" si="14"/>
        <v>-1515944.6652476303</v>
      </c>
      <c r="Q40" s="63"/>
      <c r="R40" s="64"/>
      <c r="S40" s="64"/>
      <c r="T40" s="64"/>
    </row>
    <row r="41" spans="1:20" s="34" customFormat="1" x14ac:dyDescent="0.3">
      <c r="A41" s="33">
        <v>233</v>
      </c>
      <c r="B41" s="34" t="s">
        <v>96</v>
      </c>
      <c r="C41" s="36">
        <v>493141757</v>
      </c>
      <c r="D41" s="36">
        <v>24089</v>
      </c>
      <c r="E41" s="37">
        <f t="shared" si="8"/>
        <v>20471.657478517165</v>
      </c>
      <c r="F41" s="38">
        <f t="shared" si="1"/>
        <v>1.0567076691056121</v>
      </c>
      <c r="G41" s="39">
        <f t="shared" si="2"/>
        <v>-659.16052979028166</v>
      </c>
      <c r="H41" s="39">
        <f t="shared" si="3"/>
        <v>0</v>
      </c>
      <c r="I41" s="37">
        <f t="shared" si="9"/>
        <v>-659.16052979028166</v>
      </c>
      <c r="J41" s="40">
        <f t="shared" si="10"/>
        <v>-235.25689633041083</v>
      </c>
      <c r="K41" s="37">
        <f t="shared" si="11"/>
        <v>-894.41742612069243</v>
      </c>
      <c r="L41" s="37">
        <f t="shared" si="12"/>
        <v>-15878518.002118096</v>
      </c>
      <c r="M41" s="37">
        <f t="shared" si="13"/>
        <v>-21545621.37782136</v>
      </c>
      <c r="N41" s="41">
        <f>'jan-juli'!M41</f>
        <v>-21023602.287367295</v>
      </c>
      <c r="O41" s="41">
        <f t="shared" si="14"/>
        <v>-522019.09045406431</v>
      </c>
      <c r="Q41" s="63"/>
      <c r="R41" s="64"/>
      <c r="S41" s="64"/>
      <c r="T41" s="64"/>
    </row>
    <row r="42" spans="1:20" s="34" customFormat="1" x14ac:dyDescent="0.3">
      <c r="A42" s="33">
        <v>234</v>
      </c>
      <c r="B42" s="34" t="s">
        <v>97</v>
      </c>
      <c r="C42" s="36">
        <v>151431235</v>
      </c>
      <c r="D42" s="36">
        <v>6823</v>
      </c>
      <c r="E42" s="37">
        <f t="shared" si="8"/>
        <v>22194.230543749083</v>
      </c>
      <c r="F42" s="38">
        <f t="shared" si="1"/>
        <v>1.1456235847091971</v>
      </c>
      <c r="G42" s="39">
        <f t="shared" si="2"/>
        <v>-1692.7043689294326</v>
      </c>
      <c r="H42" s="39">
        <f t="shared" si="3"/>
        <v>0</v>
      </c>
      <c r="I42" s="37">
        <f t="shared" si="9"/>
        <v>-1692.7043689294326</v>
      </c>
      <c r="J42" s="40">
        <f t="shared" si="10"/>
        <v>-235.25689633041083</v>
      </c>
      <c r="K42" s="37">
        <f t="shared" si="11"/>
        <v>-1927.9612652598435</v>
      </c>
      <c r="L42" s="37">
        <f t="shared" si="12"/>
        <v>-11549321.909205519</v>
      </c>
      <c r="M42" s="37">
        <f t="shared" si="13"/>
        <v>-13154479.712867912</v>
      </c>
      <c r="N42" s="41">
        <f>'jan-juli'!M42</f>
        <v>-12672522.852625968</v>
      </c>
      <c r="O42" s="41">
        <f t="shared" si="14"/>
        <v>-481956.86024194397</v>
      </c>
      <c r="Q42" s="63"/>
      <c r="R42" s="64"/>
      <c r="S42" s="64"/>
      <c r="T42" s="64"/>
    </row>
    <row r="43" spans="1:20" s="34" customFormat="1" x14ac:dyDescent="0.3">
      <c r="A43" s="33">
        <v>235</v>
      </c>
      <c r="B43" s="34" t="s">
        <v>98</v>
      </c>
      <c r="C43" s="36">
        <v>692460329</v>
      </c>
      <c r="D43" s="36">
        <v>38234</v>
      </c>
      <c r="E43" s="37">
        <f t="shared" si="8"/>
        <v>18111.113903855206</v>
      </c>
      <c r="F43" s="38">
        <f t="shared" si="1"/>
        <v>0.93486094022101252</v>
      </c>
      <c r="G43" s="39">
        <f t="shared" si="2"/>
        <v>757.16561500689352</v>
      </c>
      <c r="H43" s="39">
        <f t="shared" si="3"/>
        <v>0</v>
      </c>
      <c r="I43" s="37">
        <f t="shared" si="9"/>
        <v>757.16561500689352</v>
      </c>
      <c r="J43" s="40">
        <f t="shared" si="10"/>
        <v>-235.25689633041083</v>
      </c>
      <c r="K43" s="37">
        <f t="shared" si="11"/>
        <v>521.90871867648275</v>
      </c>
      <c r="L43" s="37">
        <f t="shared" si="12"/>
        <v>28949470.124173567</v>
      </c>
      <c r="M43" s="37">
        <f t="shared" si="13"/>
        <v>19954657.94987664</v>
      </c>
      <c r="N43" s="41">
        <f>'jan-juli'!M43</f>
        <v>20265450.272680487</v>
      </c>
      <c r="O43" s="41">
        <f t="shared" si="14"/>
        <v>-310792.32280384749</v>
      </c>
      <c r="Q43" s="63"/>
      <c r="R43" s="64"/>
      <c r="S43" s="64"/>
      <c r="T43" s="64"/>
    </row>
    <row r="44" spans="1:20" s="34" customFormat="1" x14ac:dyDescent="0.3">
      <c r="A44" s="33">
        <v>236</v>
      </c>
      <c r="B44" s="34" t="s">
        <v>99</v>
      </c>
      <c r="C44" s="36">
        <v>353852822</v>
      </c>
      <c r="D44" s="36">
        <v>21885</v>
      </c>
      <c r="E44" s="37">
        <f t="shared" si="8"/>
        <v>16168.737582819283</v>
      </c>
      <c r="F44" s="38">
        <f t="shared" si="1"/>
        <v>0.83459920240707586</v>
      </c>
      <c r="G44" s="39">
        <f t="shared" si="2"/>
        <v>1922.5914076284471</v>
      </c>
      <c r="H44" s="39">
        <f t="shared" si="3"/>
        <v>443.45467360626049</v>
      </c>
      <c r="I44" s="37">
        <f t="shared" si="9"/>
        <v>2366.0460812347073</v>
      </c>
      <c r="J44" s="40">
        <f t="shared" si="10"/>
        <v>-235.25689633041083</v>
      </c>
      <c r="K44" s="37">
        <f t="shared" si="11"/>
        <v>2130.7891849042967</v>
      </c>
      <c r="L44" s="37">
        <f t="shared" si="12"/>
        <v>51780918.487821572</v>
      </c>
      <c r="M44" s="37">
        <f t="shared" si="13"/>
        <v>46632321.311630532</v>
      </c>
      <c r="N44" s="41">
        <f>'jan-juli'!M44</f>
        <v>46625185.318293467</v>
      </c>
      <c r="O44" s="41">
        <f t="shared" si="14"/>
        <v>7135.9933370649815</v>
      </c>
      <c r="Q44" s="63"/>
      <c r="R44" s="64"/>
      <c r="S44" s="64"/>
      <c r="T44" s="64"/>
    </row>
    <row r="45" spans="1:20" s="34" customFormat="1" x14ac:dyDescent="0.3">
      <c r="A45" s="33">
        <v>237</v>
      </c>
      <c r="B45" s="34" t="s">
        <v>100</v>
      </c>
      <c r="C45" s="36">
        <v>390713580</v>
      </c>
      <c r="D45" s="36">
        <v>24919</v>
      </c>
      <c r="E45" s="37">
        <f t="shared" si="8"/>
        <v>15679.344275452466</v>
      </c>
      <c r="F45" s="38">
        <f t="shared" si="1"/>
        <v>0.80933765914189726</v>
      </c>
      <c r="G45" s="39">
        <f t="shared" si="2"/>
        <v>2216.2273920485377</v>
      </c>
      <c r="H45" s="39">
        <f t="shared" si="3"/>
        <v>614.74233118464667</v>
      </c>
      <c r="I45" s="37">
        <f t="shared" si="9"/>
        <v>2830.9697232331846</v>
      </c>
      <c r="J45" s="40">
        <f t="shared" si="10"/>
        <v>-235.25689633041083</v>
      </c>
      <c r="K45" s="37">
        <f t="shared" si="11"/>
        <v>2595.7128269027739</v>
      </c>
      <c r="L45" s="37">
        <f t="shared" si="12"/>
        <v>70544934.533247724</v>
      </c>
      <c r="M45" s="37">
        <f t="shared" si="13"/>
        <v>64682567.933590226</v>
      </c>
      <c r="N45" s="41">
        <f>'jan-juli'!M45</f>
        <v>64136461.626678318</v>
      </c>
      <c r="O45" s="41">
        <f t="shared" si="14"/>
        <v>546106.30691190809</v>
      </c>
      <c r="Q45" s="63"/>
      <c r="R45" s="64"/>
      <c r="S45" s="64"/>
      <c r="T45" s="64"/>
    </row>
    <row r="46" spans="1:20" s="34" customFormat="1" x14ac:dyDescent="0.3">
      <c r="A46" s="33">
        <v>238</v>
      </c>
      <c r="B46" s="34" t="s">
        <v>101</v>
      </c>
      <c r="C46" s="36">
        <v>226493824</v>
      </c>
      <c r="D46" s="36">
        <v>13682</v>
      </c>
      <c r="E46" s="37">
        <f t="shared" si="8"/>
        <v>16554.145885104517</v>
      </c>
      <c r="F46" s="38">
        <f t="shared" si="1"/>
        <v>0.85449323928167475</v>
      </c>
      <c r="G46" s="39">
        <f t="shared" si="2"/>
        <v>1691.346426257307</v>
      </c>
      <c r="H46" s="39">
        <f t="shared" si="3"/>
        <v>308.56176780642869</v>
      </c>
      <c r="I46" s="37">
        <f t="shared" si="9"/>
        <v>1999.9081940637357</v>
      </c>
      <c r="J46" s="40">
        <f t="shared" si="10"/>
        <v>-235.25689633041083</v>
      </c>
      <c r="K46" s="37">
        <f t="shared" si="11"/>
        <v>1764.6512977333248</v>
      </c>
      <c r="L46" s="37">
        <f t="shared" si="12"/>
        <v>27362743.911180031</v>
      </c>
      <c r="M46" s="37">
        <f t="shared" si="13"/>
        <v>24143959.055587351</v>
      </c>
      <c r="N46" s="41">
        <f>'jan-juli'!M46</f>
        <v>23382257.622551598</v>
      </c>
      <c r="O46" s="41">
        <f t="shared" si="14"/>
        <v>761701.43303575367</v>
      </c>
      <c r="Q46" s="63"/>
      <c r="R46" s="64"/>
      <c r="S46" s="64"/>
      <c r="T46" s="64"/>
    </row>
    <row r="47" spans="1:20" s="34" customFormat="1" x14ac:dyDescent="0.3">
      <c r="A47" s="33">
        <v>239</v>
      </c>
      <c r="B47" s="34" t="s">
        <v>102</v>
      </c>
      <c r="C47" s="36">
        <v>42087577</v>
      </c>
      <c r="D47" s="36">
        <v>2864</v>
      </c>
      <c r="E47" s="37">
        <f t="shared" si="8"/>
        <v>14695.383030726258</v>
      </c>
      <c r="F47" s="38">
        <f t="shared" si="1"/>
        <v>0.75854746814265828</v>
      </c>
      <c r="G47" s="39">
        <f t="shared" si="2"/>
        <v>2806.6041388842627</v>
      </c>
      <c r="H47" s="39">
        <f t="shared" si="3"/>
        <v>959.12876683881939</v>
      </c>
      <c r="I47" s="37">
        <f t="shared" si="9"/>
        <v>3765.7329057230822</v>
      </c>
      <c r="J47" s="40">
        <f t="shared" si="10"/>
        <v>-235.25689633041083</v>
      </c>
      <c r="K47" s="37">
        <f t="shared" si="11"/>
        <v>3530.4760093926716</v>
      </c>
      <c r="L47" s="37">
        <f t="shared" si="12"/>
        <v>10785059.041990908</v>
      </c>
      <c r="M47" s="37">
        <f t="shared" si="13"/>
        <v>10111283.290900612</v>
      </c>
      <c r="N47" s="41">
        <f>'jan-juli'!M47</f>
        <v>9899716.8577172756</v>
      </c>
      <c r="O47" s="41">
        <f t="shared" si="14"/>
        <v>211566.43318333663</v>
      </c>
      <c r="Q47" s="63"/>
      <c r="R47" s="64"/>
      <c r="S47" s="64"/>
      <c r="T47" s="64"/>
    </row>
    <row r="48" spans="1:20" s="34" customFormat="1" x14ac:dyDescent="0.3">
      <c r="A48" s="33">
        <v>301</v>
      </c>
      <c r="B48" s="34" t="s">
        <v>103</v>
      </c>
      <c r="C48" s="36">
        <v>17678852354</v>
      </c>
      <c r="D48" s="36">
        <v>681071</v>
      </c>
      <c r="E48" s="37">
        <f t="shared" si="8"/>
        <v>25957.429334092922</v>
      </c>
      <c r="F48" s="38">
        <f t="shared" si="1"/>
        <v>1.3398726838013599</v>
      </c>
      <c r="G48" s="39">
        <f t="shared" si="2"/>
        <v>-3950.6236431357356</v>
      </c>
      <c r="H48" s="39">
        <f t="shared" si="3"/>
        <v>0</v>
      </c>
      <c r="I48" s="37">
        <f t="shared" si="9"/>
        <v>-3950.6236431357356</v>
      </c>
      <c r="J48" s="40">
        <f t="shared" si="10"/>
        <v>-235.25689633041083</v>
      </c>
      <c r="K48" s="37">
        <f t="shared" si="11"/>
        <v>-4185.8805394661467</v>
      </c>
      <c r="L48" s="37">
        <f t="shared" si="12"/>
        <v>-2690655195.2540984</v>
      </c>
      <c r="M48" s="37">
        <f t="shared" si="13"/>
        <v>-2850881844.8947482</v>
      </c>
      <c r="N48" s="41">
        <f>'jan-juli'!M48</f>
        <v>-2745273823.1608996</v>
      </c>
      <c r="O48" s="41">
        <f t="shared" si="14"/>
        <v>-105608021.73384857</v>
      </c>
      <c r="Q48" s="63"/>
      <c r="R48" s="64"/>
      <c r="S48" s="64"/>
      <c r="T48" s="64"/>
    </row>
    <row r="49" spans="1:20" s="34" customFormat="1" x14ac:dyDescent="0.3">
      <c r="A49" s="33">
        <v>402</v>
      </c>
      <c r="B49" s="34" t="s">
        <v>104</v>
      </c>
      <c r="C49" s="36">
        <v>287576953</v>
      </c>
      <c r="D49" s="36">
        <v>17823</v>
      </c>
      <c r="E49" s="37">
        <f t="shared" si="8"/>
        <v>16135.159793525219</v>
      </c>
      <c r="F49" s="38">
        <f t="shared" si="1"/>
        <v>0.83286598136740742</v>
      </c>
      <c r="G49" s="39">
        <f t="shared" si="2"/>
        <v>1942.7380812048857</v>
      </c>
      <c r="H49" s="39">
        <f t="shared" si="3"/>
        <v>455.20689985918295</v>
      </c>
      <c r="I49" s="37">
        <f t="shared" si="9"/>
        <v>2397.9449810640685</v>
      </c>
      <c r="J49" s="40">
        <f t="shared" si="10"/>
        <v>-235.25689633041083</v>
      </c>
      <c r="K49" s="37">
        <f t="shared" si="11"/>
        <v>2162.6880847336579</v>
      </c>
      <c r="L49" s="37">
        <f t="shared" si="12"/>
        <v>42738573.397504896</v>
      </c>
      <c r="M49" s="37">
        <f t="shared" si="13"/>
        <v>38545589.734207988</v>
      </c>
      <c r="N49" s="41">
        <f>'jan-juli'!M49</f>
        <v>36601248.239401169</v>
      </c>
      <c r="O49" s="41">
        <f t="shared" si="14"/>
        <v>1944341.4948068187</v>
      </c>
      <c r="Q49" s="63"/>
      <c r="R49" s="64"/>
      <c r="S49" s="64"/>
      <c r="T49" s="64"/>
    </row>
    <row r="50" spans="1:20" s="34" customFormat="1" x14ac:dyDescent="0.3">
      <c r="A50" s="33">
        <v>403</v>
      </c>
      <c r="B50" s="34" t="s">
        <v>105</v>
      </c>
      <c r="C50" s="36">
        <v>546172149</v>
      </c>
      <c r="D50" s="36">
        <v>31144</v>
      </c>
      <c r="E50" s="37">
        <f t="shared" si="8"/>
        <v>17536.994252504493</v>
      </c>
      <c r="F50" s="38">
        <f t="shared" si="1"/>
        <v>0.90522598568920765</v>
      </c>
      <c r="G50" s="39">
        <f t="shared" si="2"/>
        <v>1101.6374058173212</v>
      </c>
      <c r="H50" s="39">
        <f t="shared" si="3"/>
        <v>0</v>
      </c>
      <c r="I50" s="37">
        <f t="shared" si="9"/>
        <v>1101.6374058173212</v>
      </c>
      <c r="J50" s="40">
        <f t="shared" si="10"/>
        <v>-235.25689633041083</v>
      </c>
      <c r="K50" s="37">
        <f t="shared" si="11"/>
        <v>866.38050948691034</v>
      </c>
      <c r="L50" s="37">
        <f t="shared" si="12"/>
        <v>34309395.366774656</v>
      </c>
      <c r="M50" s="37">
        <f t="shared" si="13"/>
        <v>26982554.587460335</v>
      </c>
      <c r="N50" s="41">
        <f>'jan-juli'!M50</f>
        <v>25704071.604194175</v>
      </c>
      <c r="O50" s="41">
        <f t="shared" si="14"/>
        <v>1278482.9832661599</v>
      </c>
      <c r="Q50" s="63"/>
      <c r="R50" s="64"/>
      <c r="S50" s="64"/>
      <c r="T50" s="64"/>
    </row>
    <row r="51" spans="1:20" s="34" customFormat="1" x14ac:dyDescent="0.3">
      <c r="A51" s="33">
        <v>412</v>
      </c>
      <c r="B51" s="34" t="s">
        <v>106</v>
      </c>
      <c r="C51" s="36">
        <v>520484439</v>
      </c>
      <c r="D51" s="36">
        <v>34488</v>
      </c>
      <c r="E51" s="37">
        <f t="shared" si="8"/>
        <v>15091.754784272791</v>
      </c>
      <c r="F51" s="38">
        <f t="shared" si="1"/>
        <v>0.77900741732991863</v>
      </c>
      <c r="G51" s="39">
        <f t="shared" si="2"/>
        <v>2568.7810867563426</v>
      </c>
      <c r="H51" s="39">
        <f t="shared" si="3"/>
        <v>820.39865309753293</v>
      </c>
      <c r="I51" s="37">
        <f t="shared" si="9"/>
        <v>3389.1797398538756</v>
      </c>
      <c r="J51" s="40">
        <f t="shared" si="10"/>
        <v>-235.25689633041083</v>
      </c>
      <c r="K51" s="37">
        <f t="shared" si="11"/>
        <v>3153.922843523465</v>
      </c>
      <c r="L51" s="37">
        <f t="shared" si="12"/>
        <v>116886030.86808047</v>
      </c>
      <c r="M51" s="37">
        <f t="shared" si="13"/>
        <v>108772491.02743725</v>
      </c>
      <c r="N51" s="41">
        <f>'jan-juli'!M51</f>
        <v>104674234.24013735</v>
      </c>
      <c r="O51" s="41">
        <f t="shared" si="14"/>
        <v>4098256.7872999012</v>
      </c>
      <c r="Q51" s="63"/>
      <c r="R51" s="64"/>
      <c r="S51" s="64"/>
      <c r="T51" s="64"/>
    </row>
    <row r="52" spans="1:20" s="34" customFormat="1" x14ac:dyDescent="0.3">
      <c r="A52" s="33">
        <v>415</v>
      </c>
      <c r="B52" s="34" t="s">
        <v>107</v>
      </c>
      <c r="C52" s="36">
        <v>103907460</v>
      </c>
      <c r="D52" s="36">
        <v>7663</v>
      </c>
      <c r="E52" s="37">
        <f t="shared" si="8"/>
        <v>13559.631997912045</v>
      </c>
      <c r="F52" s="38">
        <f t="shared" si="1"/>
        <v>0.69992217960269332</v>
      </c>
      <c r="G52" s="39">
        <f t="shared" si="2"/>
        <v>3488.05475857279</v>
      </c>
      <c r="H52" s="39">
        <f t="shared" si="3"/>
        <v>1356.6416283237938</v>
      </c>
      <c r="I52" s="37">
        <f t="shared" si="9"/>
        <v>4844.696386896584</v>
      </c>
      <c r="J52" s="40">
        <f t="shared" si="10"/>
        <v>-235.25689633041083</v>
      </c>
      <c r="K52" s="37">
        <f t="shared" si="11"/>
        <v>4609.4394905661729</v>
      </c>
      <c r="L52" s="37">
        <f t="shared" si="12"/>
        <v>37124908.412788525</v>
      </c>
      <c r="M52" s="37">
        <f t="shared" si="13"/>
        <v>35322134.816208586</v>
      </c>
      <c r="N52" s="41">
        <f>'jan-juli'!M52</f>
        <v>34064199.681856655</v>
      </c>
      <c r="O52" s="41">
        <f t="shared" si="14"/>
        <v>1257935.1343519315</v>
      </c>
      <c r="Q52" s="63"/>
      <c r="R52" s="64"/>
      <c r="S52" s="64"/>
      <c r="T52" s="64"/>
    </row>
    <row r="53" spans="1:20" s="34" customFormat="1" x14ac:dyDescent="0.3">
      <c r="A53" s="33">
        <v>417</v>
      </c>
      <c r="B53" s="34" t="s">
        <v>108</v>
      </c>
      <c r="C53" s="36">
        <v>315626544</v>
      </c>
      <c r="D53" s="36">
        <v>20916</v>
      </c>
      <c r="E53" s="37">
        <f t="shared" si="8"/>
        <v>15090.19621342513</v>
      </c>
      <c r="F53" s="38">
        <f t="shared" si="1"/>
        <v>0.77892696689402718</v>
      </c>
      <c r="G53" s="39">
        <f t="shared" si="2"/>
        <v>2569.7162292649396</v>
      </c>
      <c r="H53" s="39">
        <f t="shared" si="3"/>
        <v>820.94415289421431</v>
      </c>
      <c r="I53" s="37">
        <f t="shared" si="9"/>
        <v>3390.6603821591539</v>
      </c>
      <c r="J53" s="40">
        <f t="shared" si="10"/>
        <v>-235.25689633041083</v>
      </c>
      <c r="K53" s="37">
        <f t="shared" si="11"/>
        <v>3155.4034858287432</v>
      </c>
      <c r="L53" s="37">
        <f t="shared" si="12"/>
        <v>70919052.553240865</v>
      </c>
      <c r="M53" s="37">
        <f t="shared" si="13"/>
        <v>65998419.30959399</v>
      </c>
      <c r="N53" s="41">
        <f>'jan-juli'!M53</f>
        <v>64517202.5944883</v>
      </c>
      <c r="O53" s="41">
        <f t="shared" si="14"/>
        <v>1481216.7151056901</v>
      </c>
      <c r="Q53" s="63"/>
      <c r="R53" s="64"/>
      <c r="S53" s="64"/>
      <c r="T53" s="64"/>
    </row>
    <row r="54" spans="1:20" s="34" customFormat="1" x14ac:dyDescent="0.3">
      <c r="A54" s="33">
        <v>418</v>
      </c>
      <c r="B54" s="34" t="s">
        <v>109</v>
      </c>
      <c r="C54" s="36">
        <v>67378067</v>
      </c>
      <c r="D54" s="36">
        <v>5024</v>
      </c>
      <c r="E54" s="37">
        <f t="shared" si="8"/>
        <v>13411.239450636942</v>
      </c>
      <c r="F54" s="38">
        <f t="shared" si="1"/>
        <v>0.69226244111262381</v>
      </c>
      <c r="G54" s="39">
        <f t="shared" si="2"/>
        <v>3577.0902869378519</v>
      </c>
      <c r="H54" s="39">
        <f t="shared" si="3"/>
        <v>1408.5790198700799</v>
      </c>
      <c r="I54" s="37">
        <f t="shared" si="9"/>
        <v>4985.6693068079321</v>
      </c>
      <c r="J54" s="40">
        <f t="shared" si="10"/>
        <v>-235.25689633041083</v>
      </c>
      <c r="K54" s="37">
        <f t="shared" si="11"/>
        <v>4750.412410477521</v>
      </c>
      <c r="L54" s="37">
        <f t="shared" si="12"/>
        <v>25048002.597403049</v>
      </c>
      <c r="M54" s="37">
        <f t="shared" si="13"/>
        <v>23866071.950239066</v>
      </c>
      <c r="N54" s="41">
        <f>'jan-juli'!M54</f>
        <v>23324587.263258237</v>
      </c>
      <c r="O54" s="41">
        <f t="shared" si="14"/>
        <v>541484.68698082864</v>
      </c>
      <c r="Q54" s="63"/>
      <c r="R54" s="64"/>
      <c r="S54" s="64"/>
      <c r="T54" s="64"/>
    </row>
    <row r="55" spans="1:20" s="34" customFormat="1" x14ac:dyDescent="0.3">
      <c r="A55" s="33">
        <v>419</v>
      </c>
      <c r="B55" s="34" t="s">
        <v>110</v>
      </c>
      <c r="C55" s="36">
        <v>121684790</v>
      </c>
      <c r="D55" s="36">
        <v>7879</v>
      </c>
      <c r="E55" s="37">
        <f t="shared" si="8"/>
        <v>15444.192156365021</v>
      </c>
      <c r="F55" s="38">
        <f t="shared" si="1"/>
        <v>0.79719955806694043</v>
      </c>
      <c r="G55" s="39">
        <f t="shared" si="2"/>
        <v>2357.3186635010047</v>
      </c>
      <c r="H55" s="39">
        <f t="shared" si="3"/>
        <v>697.04557286525232</v>
      </c>
      <c r="I55" s="37">
        <f t="shared" si="9"/>
        <v>3054.364236366257</v>
      </c>
      <c r="J55" s="40">
        <f t="shared" si="10"/>
        <v>-235.25689633041083</v>
      </c>
      <c r="K55" s="37">
        <f t="shared" si="11"/>
        <v>2819.1073400358464</v>
      </c>
      <c r="L55" s="37">
        <f t="shared" si="12"/>
        <v>24065335.81832974</v>
      </c>
      <c r="M55" s="37">
        <f t="shared" si="13"/>
        <v>22211746.732142434</v>
      </c>
      <c r="N55" s="41">
        <f>'jan-juli'!M55</f>
        <v>21521848.577410754</v>
      </c>
      <c r="O55" s="41">
        <f t="shared" si="14"/>
        <v>689898.15473167971</v>
      </c>
      <c r="Q55" s="63"/>
      <c r="R55" s="64"/>
      <c r="S55" s="64"/>
      <c r="T55" s="64"/>
    </row>
    <row r="56" spans="1:20" s="34" customFormat="1" x14ac:dyDescent="0.3">
      <c r="A56" s="33">
        <v>420</v>
      </c>
      <c r="B56" s="34" t="s">
        <v>111</v>
      </c>
      <c r="C56" s="36">
        <v>79332178</v>
      </c>
      <c r="D56" s="36">
        <v>6114</v>
      </c>
      <c r="E56" s="37">
        <f t="shared" si="8"/>
        <v>12975.495256787701</v>
      </c>
      <c r="F56" s="38">
        <f t="shared" si="1"/>
        <v>0.66977016212192975</v>
      </c>
      <c r="G56" s="39">
        <f t="shared" si="2"/>
        <v>3838.5368032473966</v>
      </c>
      <c r="H56" s="39">
        <f t="shared" si="3"/>
        <v>1561.0894877173143</v>
      </c>
      <c r="I56" s="37">
        <f t="shared" si="9"/>
        <v>5399.6262909647112</v>
      </c>
      <c r="J56" s="40">
        <f t="shared" si="10"/>
        <v>-235.25689633041083</v>
      </c>
      <c r="K56" s="37">
        <f t="shared" si="11"/>
        <v>5164.3693946343001</v>
      </c>
      <c r="L56" s="37">
        <f t="shared" si="12"/>
        <v>33013315.142958242</v>
      </c>
      <c r="M56" s="37">
        <f t="shared" si="13"/>
        <v>31574954.478794109</v>
      </c>
      <c r="N56" s="41">
        <f>'jan-juli'!M56</f>
        <v>31053964.011656221</v>
      </c>
      <c r="O56" s="41">
        <f t="shared" si="14"/>
        <v>520990.46713788807</v>
      </c>
      <c r="Q56" s="63"/>
      <c r="R56" s="64"/>
      <c r="S56" s="64"/>
      <c r="T56" s="64"/>
    </row>
    <row r="57" spans="1:20" s="34" customFormat="1" x14ac:dyDescent="0.3">
      <c r="A57" s="33">
        <v>423</v>
      </c>
      <c r="B57" s="34" t="s">
        <v>112</v>
      </c>
      <c r="C57" s="36">
        <v>64882152</v>
      </c>
      <c r="D57" s="36">
        <v>4646</v>
      </c>
      <c r="E57" s="37">
        <f t="shared" si="8"/>
        <v>13965.164012053379</v>
      </c>
      <c r="F57" s="38">
        <f t="shared" si="1"/>
        <v>0.72085496386115844</v>
      </c>
      <c r="G57" s="39">
        <f t="shared" si="2"/>
        <v>3244.7355500879898</v>
      </c>
      <c r="H57" s="39">
        <f t="shared" si="3"/>
        <v>1214.705423374327</v>
      </c>
      <c r="I57" s="37">
        <f t="shared" si="9"/>
        <v>4459.4409734623168</v>
      </c>
      <c r="J57" s="40">
        <f t="shared" si="10"/>
        <v>-235.25689633041083</v>
      </c>
      <c r="K57" s="37">
        <f t="shared" si="11"/>
        <v>4224.1840771319057</v>
      </c>
      <c r="L57" s="37">
        <f t="shared" si="12"/>
        <v>20718562.762705926</v>
      </c>
      <c r="M57" s="37">
        <f t="shared" si="13"/>
        <v>19625559.222354833</v>
      </c>
      <c r="N57" s="41">
        <f>'jan-juli'!M57</f>
        <v>19202005.483538564</v>
      </c>
      <c r="O57" s="41">
        <f t="shared" si="14"/>
        <v>423553.73881626874</v>
      </c>
      <c r="Q57" s="63"/>
      <c r="R57" s="64"/>
      <c r="S57" s="64"/>
      <c r="T57" s="64"/>
    </row>
    <row r="58" spans="1:20" s="34" customFormat="1" x14ac:dyDescent="0.3">
      <c r="A58" s="33">
        <v>425</v>
      </c>
      <c r="B58" s="34" t="s">
        <v>113</v>
      </c>
      <c r="C58" s="36">
        <v>97316736</v>
      </c>
      <c r="D58" s="36">
        <v>7214</v>
      </c>
      <c r="E58" s="37">
        <f t="shared" si="8"/>
        <v>13489.982811200443</v>
      </c>
      <c r="F58" s="38">
        <f t="shared" si="1"/>
        <v>0.6963270222578446</v>
      </c>
      <c r="G58" s="39">
        <f t="shared" si="2"/>
        <v>3529.8442705997513</v>
      </c>
      <c r="H58" s="39">
        <f t="shared" si="3"/>
        <v>1381.0188436728545</v>
      </c>
      <c r="I58" s="37">
        <f t="shared" si="9"/>
        <v>4910.8631142726063</v>
      </c>
      <c r="J58" s="40">
        <f t="shared" si="10"/>
        <v>-235.25689633041083</v>
      </c>
      <c r="K58" s="37">
        <f t="shared" si="11"/>
        <v>4675.6062179421951</v>
      </c>
      <c r="L58" s="37">
        <f t="shared" si="12"/>
        <v>35426966.50636258</v>
      </c>
      <c r="M58" s="37">
        <f t="shared" si="13"/>
        <v>33729823.256234996</v>
      </c>
      <c r="N58" s="41">
        <f>'jan-juli'!M58</f>
        <v>32909671.530681714</v>
      </c>
      <c r="O58" s="41">
        <f t="shared" si="14"/>
        <v>820151.72555328161</v>
      </c>
      <c r="Q58" s="63"/>
      <c r="R58" s="64"/>
      <c r="S58" s="64"/>
      <c r="T58" s="64"/>
    </row>
    <row r="59" spans="1:20" s="34" customFormat="1" x14ac:dyDescent="0.3">
      <c r="A59" s="33">
        <v>426</v>
      </c>
      <c r="B59" s="34" t="s">
        <v>79</v>
      </c>
      <c r="C59" s="36">
        <v>50854387</v>
      </c>
      <c r="D59" s="36">
        <v>3705</v>
      </c>
      <c r="E59" s="37">
        <f t="shared" si="8"/>
        <v>13725.880431848853</v>
      </c>
      <c r="F59" s="38">
        <f t="shared" si="1"/>
        <v>0.70850360469258533</v>
      </c>
      <c r="G59" s="39">
        <f t="shared" si="2"/>
        <v>3388.3056982107055</v>
      </c>
      <c r="H59" s="39">
        <f t="shared" si="3"/>
        <v>1298.4546764459112</v>
      </c>
      <c r="I59" s="37">
        <f t="shared" si="9"/>
        <v>4686.7603746566165</v>
      </c>
      <c r="J59" s="40">
        <f t="shared" si="10"/>
        <v>-235.25689633041083</v>
      </c>
      <c r="K59" s="37">
        <f t="shared" si="11"/>
        <v>4451.5034783262054</v>
      </c>
      <c r="L59" s="37">
        <f t="shared" si="12"/>
        <v>17364447.188102763</v>
      </c>
      <c r="M59" s="37">
        <f t="shared" si="13"/>
        <v>16492820.387198592</v>
      </c>
      <c r="N59" s="41">
        <f>'jan-juli'!M59</f>
        <v>16155622.6174904</v>
      </c>
      <c r="O59" s="41">
        <f t="shared" si="14"/>
        <v>337197.76970819198</v>
      </c>
      <c r="Q59" s="63"/>
      <c r="R59" s="64"/>
      <c r="S59" s="64"/>
      <c r="T59" s="64"/>
    </row>
    <row r="60" spans="1:20" s="34" customFormat="1" x14ac:dyDescent="0.3">
      <c r="A60" s="33">
        <v>427</v>
      </c>
      <c r="B60" s="34" t="s">
        <v>114</v>
      </c>
      <c r="C60" s="36">
        <v>323501575</v>
      </c>
      <c r="D60" s="36">
        <v>21191</v>
      </c>
      <c r="E60" s="37">
        <f t="shared" si="8"/>
        <v>15265.989099145863</v>
      </c>
      <c r="F60" s="38">
        <f t="shared" si="1"/>
        <v>0.78800105826695299</v>
      </c>
      <c r="G60" s="39">
        <f t="shared" si="2"/>
        <v>2464.2404978324994</v>
      </c>
      <c r="H60" s="39">
        <f t="shared" si="3"/>
        <v>759.41664289195751</v>
      </c>
      <c r="I60" s="37">
        <f t="shared" si="9"/>
        <v>3223.6571407244569</v>
      </c>
      <c r="J60" s="40">
        <f t="shared" si="10"/>
        <v>-235.25689633041083</v>
      </c>
      <c r="K60" s="37">
        <f t="shared" si="11"/>
        <v>2988.4002443940462</v>
      </c>
      <c r="L60" s="37">
        <f t="shared" si="12"/>
        <v>68312518.469091967</v>
      </c>
      <c r="M60" s="37">
        <f t="shared" si="13"/>
        <v>63327189.578954235</v>
      </c>
      <c r="N60" s="41">
        <f>'jan-juli'!M60</f>
        <v>62283258.436744668</v>
      </c>
      <c r="O60" s="41">
        <f t="shared" si="14"/>
        <v>1043931.1422095671</v>
      </c>
      <c r="Q60" s="63"/>
      <c r="R60" s="64"/>
      <c r="S60" s="64"/>
      <c r="T60" s="64"/>
    </row>
    <row r="61" spans="1:20" s="34" customFormat="1" x14ac:dyDescent="0.3">
      <c r="A61" s="33">
        <v>428</v>
      </c>
      <c r="B61" s="34" t="s">
        <v>115</v>
      </c>
      <c r="C61" s="36">
        <v>104211029</v>
      </c>
      <c r="D61" s="36">
        <v>6607</v>
      </c>
      <c r="E61" s="37">
        <f t="shared" si="8"/>
        <v>15772.821098834569</v>
      </c>
      <c r="F61" s="38">
        <f t="shared" si="1"/>
        <v>0.81416275336082689</v>
      </c>
      <c r="G61" s="39">
        <f t="shared" si="2"/>
        <v>2160.1412980192758</v>
      </c>
      <c r="H61" s="39">
        <f t="shared" si="3"/>
        <v>582.02544300091051</v>
      </c>
      <c r="I61" s="37">
        <f t="shared" si="9"/>
        <v>2742.1667410201862</v>
      </c>
      <c r="J61" s="40">
        <f t="shared" si="10"/>
        <v>-235.25689633041083</v>
      </c>
      <c r="K61" s="37">
        <f t="shared" si="11"/>
        <v>2506.9098446897756</v>
      </c>
      <c r="L61" s="37">
        <f t="shared" si="12"/>
        <v>18117495.657920372</v>
      </c>
      <c r="M61" s="37">
        <f t="shared" si="13"/>
        <v>16563153.343865348</v>
      </c>
      <c r="N61" s="41">
        <f>'jan-juli'!M61</f>
        <v>16672873.553592192</v>
      </c>
      <c r="O61" s="41">
        <f t="shared" si="14"/>
        <v>-109720.20972684398</v>
      </c>
      <c r="Q61" s="63"/>
      <c r="R61" s="64"/>
      <c r="S61" s="64"/>
      <c r="T61" s="64"/>
    </row>
    <row r="62" spans="1:20" s="34" customFormat="1" x14ac:dyDescent="0.3">
      <c r="A62" s="33">
        <v>429</v>
      </c>
      <c r="B62" s="34" t="s">
        <v>116</v>
      </c>
      <c r="C62" s="36">
        <v>67626108</v>
      </c>
      <c r="D62" s="36">
        <v>4407</v>
      </c>
      <c r="E62" s="37">
        <f t="shared" si="8"/>
        <v>15345.157249829816</v>
      </c>
      <c r="F62" s="38">
        <f t="shared" si="1"/>
        <v>0.79208756626291921</v>
      </c>
      <c r="G62" s="39">
        <f t="shared" si="2"/>
        <v>2416.7396074221278</v>
      </c>
      <c r="H62" s="39">
        <f t="shared" si="3"/>
        <v>731.70779015257426</v>
      </c>
      <c r="I62" s="37">
        <f t="shared" si="9"/>
        <v>3148.4473975747023</v>
      </c>
      <c r="J62" s="40">
        <f t="shared" si="10"/>
        <v>-235.25689633041083</v>
      </c>
      <c r="K62" s="37">
        <f t="shared" si="11"/>
        <v>2913.1905012442917</v>
      </c>
      <c r="L62" s="37">
        <f t="shared" si="12"/>
        <v>13875207.681111714</v>
      </c>
      <c r="M62" s="37">
        <f t="shared" si="13"/>
        <v>12838430.538983593</v>
      </c>
      <c r="N62" s="41">
        <f>'jan-juli'!M62</f>
        <v>12490885.515541209</v>
      </c>
      <c r="O62" s="41">
        <f t="shared" si="14"/>
        <v>347545.02344238386</v>
      </c>
      <c r="Q62" s="63"/>
      <c r="R62" s="64"/>
      <c r="S62" s="64"/>
      <c r="T62" s="64"/>
    </row>
    <row r="63" spans="1:20" s="34" customFormat="1" x14ac:dyDescent="0.3">
      <c r="A63" s="33">
        <v>430</v>
      </c>
      <c r="B63" s="34" t="s">
        <v>117</v>
      </c>
      <c r="C63" s="36">
        <v>33029252</v>
      </c>
      <c r="D63" s="36">
        <v>2459</v>
      </c>
      <c r="E63" s="37">
        <f t="shared" si="8"/>
        <v>13431.985359902399</v>
      </c>
      <c r="F63" s="38">
        <f t="shared" si="1"/>
        <v>0.69333330513261737</v>
      </c>
      <c r="G63" s="39">
        <f t="shared" si="2"/>
        <v>3564.6427413785777</v>
      </c>
      <c r="H63" s="39">
        <f t="shared" si="3"/>
        <v>1401.31795162717</v>
      </c>
      <c r="I63" s="37">
        <f t="shared" si="9"/>
        <v>4965.960693005748</v>
      </c>
      <c r="J63" s="40">
        <f t="shared" si="10"/>
        <v>-235.25689633041083</v>
      </c>
      <c r="K63" s="37">
        <f t="shared" si="11"/>
        <v>4730.7037966753369</v>
      </c>
      <c r="L63" s="37">
        <f t="shared" si="12"/>
        <v>12211297.344101135</v>
      </c>
      <c r="M63" s="37">
        <f t="shared" si="13"/>
        <v>11632800.636024654</v>
      </c>
      <c r="N63" s="41">
        <f>'jan-juli'!M63</f>
        <v>11135367.097303342</v>
      </c>
      <c r="O63" s="41">
        <f t="shared" si="14"/>
        <v>497433.53872131184</v>
      </c>
      <c r="Q63" s="63"/>
      <c r="R63" s="64"/>
      <c r="S63" s="64"/>
      <c r="T63" s="64"/>
    </row>
    <row r="64" spans="1:20" s="34" customFormat="1" x14ac:dyDescent="0.3">
      <c r="A64" s="33">
        <v>432</v>
      </c>
      <c r="B64" s="34" t="s">
        <v>118</v>
      </c>
      <c r="C64" s="36">
        <v>27971536</v>
      </c>
      <c r="D64" s="36">
        <v>1791</v>
      </c>
      <c r="E64" s="37">
        <f t="shared" si="8"/>
        <v>15617.831379117812</v>
      </c>
      <c r="F64" s="38">
        <f t="shared" si="1"/>
        <v>0.80616248149084779</v>
      </c>
      <c r="G64" s="39">
        <f t="shared" si="2"/>
        <v>2253.1351298493305</v>
      </c>
      <c r="H64" s="39">
        <f t="shared" si="3"/>
        <v>636.27184490177569</v>
      </c>
      <c r="I64" s="37">
        <f t="shared" si="9"/>
        <v>2889.4069747511062</v>
      </c>
      <c r="J64" s="40">
        <f t="shared" si="10"/>
        <v>-235.25689633041083</v>
      </c>
      <c r="K64" s="37">
        <f t="shared" si="11"/>
        <v>2654.1500784206955</v>
      </c>
      <c r="L64" s="37">
        <f t="shared" si="12"/>
        <v>5174927.8917792309</v>
      </c>
      <c r="M64" s="37">
        <f t="shared" si="13"/>
        <v>4753582.7904514661</v>
      </c>
      <c r="N64" s="41">
        <f>'jan-juli'!M64</f>
        <v>4137346.9193860455</v>
      </c>
      <c r="O64" s="41">
        <f t="shared" si="14"/>
        <v>616235.87106542056</v>
      </c>
      <c r="Q64" s="63"/>
      <c r="R64" s="64"/>
      <c r="S64" s="64"/>
      <c r="T64" s="64"/>
    </row>
    <row r="65" spans="1:20" s="34" customFormat="1" x14ac:dyDescent="0.3">
      <c r="A65" s="33">
        <v>434</v>
      </c>
      <c r="B65" s="34" t="s">
        <v>119</v>
      </c>
      <c r="C65" s="36">
        <v>17290859</v>
      </c>
      <c r="D65" s="36">
        <v>1286</v>
      </c>
      <c r="E65" s="37">
        <f t="shared" si="8"/>
        <v>13445.45800933126</v>
      </c>
      <c r="F65" s="38">
        <f t="shared" si="1"/>
        <v>0.69402873743894578</v>
      </c>
      <c r="G65" s="39">
        <f t="shared" si="2"/>
        <v>3556.5591517212615</v>
      </c>
      <c r="H65" s="39">
        <f t="shared" si="3"/>
        <v>1396.6025243270687</v>
      </c>
      <c r="I65" s="37">
        <f t="shared" si="9"/>
        <v>4953.1616760483303</v>
      </c>
      <c r="J65" s="40">
        <f t="shared" si="10"/>
        <v>-235.25689633041083</v>
      </c>
      <c r="K65" s="37">
        <f t="shared" si="11"/>
        <v>4717.9047797179192</v>
      </c>
      <c r="L65" s="37">
        <f t="shared" si="12"/>
        <v>6369765.9153981525</v>
      </c>
      <c r="M65" s="37">
        <f t="shared" si="13"/>
        <v>6067225.5467172442</v>
      </c>
      <c r="N65" s="41">
        <f>'jan-juli'!M65</f>
        <v>5835157.1026970707</v>
      </c>
      <c r="O65" s="41">
        <f t="shared" si="14"/>
        <v>232068.44402017351</v>
      </c>
      <c r="Q65" s="63"/>
      <c r="R65" s="64"/>
      <c r="S65" s="64"/>
      <c r="T65" s="64"/>
    </row>
    <row r="66" spans="1:20" s="34" customFormat="1" x14ac:dyDescent="0.3">
      <c r="A66" s="33">
        <v>436</v>
      </c>
      <c r="B66" s="34" t="s">
        <v>120</v>
      </c>
      <c r="C66" s="36">
        <v>19110982</v>
      </c>
      <c r="D66" s="36">
        <v>1551</v>
      </c>
      <c r="E66" s="37">
        <f t="shared" si="8"/>
        <v>12321.716312056738</v>
      </c>
      <c r="F66" s="38">
        <f t="shared" si="1"/>
        <v>0.6360233477507945</v>
      </c>
      <c r="G66" s="39">
        <f t="shared" si="2"/>
        <v>4230.804170085974</v>
      </c>
      <c r="H66" s="39">
        <f t="shared" si="3"/>
        <v>1789.9121183731513</v>
      </c>
      <c r="I66" s="37">
        <f t="shared" si="9"/>
        <v>6020.7162884591253</v>
      </c>
      <c r="J66" s="40">
        <f t="shared" si="10"/>
        <v>-235.25689633041083</v>
      </c>
      <c r="K66" s="37">
        <f t="shared" si="11"/>
        <v>5785.4593921287142</v>
      </c>
      <c r="L66" s="37">
        <f t="shared" si="12"/>
        <v>9338130.9634001032</v>
      </c>
      <c r="M66" s="37">
        <f t="shared" si="13"/>
        <v>8973247.5171916354</v>
      </c>
      <c r="N66" s="41">
        <f>'jan-juli'!M66</f>
        <v>8700108.72432594</v>
      </c>
      <c r="O66" s="41">
        <f t="shared" si="14"/>
        <v>273138.79286569543</v>
      </c>
      <c r="Q66" s="63"/>
      <c r="R66" s="64"/>
      <c r="S66" s="64"/>
      <c r="T66" s="64"/>
    </row>
    <row r="67" spans="1:20" s="34" customFormat="1" x14ac:dyDescent="0.3">
      <c r="A67" s="33">
        <v>437</v>
      </c>
      <c r="B67" s="34" t="s">
        <v>121</v>
      </c>
      <c r="C67" s="36">
        <v>86166201</v>
      </c>
      <c r="D67" s="36">
        <v>5591</v>
      </c>
      <c r="E67" s="37">
        <f t="shared" si="8"/>
        <v>15411.590234305133</v>
      </c>
      <c r="F67" s="38">
        <f t="shared" si="1"/>
        <v>0.79551670942098096</v>
      </c>
      <c r="G67" s="39">
        <f t="shared" si="2"/>
        <v>2376.8798167369373</v>
      </c>
      <c r="H67" s="39">
        <f t="shared" si="3"/>
        <v>708.45624558621319</v>
      </c>
      <c r="I67" s="37">
        <f t="shared" si="9"/>
        <v>3085.3360623231506</v>
      </c>
      <c r="J67" s="40">
        <f t="shared" si="10"/>
        <v>-235.25689633041083</v>
      </c>
      <c r="K67" s="37">
        <f t="shared" si="11"/>
        <v>2850.0791659927399</v>
      </c>
      <c r="L67" s="37">
        <f t="shared" si="12"/>
        <v>17250113.924448736</v>
      </c>
      <c r="M67" s="37">
        <f t="shared" si="13"/>
        <v>15934792.617065409</v>
      </c>
      <c r="N67" s="41">
        <f>'jan-juli'!M67</f>
        <v>15217633.207837742</v>
      </c>
      <c r="O67" s="41">
        <f t="shared" si="14"/>
        <v>717159.40922766738</v>
      </c>
      <c r="Q67" s="63"/>
      <c r="R67" s="64"/>
      <c r="S67" s="64"/>
      <c r="T67" s="64"/>
    </row>
    <row r="68" spans="1:20" s="34" customFormat="1" x14ac:dyDescent="0.3">
      <c r="A68" s="33">
        <v>438</v>
      </c>
      <c r="B68" s="34" t="s">
        <v>122</v>
      </c>
      <c r="C68" s="36">
        <v>38177513</v>
      </c>
      <c r="D68" s="36">
        <v>2418</v>
      </c>
      <c r="E68" s="37">
        <f t="shared" si="8"/>
        <v>15788.880479735319</v>
      </c>
      <c r="F68" s="38">
        <f t="shared" si="1"/>
        <v>0.81499170778118679</v>
      </c>
      <c r="G68" s="39">
        <f t="shared" si="2"/>
        <v>2150.5056694788259</v>
      </c>
      <c r="H68" s="39">
        <f t="shared" si="3"/>
        <v>576.4046596856482</v>
      </c>
      <c r="I68" s="37">
        <f t="shared" si="9"/>
        <v>2726.9103291644742</v>
      </c>
      <c r="J68" s="40">
        <f t="shared" si="10"/>
        <v>-235.25689633041083</v>
      </c>
      <c r="K68" s="37">
        <f t="shared" si="11"/>
        <v>2491.6534328340636</v>
      </c>
      <c r="L68" s="37">
        <f t="shared" si="12"/>
        <v>6593669.1759196986</v>
      </c>
      <c r="M68" s="37">
        <f t="shared" si="13"/>
        <v>6024818.0005927654</v>
      </c>
      <c r="N68" s="41">
        <f>'jan-juli'!M68</f>
        <v>5846512.687730574</v>
      </c>
      <c r="O68" s="41">
        <f t="shared" si="14"/>
        <v>178305.31286219135</v>
      </c>
      <c r="Q68" s="63"/>
      <c r="R68" s="64"/>
      <c r="S68" s="64"/>
      <c r="T68" s="64"/>
    </row>
    <row r="69" spans="1:20" s="34" customFormat="1" x14ac:dyDescent="0.3">
      <c r="A69" s="33">
        <v>439</v>
      </c>
      <c r="B69" s="34" t="s">
        <v>123</v>
      </c>
      <c r="C69" s="36">
        <v>21329082</v>
      </c>
      <c r="D69" s="36">
        <v>1577</v>
      </c>
      <c r="E69" s="37">
        <f t="shared" si="8"/>
        <v>13525.099556119214</v>
      </c>
      <c r="F69" s="38">
        <f t="shared" si="1"/>
        <v>0.69813968123324177</v>
      </c>
      <c r="G69" s="39">
        <f t="shared" si="2"/>
        <v>3508.7742236484887</v>
      </c>
      <c r="H69" s="39">
        <f t="shared" si="3"/>
        <v>1368.7279829512847</v>
      </c>
      <c r="I69" s="37">
        <f t="shared" si="9"/>
        <v>4877.5022065997737</v>
      </c>
      <c r="J69" s="40">
        <f t="shared" si="10"/>
        <v>-235.25689633041083</v>
      </c>
      <c r="K69" s="37">
        <f t="shared" si="11"/>
        <v>4642.2453102693626</v>
      </c>
      <c r="L69" s="37">
        <f t="shared" si="12"/>
        <v>7691820.9798078435</v>
      </c>
      <c r="M69" s="37">
        <f t="shared" si="13"/>
        <v>7320820.8542947844</v>
      </c>
      <c r="N69" s="41">
        <f>'jan-juli'!M69</f>
        <v>7069286.2279574508</v>
      </c>
      <c r="O69" s="41">
        <f t="shared" si="14"/>
        <v>251534.62633733358</v>
      </c>
      <c r="Q69" s="63"/>
      <c r="R69" s="64"/>
      <c r="S69" s="64"/>
      <c r="T69" s="64"/>
    </row>
    <row r="70" spans="1:20" s="34" customFormat="1" x14ac:dyDescent="0.3">
      <c r="A70" s="33">
        <v>441</v>
      </c>
      <c r="B70" s="34" t="s">
        <v>124</v>
      </c>
      <c r="C70" s="36">
        <v>27377522</v>
      </c>
      <c r="D70" s="36">
        <v>1912</v>
      </c>
      <c r="E70" s="37">
        <f t="shared" si="8"/>
        <v>14318.787656903765</v>
      </c>
      <c r="F70" s="38">
        <f t="shared" si="1"/>
        <v>0.7391083377212192</v>
      </c>
      <c r="G70" s="39">
        <f t="shared" si="2"/>
        <v>3032.5613631777583</v>
      </c>
      <c r="H70" s="39">
        <f t="shared" si="3"/>
        <v>1090.9371476766919</v>
      </c>
      <c r="I70" s="37">
        <f t="shared" si="9"/>
        <v>4123.4985108544497</v>
      </c>
      <c r="J70" s="40">
        <f t="shared" si="10"/>
        <v>-235.25689633041083</v>
      </c>
      <c r="K70" s="37">
        <f t="shared" si="11"/>
        <v>3888.2416145240391</v>
      </c>
      <c r="L70" s="37">
        <f t="shared" si="12"/>
        <v>7884129.152753708</v>
      </c>
      <c r="M70" s="37">
        <f t="shared" si="13"/>
        <v>7434317.9669699622</v>
      </c>
      <c r="N70" s="41">
        <f>'jan-juli'!M70</f>
        <v>7044972.4439788498</v>
      </c>
      <c r="O70" s="41">
        <f t="shared" si="14"/>
        <v>389345.52299111243</v>
      </c>
      <c r="Q70" s="63"/>
      <c r="R70" s="64"/>
      <c r="S70" s="64"/>
      <c r="T70" s="64"/>
    </row>
    <row r="71" spans="1:20" s="34" customFormat="1" x14ac:dyDescent="0.3">
      <c r="A71" s="33">
        <v>501</v>
      </c>
      <c r="B71" s="34" t="s">
        <v>125</v>
      </c>
      <c r="C71" s="36">
        <v>506215777</v>
      </c>
      <c r="D71" s="36">
        <v>28023</v>
      </c>
      <c r="E71" s="37">
        <f t="shared" si="8"/>
        <v>18064.296363701247</v>
      </c>
      <c r="F71" s="38">
        <f t="shared" si="1"/>
        <v>0.93244430865215855</v>
      </c>
      <c r="G71" s="39">
        <f t="shared" si="2"/>
        <v>785.25613909926903</v>
      </c>
      <c r="H71" s="39">
        <f t="shared" si="3"/>
        <v>0</v>
      </c>
      <c r="I71" s="37">
        <f t="shared" si="9"/>
        <v>785.25613909926903</v>
      </c>
      <c r="J71" s="40">
        <f t="shared" si="10"/>
        <v>-235.25689633041083</v>
      </c>
      <c r="K71" s="37">
        <f t="shared" si="11"/>
        <v>549.99924276885827</v>
      </c>
      <c r="L71" s="37">
        <f t="shared" si="12"/>
        <v>22005232.785978816</v>
      </c>
      <c r="M71" s="37">
        <f t="shared" si="13"/>
        <v>15412628.780111715</v>
      </c>
      <c r="N71" s="41">
        <f>'jan-juli'!M71</f>
        <v>14680798.598983198</v>
      </c>
      <c r="O71" s="41">
        <f t="shared" si="14"/>
        <v>731830.18112851679</v>
      </c>
      <c r="Q71" s="63"/>
      <c r="R71" s="64"/>
      <c r="S71" s="64"/>
      <c r="T71" s="64"/>
    </row>
    <row r="72" spans="1:20" s="34" customFormat="1" x14ac:dyDescent="0.3">
      <c r="A72" s="33">
        <v>502</v>
      </c>
      <c r="B72" s="34" t="s">
        <v>126</v>
      </c>
      <c r="C72" s="36">
        <v>494398579</v>
      </c>
      <c r="D72" s="36">
        <v>30676</v>
      </c>
      <c r="E72" s="37">
        <f t="shared" si="8"/>
        <v>16116.787684183075</v>
      </c>
      <c r="F72" s="38">
        <f t="shared" ref="F72:F135" si="15">IF(ISNUMBER(C72),E72/E$435,"")</f>
        <v>0.83191764834357373</v>
      </c>
      <c r="G72" s="39">
        <f t="shared" ref="G72:G135" si="16">(E$435-E72)*0.6</f>
        <v>1953.7613468101724</v>
      </c>
      <c r="H72" s="39">
        <f t="shared" ref="H72:H135" si="17">IF(E72&gt;=E$435*0.9,0,IF(E72&lt;0.9*E$435,(E$435*0.9-E72)*0.35))</f>
        <v>461.63713812893354</v>
      </c>
      <c r="I72" s="37">
        <f t="shared" si="9"/>
        <v>2415.3984849391059</v>
      </c>
      <c r="J72" s="40">
        <f t="shared" si="10"/>
        <v>-235.25689633041083</v>
      </c>
      <c r="K72" s="37">
        <f t="shared" si="11"/>
        <v>2180.1415886086952</v>
      </c>
      <c r="L72" s="37">
        <f t="shared" si="12"/>
        <v>74094763.923992008</v>
      </c>
      <c r="M72" s="37">
        <f t="shared" si="13"/>
        <v>66878023.37216033</v>
      </c>
      <c r="N72" s="41">
        <f>'jan-juli'!M72</f>
        <v>66007620.576932669</v>
      </c>
      <c r="O72" s="41">
        <f t="shared" si="14"/>
        <v>870402.79522766173</v>
      </c>
      <c r="Q72" s="63"/>
      <c r="R72" s="64"/>
      <c r="S72" s="64"/>
      <c r="T72" s="64"/>
    </row>
    <row r="73" spans="1:20" s="34" customFormat="1" x14ac:dyDescent="0.3">
      <c r="A73" s="33">
        <v>511</v>
      </c>
      <c r="B73" s="34" t="s">
        <v>127</v>
      </c>
      <c r="C73" s="36">
        <v>38420078</v>
      </c>
      <c r="D73" s="36">
        <v>2615</v>
      </c>
      <c r="E73" s="37">
        <f t="shared" ref="E73:E136" si="18">(C73)/D73</f>
        <v>14692.190439770555</v>
      </c>
      <c r="F73" s="38">
        <f t="shared" si="15"/>
        <v>0.75838267272485926</v>
      </c>
      <c r="G73" s="39">
        <f t="shared" si="16"/>
        <v>2808.5196934576843</v>
      </c>
      <c r="H73" s="39">
        <f t="shared" si="17"/>
        <v>960.24617367331552</v>
      </c>
      <c r="I73" s="37">
        <f t="shared" ref="I73:I136" si="19">G73+H73</f>
        <v>3768.765867131</v>
      </c>
      <c r="J73" s="40">
        <f t="shared" ref="J73:J136" si="20">I$437</f>
        <v>-235.25689633041083</v>
      </c>
      <c r="K73" s="37">
        <f t="shared" ref="K73:K136" si="21">I73+J73</f>
        <v>3533.5089708005894</v>
      </c>
      <c r="L73" s="37">
        <f t="shared" ref="L73:L136" si="22">(I73*D73)</f>
        <v>9855322.7425475642</v>
      </c>
      <c r="M73" s="37">
        <f t="shared" ref="M73:M136" si="23">(K73*D73)</f>
        <v>9240125.9586435407</v>
      </c>
      <c r="N73" s="41">
        <f>'jan-juli'!M73</f>
        <v>9148074.8690924142</v>
      </c>
      <c r="O73" s="41">
        <f t="shared" ref="O73:O136" si="24">M73-N73</f>
        <v>92051.089551126584</v>
      </c>
      <c r="Q73" s="63"/>
      <c r="R73" s="64"/>
      <c r="S73" s="64"/>
      <c r="T73" s="64"/>
    </row>
    <row r="74" spans="1:20" s="34" customFormat="1" x14ac:dyDescent="0.3">
      <c r="A74" s="33">
        <v>512</v>
      </c>
      <c r="B74" s="34" t="s">
        <v>128</v>
      </c>
      <c r="C74" s="36">
        <v>30336083</v>
      </c>
      <c r="D74" s="36">
        <v>2009</v>
      </c>
      <c r="E74" s="37">
        <f t="shared" si="18"/>
        <v>15100.091090094575</v>
      </c>
      <c r="F74" s="38">
        <f t="shared" si="15"/>
        <v>0.77943772143710355</v>
      </c>
      <c r="G74" s="39">
        <f t="shared" si="16"/>
        <v>2563.7793032632726</v>
      </c>
      <c r="H74" s="39">
        <f t="shared" si="17"/>
        <v>817.48094605990855</v>
      </c>
      <c r="I74" s="37">
        <f t="shared" si="19"/>
        <v>3381.2602493231811</v>
      </c>
      <c r="J74" s="40">
        <f t="shared" si="20"/>
        <v>-235.25689633041083</v>
      </c>
      <c r="K74" s="37">
        <f t="shared" si="21"/>
        <v>3146.0033529927705</v>
      </c>
      <c r="L74" s="37">
        <f t="shared" si="22"/>
        <v>6792951.8408902707</v>
      </c>
      <c r="M74" s="37">
        <f t="shared" si="23"/>
        <v>6320320.7361624762</v>
      </c>
      <c r="N74" s="41">
        <f>'jan-juli'!M74</f>
        <v>5962553.6190656424</v>
      </c>
      <c r="O74" s="41">
        <f t="shared" si="24"/>
        <v>357767.11709683388</v>
      </c>
      <c r="Q74" s="63"/>
      <c r="R74" s="64"/>
      <c r="S74" s="64"/>
      <c r="T74" s="64"/>
    </row>
    <row r="75" spans="1:20" s="34" customFormat="1" x14ac:dyDescent="0.3">
      <c r="A75" s="33">
        <v>513</v>
      </c>
      <c r="B75" s="34" t="s">
        <v>129</v>
      </c>
      <c r="C75" s="36">
        <v>41990497</v>
      </c>
      <c r="D75" s="36">
        <v>2204</v>
      </c>
      <c r="E75" s="37">
        <f t="shared" si="18"/>
        <v>19051.949637023594</v>
      </c>
      <c r="F75" s="38">
        <f t="shared" si="15"/>
        <v>0.98342507508165733</v>
      </c>
      <c r="G75" s="39">
        <f t="shared" si="16"/>
        <v>192.66417510586106</v>
      </c>
      <c r="H75" s="39">
        <f t="shared" si="17"/>
        <v>0</v>
      </c>
      <c r="I75" s="37">
        <f t="shared" si="19"/>
        <v>192.66417510586106</v>
      </c>
      <c r="J75" s="40">
        <f t="shared" si="20"/>
        <v>-235.25689633041083</v>
      </c>
      <c r="K75" s="37">
        <f t="shared" si="21"/>
        <v>-42.592721224549763</v>
      </c>
      <c r="L75" s="37">
        <f t="shared" si="22"/>
        <v>424631.84193331777</v>
      </c>
      <c r="M75" s="37">
        <f t="shared" si="23"/>
        <v>-93874.357578907671</v>
      </c>
      <c r="N75" s="41">
        <f>'jan-juli'!M75</f>
        <v>-246164.03021949599</v>
      </c>
      <c r="O75" s="41">
        <f t="shared" si="24"/>
        <v>152289.67264058831</v>
      </c>
      <c r="Q75" s="63"/>
      <c r="R75" s="64"/>
      <c r="S75" s="64"/>
      <c r="T75" s="64"/>
    </row>
    <row r="76" spans="1:20" s="34" customFormat="1" x14ac:dyDescent="0.3">
      <c r="A76" s="33">
        <v>514</v>
      </c>
      <c r="B76" s="34" t="s">
        <v>130</v>
      </c>
      <c r="C76" s="36">
        <v>34221883</v>
      </c>
      <c r="D76" s="36">
        <v>2293</v>
      </c>
      <c r="E76" s="37">
        <f t="shared" si="18"/>
        <v>14924.501962494549</v>
      </c>
      <c r="F76" s="38">
        <f t="shared" si="15"/>
        <v>0.77037414766730883</v>
      </c>
      <c r="G76" s="39">
        <f t="shared" si="16"/>
        <v>2669.1327798232878</v>
      </c>
      <c r="H76" s="39">
        <f t="shared" si="17"/>
        <v>878.93714071991758</v>
      </c>
      <c r="I76" s="37">
        <f t="shared" si="19"/>
        <v>3548.0699205432056</v>
      </c>
      <c r="J76" s="40">
        <f t="shared" si="20"/>
        <v>-235.25689633041083</v>
      </c>
      <c r="K76" s="37">
        <f t="shared" si="21"/>
        <v>3312.813024212795</v>
      </c>
      <c r="L76" s="37">
        <f t="shared" si="22"/>
        <v>8135724.3278055703</v>
      </c>
      <c r="M76" s="37">
        <f t="shared" si="23"/>
        <v>7596280.2645199392</v>
      </c>
      <c r="N76" s="41">
        <f>'jan-juli'!M76</f>
        <v>7145379.704886768</v>
      </c>
      <c r="O76" s="41">
        <f t="shared" si="24"/>
        <v>450900.55963317119</v>
      </c>
      <c r="Q76" s="63"/>
      <c r="R76" s="64"/>
      <c r="S76" s="64"/>
      <c r="T76" s="64"/>
    </row>
    <row r="77" spans="1:20" s="34" customFormat="1" x14ac:dyDescent="0.3">
      <c r="A77" s="33">
        <v>515</v>
      </c>
      <c r="B77" s="34" t="s">
        <v>131</v>
      </c>
      <c r="C77" s="36">
        <v>54664754</v>
      </c>
      <c r="D77" s="36">
        <v>3589</v>
      </c>
      <c r="E77" s="37">
        <f t="shared" si="18"/>
        <v>15231.193647255503</v>
      </c>
      <c r="F77" s="38">
        <f t="shared" si="15"/>
        <v>0.78620498382104531</v>
      </c>
      <c r="G77" s="39">
        <f t="shared" si="16"/>
        <v>2485.1177689667156</v>
      </c>
      <c r="H77" s="39">
        <f t="shared" si="17"/>
        <v>771.5950510535838</v>
      </c>
      <c r="I77" s="37">
        <f t="shared" si="19"/>
        <v>3256.7128200202997</v>
      </c>
      <c r="J77" s="40">
        <f t="shared" si="20"/>
        <v>-235.25689633041083</v>
      </c>
      <c r="K77" s="37">
        <f t="shared" si="21"/>
        <v>3021.455923689889</v>
      </c>
      <c r="L77" s="37">
        <f t="shared" si="22"/>
        <v>11688342.311052855</v>
      </c>
      <c r="M77" s="37">
        <f t="shared" si="23"/>
        <v>10844005.310123011</v>
      </c>
      <c r="N77" s="41">
        <f>'jan-juli'!M77</f>
        <v>10888286.528211342</v>
      </c>
      <c r="O77" s="41">
        <f t="shared" si="24"/>
        <v>-44281.218088330701</v>
      </c>
      <c r="Q77" s="63"/>
      <c r="R77" s="64"/>
      <c r="S77" s="64"/>
      <c r="T77" s="64"/>
    </row>
    <row r="78" spans="1:20" s="34" customFormat="1" x14ac:dyDescent="0.3">
      <c r="A78" s="33">
        <v>516</v>
      </c>
      <c r="B78" s="34" t="s">
        <v>132</v>
      </c>
      <c r="C78" s="36">
        <v>106096231</v>
      </c>
      <c r="D78" s="36">
        <v>5742</v>
      </c>
      <c r="E78" s="37">
        <f t="shared" si="18"/>
        <v>18477.2258794845</v>
      </c>
      <c r="F78" s="38">
        <f t="shared" si="15"/>
        <v>0.95375893774783049</v>
      </c>
      <c r="G78" s="39">
        <f t="shared" si="16"/>
        <v>537.49842962931723</v>
      </c>
      <c r="H78" s="39">
        <f t="shared" si="17"/>
        <v>0</v>
      </c>
      <c r="I78" s="37">
        <f t="shared" si="19"/>
        <v>537.49842962931723</v>
      </c>
      <c r="J78" s="40">
        <f t="shared" si="20"/>
        <v>-235.25689633041083</v>
      </c>
      <c r="K78" s="37">
        <f t="shared" si="21"/>
        <v>302.2415332989064</v>
      </c>
      <c r="L78" s="37">
        <f t="shared" si="22"/>
        <v>3086315.9829315394</v>
      </c>
      <c r="M78" s="37">
        <f t="shared" si="23"/>
        <v>1735470.8842023206</v>
      </c>
      <c r="N78" s="41">
        <f>'jan-juli'!M78</f>
        <v>1647935.3686386768</v>
      </c>
      <c r="O78" s="41">
        <f t="shared" si="24"/>
        <v>87535.51556364377</v>
      </c>
      <c r="Q78" s="63"/>
      <c r="R78" s="64"/>
      <c r="S78" s="64"/>
      <c r="T78" s="64"/>
    </row>
    <row r="79" spans="1:20" s="34" customFormat="1" x14ac:dyDescent="0.3">
      <c r="A79" s="33">
        <v>517</v>
      </c>
      <c r="B79" s="34" t="s">
        <v>133</v>
      </c>
      <c r="C79" s="36">
        <v>74831632</v>
      </c>
      <c r="D79" s="36">
        <v>5789</v>
      </c>
      <c r="E79" s="37">
        <f t="shared" si="18"/>
        <v>12926.521333563654</v>
      </c>
      <c r="F79" s="38">
        <f t="shared" si="15"/>
        <v>0.66724222219760532</v>
      </c>
      <c r="G79" s="39">
        <f t="shared" si="16"/>
        <v>3867.9211571818246</v>
      </c>
      <c r="H79" s="39">
        <f t="shared" si="17"/>
        <v>1578.2303608457305</v>
      </c>
      <c r="I79" s="37">
        <f t="shared" si="19"/>
        <v>5446.1515180275546</v>
      </c>
      <c r="J79" s="40">
        <f t="shared" si="20"/>
        <v>-235.25689633041083</v>
      </c>
      <c r="K79" s="37">
        <f t="shared" si="21"/>
        <v>5210.8946216971435</v>
      </c>
      <c r="L79" s="37">
        <f t="shared" si="22"/>
        <v>31527771.137861513</v>
      </c>
      <c r="M79" s="37">
        <f t="shared" si="23"/>
        <v>30165868.965004764</v>
      </c>
      <c r="N79" s="41">
        <f>'jan-juli'!M79</f>
        <v>29494695.516262323</v>
      </c>
      <c r="O79" s="41">
        <f t="shared" si="24"/>
        <v>671173.44874244183</v>
      </c>
      <c r="Q79" s="63"/>
      <c r="R79" s="64"/>
      <c r="S79" s="64"/>
      <c r="T79" s="64"/>
    </row>
    <row r="80" spans="1:20" s="34" customFormat="1" x14ac:dyDescent="0.3">
      <c r="A80" s="33">
        <v>519</v>
      </c>
      <c r="B80" s="34" t="s">
        <v>134</v>
      </c>
      <c r="C80" s="36">
        <v>54007863</v>
      </c>
      <c r="D80" s="36">
        <v>3127</v>
      </c>
      <c r="E80" s="37">
        <f t="shared" si="18"/>
        <v>17271.462424048608</v>
      </c>
      <c r="F80" s="38">
        <f t="shared" si="15"/>
        <v>0.891519742322474</v>
      </c>
      <c r="G80" s="39">
        <f t="shared" si="16"/>
        <v>1260.9565028908523</v>
      </c>
      <c r="H80" s="39">
        <f t="shared" si="17"/>
        <v>57.500979175996868</v>
      </c>
      <c r="I80" s="37">
        <f t="shared" si="19"/>
        <v>1318.4574820668493</v>
      </c>
      <c r="J80" s="40">
        <f t="shared" si="20"/>
        <v>-235.25689633041083</v>
      </c>
      <c r="K80" s="37">
        <f t="shared" si="21"/>
        <v>1083.2005857364384</v>
      </c>
      <c r="L80" s="37">
        <f t="shared" si="22"/>
        <v>4122816.5464230375</v>
      </c>
      <c r="M80" s="37">
        <f t="shared" si="23"/>
        <v>3387168.2315978426</v>
      </c>
      <c r="N80" s="41">
        <f>'jan-juli'!M80</f>
        <v>3395856.7752206395</v>
      </c>
      <c r="O80" s="41">
        <f t="shared" si="24"/>
        <v>-8688.5436227968894</v>
      </c>
      <c r="Q80" s="63"/>
      <c r="R80" s="64"/>
      <c r="S80" s="64"/>
      <c r="T80" s="64"/>
    </row>
    <row r="81" spans="1:20" s="34" customFormat="1" x14ac:dyDescent="0.3">
      <c r="A81" s="33">
        <v>520</v>
      </c>
      <c r="B81" s="34" t="s">
        <v>135</v>
      </c>
      <c r="C81" s="36">
        <v>68965510</v>
      </c>
      <c r="D81" s="36">
        <v>4425</v>
      </c>
      <c r="E81" s="37">
        <f t="shared" si="18"/>
        <v>15585.425988700565</v>
      </c>
      <c r="F81" s="38">
        <f t="shared" si="15"/>
        <v>0.80448977743109107</v>
      </c>
      <c r="G81" s="39">
        <f t="shared" si="16"/>
        <v>2272.5783640996783</v>
      </c>
      <c r="H81" s="39">
        <f t="shared" si="17"/>
        <v>647.61373154781211</v>
      </c>
      <c r="I81" s="37">
        <f t="shared" si="19"/>
        <v>2920.1920956474905</v>
      </c>
      <c r="J81" s="40">
        <f t="shared" si="20"/>
        <v>-235.25689633041083</v>
      </c>
      <c r="K81" s="37">
        <f t="shared" si="21"/>
        <v>2684.9351993170799</v>
      </c>
      <c r="L81" s="37">
        <f t="shared" si="22"/>
        <v>12921850.023240145</v>
      </c>
      <c r="M81" s="37">
        <f t="shared" si="23"/>
        <v>11880838.256978078</v>
      </c>
      <c r="N81" s="41">
        <f>'jan-juli'!M81</f>
        <v>11399329.35267072</v>
      </c>
      <c r="O81" s="41">
        <f t="shared" si="24"/>
        <v>481508.90430735797</v>
      </c>
      <c r="Q81" s="63"/>
      <c r="R81" s="64"/>
      <c r="S81" s="64"/>
      <c r="T81" s="64"/>
    </row>
    <row r="82" spans="1:20" s="34" customFormat="1" x14ac:dyDescent="0.3">
      <c r="A82" s="33">
        <v>521</v>
      </c>
      <c r="B82" s="34" t="s">
        <v>136</v>
      </c>
      <c r="C82" s="36">
        <v>92749630</v>
      </c>
      <c r="D82" s="36">
        <v>5119</v>
      </c>
      <c r="E82" s="37">
        <f t="shared" si="18"/>
        <v>18118.700918148075</v>
      </c>
      <c r="F82" s="38">
        <f t="shared" si="15"/>
        <v>0.93525256733754181</v>
      </c>
      <c r="G82" s="39">
        <f t="shared" si="16"/>
        <v>752.61340643117217</v>
      </c>
      <c r="H82" s="39">
        <f t="shared" si="17"/>
        <v>0</v>
      </c>
      <c r="I82" s="37">
        <f t="shared" si="19"/>
        <v>752.61340643117217</v>
      </c>
      <c r="J82" s="40">
        <f t="shared" si="20"/>
        <v>-235.25689633041083</v>
      </c>
      <c r="K82" s="37">
        <f t="shared" si="21"/>
        <v>517.3565101007614</v>
      </c>
      <c r="L82" s="37">
        <f t="shared" si="22"/>
        <v>3852628.0275211702</v>
      </c>
      <c r="M82" s="37">
        <f t="shared" si="23"/>
        <v>2648347.9752057977</v>
      </c>
      <c r="N82" s="41">
        <f>'jan-juli'!M82</f>
        <v>2483309.6193767623</v>
      </c>
      <c r="O82" s="41">
        <f t="shared" si="24"/>
        <v>165038.3558290354</v>
      </c>
      <c r="Q82" s="63"/>
      <c r="R82" s="64"/>
      <c r="S82" s="64"/>
      <c r="T82" s="64"/>
    </row>
    <row r="83" spans="1:20" s="34" customFormat="1" x14ac:dyDescent="0.3">
      <c r="A83" s="33">
        <v>522</v>
      </c>
      <c r="B83" s="34" t="s">
        <v>137</v>
      </c>
      <c r="C83" s="36">
        <v>94894958</v>
      </c>
      <c r="D83" s="36">
        <v>6112</v>
      </c>
      <c r="E83" s="37">
        <f t="shared" si="18"/>
        <v>15526.007526178011</v>
      </c>
      <c r="F83" s="38">
        <f t="shared" si="15"/>
        <v>0.80142271043371005</v>
      </c>
      <c r="G83" s="39">
        <f t="shared" si="16"/>
        <v>2308.2294416132104</v>
      </c>
      <c r="H83" s="39">
        <f t="shared" si="17"/>
        <v>668.41019343070582</v>
      </c>
      <c r="I83" s="37">
        <f t="shared" si="19"/>
        <v>2976.6396350439163</v>
      </c>
      <c r="J83" s="40">
        <f t="shared" si="20"/>
        <v>-235.25689633041083</v>
      </c>
      <c r="K83" s="37">
        <f t="shared" si="21"/>
        <v>2741.3827387135057</v>
      </c>
      <c r="L83" s="37">
        <f t="shared" si="22"/>
        <v>18193221.449388418</v>
      </c>
      <c r="M83" s="37">
        <f t="shared" si="23"/>
        <v>16755331.299016947</v>
      </c>
      <c r="N83" s="41">
        <f>'jan-juli'!M83</f>
        <v>16046342.757530719</v>
      </c>
      <c r="O83" s="41">
        <f t="shared" si="24"/>
        <v>708988.54148622788</v>
      </c>
      <c r="Q83" s="63"/>
      <c r="R83" s="64"/>
      <c r="S83" s="64"/>
      <c r="T83" s="64"/>
    </row>
    <row r="84" spans="1:20" s="34" customFormat="1" x14ac:dyDescent="0.3">
      <c r="A84" s="33">
        <v>528</v>
      </c>
      <c r="B84" s="34" t="s">
        <v>138</v>
      </c>
      <c r="C84" s="36">
        <v>227556458</v>
      </c>
      <c r="D84" s="36">
        <v>14948</v>
      </c>
      <c r="E84" s="37">
        <f t="shared" si="18"/>
        <v>15223.204308268665</v>
      </c>
      <c r="F84" s="38">
        <f t="shared" si="15"/>
        <v>0.78579258947596919</v>
      </c>
      <c r="G84" s="39">
        <f t="shared" si="16"/>
        <v>2489.9113723588184</v>
      </c>
      <c r="H84" s="39">
        <f t="shared" si="17"/>
        <v>774.39131969897699</v>
      </c>
      <c r="I84" s="37">
        <f t="shared" si="19"/>
        <v>3264.3026920577954</v>
      </c>
      <c r="J84" s="40">
        <f t="shared" si="20"/>
        <v>-235.25689633041083</v>
      </c>
      <c r="K84" s="37">
        <f t="shared" si="21"/>
        <v>3029.0457957273848</v>
      </c>
      <c r="L84" s="37">
        <f t="shared" si="22"/>
        <v>48794796.640879929</v>
      </c>
      <c r="M84" s="37">
        <f t="shared" si="23"/>
        <v>45278176.554532945</v>
      </c>
      <c r="N84" s="41">
        <f>'jan-juli'!M84</f>
        <v>43563094.383993648</v>
      </c>
      <c r="O84" s="41">
        <f t="shared" si="24"/>
        <v>1715082.1705392972</v>
      </c>
      <c r="Q84" s="63"/>
      <c r="R84" s="64"/>
      <c r="S84" s="64"/>
      <c r="T84" s="64"/>
    </row>
    <row r="85" spans="1:20" s="34" customFormat="1" x14ac:dyDescent="0.3">
      <c r="A85" s="33">
        <v>529</v>
      </c>
      <c r="B85" s="34" t="s">
        <v>139</v>
      </c>
      <c r="C85" s="36">
        <v>199405121</v>
      </c>
      <c r="D85" s="36">
        <v>13384</v>
      </c>
      <c r="E85" s="37">
        <f t="shared" si="18"/>
        <v>14898.768753735803</v>
      </c>
      <c r="F85" s="38">
        <f t="shared" si="15"/>
        <v>0.76904584881927474</v>
      </c>
      <c r="G85" s="39">
        <f t="shared" si="16"/>
        <v>2684.5727050785354</v>
      </c>
      <c r="H85" s="39">
        <f t="shared" si="17"/>
        <v>887.9437637854785</v>
      </c>
      <c r="I85" s="37">
        <f t="shared" si="19"/>
        <v>3572.5164688640139</v>
      </c>
      <c r="J85" s="40">
        <f t="shared" si="20"/>
        <v>-235.25689633041083</v>
      </c>
      <c r="K85" s="37">
        <f t="shared" si="21"/>
        <v>3337.2595725336032</v>
      </c>
      <c r="L85" s="37">
        <f t="shared" si="22"/>
        <v>47814560.419275962</v>
      </c>
      <c r="M85" s="37">
        <f t="shared" si="23"/>
        <v>44665882.118789747</v>
      </c>
      <c r="N85" s="41">
        <f>'jan-juli'!M85</f>
        <v>42239629.857851945</v>
      </c>
      <c r="O85" s="41">
        <f t="shared" si="24"/>
        <v>2426252.2609378025</v>
      </c>
      <c r="Q85" s="63"/>
      <c r="R85" s="64"/>
      <c r="S85" s="64"/>
      <c r="T85" s="64"/>
    </row>
    <row r="86" spans="1:20" s="34" customFormat="1" x14ac:dyDescent="0.3">
      <c r="A86" s="33">
        <v>532</v>
      </c>
      <c r="B86" s="34" t="s">
        <v>140</v>
      </c>
      <c r="C86" s="36">
        <v>105360672</v>
      </c>
      <c r="D86" s="36">
        <v>6846</v>
      </c>
      <c r="E86" s="37">
        <f t="shared" si="18"/>
        <v>15390.106923751095</v>
      </c>
      <c r="F86" s="38">
        <f t="shared" si="15"/>
        <v>0.7944077821617177</v>
      </c>
      <c r="G86" s="39">
        <f t="shared" si="16"/>
        <v>2389.7698030693605</v>
      </c>
      <c r="H86" s="39">
        <f t="shared" si="17"/>
        <v>715.97540428012655</v>
      </c>
      <c r="I86" s="37">
        <f t="shared" si="19"/>
        <v>3105.7452073494869</v>
      </c>
      <c r="J86" s="40">
        <f t="shared" si="20"/>
        <v>-235.25689633041083</v>
      </c>
      <c r="K86" s="37">
        <f t="shared" si="21"/>
        <v>2870.4883110190763</v>
      </c>
      <c r="L86" s="37">
        <f t="shared" si="22"/>
        <v>21261931.689514589</v>
      </c>
      <c r="M86" s="37">
        <f t="shared" si="23"/>
        <v>19651362.977236595</v>
      </c>
      <c r="N86" s="41">
        <f>'jan-juli'!M86</f>
        <v>19074270.071589544</v>
      </c>
      <c r="O86" s="41">
        <f t="shared" si="24"/>
        <v>577092.90564705059</v>
      </c>
      <c r="Q86" s="63"/>
      <c r="R86" s="64"/>
      <c r="S86" s="64"/>
      <c r="T86" s="64"/>
    </row>
    <row r="87" spans="1:20" s="34" customFormat="1" x14ac:dyDescent="0.3">
      <c r="A87" s="33">
        <v>533</v>
      </c>
      <c r="B87" s="34" t="s">
        <v>141</v>
      </c>
      <c r="C87" s="36">
        <v>157330213</v>
      </c>
      <c r="D87" s="36">
        <v>9051</v>
      </c>
      <c r="E87" s="37">
        <f t="shared" si="18"/>
        <v>17382.633189702796</v>
      </c>
      <c r="F87" s="38">
        <f t="shared" si="15"/>
        <v>0.89725816388264323</v>
      </c>
      <c r="G87" s="39">
        <f t="shared" si="16"/>
        <v>1194.2540434983398</v>
      </c>
      <c r="H87" s="39">
        <f t="shared" si="17"/>
        <v>18.591211197031225</v>
      </c>
      <c r="I87" s="37">
        <f t="shared" si="19"/>
        <v>1212.8452546953711</v>
      </c>
      <c r="J87" s="40">
        <f t="shared" si="20"/>
        <v>-235.25689633041083</v>
      </c>
      <c r="K87" s="37">
        <f t="shared" si="21"/>
        <v>977.58835836496019</v>
      </c>
      <c r="L87" s="37">
        <f t="shared" si="22"/>
        <v>10977462.400247803</v>
      </c>
      <c r="M87" s="37">
        <f t="shared" si="23"/>
        <v>8848152.2315612547</v>
      </c>
      <c r="N87" s="41">
        <f>'jan-juli'!M87</f>
        <v>8342243.3949542614</v>
      </c>
      <c r="O87" s="41">
        <f t="shared" si="24"/>
        <v>505908.83660699334</v>
      </c>
      <c r="Q87" s="63"/>
      <c r="R87" s="64"/>
      <c r="S87" s="64"/>
      <c r="T87" s="64"/>
    </row>
    <row r="88" spans="1:20" s="34" customFormat="1" x14ac:dyDescent="0.3">
      <c r="A88" s="33">
        <v>534</v>
      </c>
      <c r="B88" s="34" t="s">
        <v>142</v>
      </c>
      <c r="C88" s="36">
        <v>222514709</v>
      </c>
      <c r="D88" s="36">
        <v>13642</v>
      </c>
      <c r="E88" s="37">
        <f t="shared" si="18"/>
        <v>16311.003445242633</v>
      </c>
      <c r="F88" s="38">
        <f t="shared" si="15"/>
        <v>0.84194269318365</v>
      </c>
      <c r="G88" s="39">
        <f t="shared" si="16"/>
        <v>1837.2318901744372</v>
      </c>
      <c r="H88" s="39">
        <f t="shared" si="17"/>
        <v>393.66162175808802</v>
      </c>
      <c r="I88" s="37">
        <f t="shared" si="19"/>
        <v>2230.8935119325251</v>
      </c>
      <c r="J88" s="40">
        <f t="shared" si="20"/>
        <v>-235.25689633041083</v>
      </c>
      <c r="K88" s="37">
        <f t="shared" si="21"/>
        <v>1995.6366156021143</v>
      </c>
      <c r="L88" s="37">
        <f t="shared" si="22"/>
        <v>30433849.289783508</v>
      </c>
      <c r="M88" s="37">
        <f t="shared" si="23"/>
        <v>27224474.710044041</v>
      </c>
      <c r="N88" s="41">
        <f>'jan-juli'!M88</f>
        <v>26696543.390041564</v>
      </c>
      <c r="O88" s="41">
        <f t="shared" si="24"/>
        <v>527931.32000247762</v>
      </c>
      <c r="Q88" s="63"/>
      <c r="R88" s="64"/>
      <c r="S88" s="64"/>
      <c r="T88" s="64"/>
    </row>
    <row r="89" spans="1:20" s="34" customFormat="1" x14ac:dyDescent="0.3">
      <c r="A89" s="33">
        <v>536</v>
      </c>
      <c r="B89" s="34" t="s">
        <v>143</v>
      </c>
      <c r="C89" s="36">
        <v>74792374</v>
      </c>
      <c r="D89" s="36">
        <v>5623</v>
      </c>
      <c r="E89" s="37">
        <f t="shared" si="18"/>
        <v>13301.151342699626</v>
      </c>
      <c r="F89" s="38">
        <f t="shared" si="15"/>
        <v>0.68657990426592419</v>
      </c>
      <c r="G89" s="39">
        <f t="shared" si="16"/>
        <v>3643.1431517002416</v>
      </c>
      <c r="H89" s="39">
        <f t="shared" si="17"/>
        <v>1447.1098576481404</v>
      </c>
      <c r="I89" s="37">
        <f t="shared" si="19"/>
        <v>5090.253009348382</v>
      </c>
      <c r="J89" s="40">
        <f t="shared" si="20"/>
        <v>-235.25689633041083</v>
      </c>
      <c r="K89" s="37">
        <f t="shared" si="21"/>
        <v>4854.9961130179709</v>
      </c>
      <c r="L89" s="37">
        <f t="shared" si="22"/>
        <v>28622492.671565954</v>
      </c>
      <c r="M89" s="37">
        <f t="shared" si="23"/>
        <v>27299643.143500049</v>
      </c>
      <c r="N89" s="41">
        <f>'jan-juli'!M89</f>
        <v>26280781.173845757</v>
      </c>
      <c r="O89" s="41">
        <f t="shared" si="24"/>
        <v>1018861.9696542919</v>
      </c>
      <c r="Q89" s="63"/>
      <c r="R89" s="64"/>
      <c r="S89" s="64"/>
      <c r="T89" s="64"/>
    </row>
    <row r="90" spans="1:20" s="34" customFormat="1" x14ac:dyDescent="0.3">
      <c r="A90" s="33">
        <v>538</v>
      </c>
      <c r="B90" s="34" t="s">
        <v>144</v>
      </c>
      <c r="C90" s="36">
        <v>95438072</v>
      </c>
      <c r="D90" s="36">
        <v>6671</v>
      </c>
      <c r="E90" s="37">
        <f t="shared" si="18"/>
        <v>14306.411632438914</v>
      </c>
      <c r="F90" s="38">
        <f t="shared" si="15"/>
        <v>0.73846951109085135</v>
      </c>
      <c r="G90" s="39">
        <f t="shared" si="16"/>
        <v>3039.9869778566685</v>
      </c>
      <c r="H90" s="39">
        <f t="shared" si="17"/>
        <v>1095.2687562393896</v>
      </c>
      <c r="I90" s="37">
        <f t="shared" si="19"/>
        <v>4135.2557340960584</v>
      </c>
      <c r="J90" s="40">
        <f t="shared" si="20"/>
        <v>-235.25689633041083</v>
      </c>
      <c r="K90" s="37">
        <f t="shared" si="21"/>
        <v>3899.9988377656477</v>
      </c>
      <c r="L90" s="37">
        <f t="shared" si="22"/>
        <v>27586291.002154805</v>
      </c>
      <c r="M90" s="37">
        <f t="shared" si="23"/>
        <v>26016892.246734638</v>
      </c>
      <c r="N90" s="41">
        <f>'jan-juli'!M90</f>
        <v>24931001.085608214</v>
      </c>
      <c r="O90" s="41">
        <f t="shared" si="24"/>
        <v>1085891.1611264236</v>
      </c>
      <c r="Q90" s="63"/>
      <c r="R90" s="64"/>
      <c r="S90" s="64"/>
      <c r="T90" s="64"/>
    </row>
    <row r="91" spans="1:20" s="34" customFormat="1" x14ac:dyDescent="0.3">
      <c r="A91" s="33">
        <v>540</v>
      </c>
      <c r="B91" s="34" t="s">
        <v>145</v>
      </c>
      <c r="C91" s="36">
        <v>46347322</v>
      </c>
      <c r="D91" s="36">
        <v>2981</v>
      </c>
      <c r="E91" s="37">
        <f t="shared" si="18"/>
        <v>15547.575310298558</v>
      </c>
      <c r="F91" s="38">
        <f t="shared" si="15"/>
        <v>0.8025359980563519</v>
      </c>
      <c r="G91" s="39">
        <f t="shared" si="16"/>
        <v>2295.2887711408825</v>
      </c>
      <c r="H91" s="39">
        <f t="shared" si="17"/>
        <v>660.86146898851439</v>
      </c>
      <c r="I91" s="37">
        <f t="shared" si="19"/>
        <v>2956.1502401293969</v>
      </c>
      <c r="J91" s="40">
        <f t="shared" si="20"/>
        <v>-235.25689633041083</v>
      </c>
      <c r="K91" s="37">
        <f t="shared" si="21"/>
        <v>2720.8933437989863</v>
      </c>
      <c r="L91" s="37">
        <f t="shared" si="22"/>
        <v>8812283.8658257332</v>
      </c>
      <c r="M91" s="37">
        <f t="shared" si="23"/>
        <v>8110983.0578647777</v>
      </c>
      <c r="N91" s="41">
        <f>'jan-juli'!M91</f>
        <v>7879248.6240590755</v>
      </c>
      <c r="O91" s="41">
        <f t="shared" si="24"/>
        <v>231734.43380570225</v>
      </c>
      <c r="Q91" s="63"/>
      <c r="R91" s="64"/>
      <c r="S91" s="64"/>
      <c r="T91" s="64"/>
    </row>
    <row r="92" spans="1:20" s="34" customFormat="1" x14ac:dyDescent="0.3">
      <c r="A92" s="33">
        <v>541</v>
      </c>
      <c r="B92" s="34" t="s">
        <v>146</v>
      </c>
      <c r="C92" s="36">
        <v>17897764</v>
      </c>
      <c r="D92" s="36">
        <v>1305</v>
      </c>
      <c r="E92" s="37">
        <f t="shared" si="18"/>
        <v>13714.761685823754</v>
      </c>
      <c r="F92" s="38">
        <f t="shared" si="15"/>
        <v>0.70792967636226389</v>
      </c>
      <c r="G92" s="39">
        <f t="shared" si="16"/>
        <v>3394.9769458257647</v>
      </c>
      <c r="H92" s="39">
        <f t="shared" si="17"/>
        <v>1302.3462375546956</v>
      </c>
      <c r="I92" s="37">
        <f t="shared" si="19"/>
        <v>4697.3231833804603</v>
      </c>
      <c r="J92" s="40">
        <f t="shared" si="20"/>
        <v>-235.25689633041083</v>
      </c>
      <c r="K92" s="37">
        <f t="shared" si="21"/>
        <v>4462.0662870500491</v>
      </c>
      <c r="L92" s="37">
        <f t="shared" si="22"/>
        <v>6130006.754311501</v>
      </c>
      <c r="M92" s="37">
        <f t="shared" si="23"/>
        <v>5822996.5046003144</v>
      </c>
      <c r="N92" s="41">
        <f>'jan-juli'!M92</f>
        <v>5638297.6668893294</v>
      </c>
      <c r="O92" s="41">
        <f t="shared" si="24"/>
        <v>184698.83771098498</v>
      </c>
      <c r="Q92" s="63"/>
      <c r="R92" s="64"/>
      <c r="S92" s="64"/>
      <c r="T92" s="64"/>
    </row>
    <row r="93" spans="1:20" s="34" customFormat="1" x14ac:dyDescent="0.3">
      <c r="A93" s="33">
        <v>542</v>
      </c>
      <c r="B93" s="34" t="s">
        <v>147</v>
      </c>
      <c r="C93" s="36">
        <v>109452941</v>
      </c>
      <c r="D93" s="36">
        <v>6418</v>
      </c>
      <c r="E93" s="37">
        <f t="shared" si="18"/>
        <v>17054.057494546589</v>
      </c>
      <c r="F93" s="38">
        <f t="shared" si="15"/>
        <v>0.8802977171128773</v>
      </c>
      <c r="G93" s="39">
        <f t="shared" si="16"/>
        <v>1391.3994605920641</v>
      </c>
      <c r="H93" s="39">
        <f t="shared" si="17"/>
        <v>133.59270450170371</v>
      </c>
      <c r="I93" s="37">
        <f t="shared" si="19"/>
        <v>1524.9921650937679</v>
      </c>
      <c r="J93" s="40">
        <f t="shared" si="20"/>
        <v>-235.25689633041083</v>
      </c>
      <c r="K93" s="37">
        <f t="shared" si="21"/>
        <v>1289.735268763357</v>
      </c>
      <c r="L93" s="37">
        <f t="shared" si="22"/>
        <v>9787399.7155718021</v>
      </c>
      <c r="M93" s="37">
        <f t="shared" si="23"/>
        <v>8277520.9549232256</v>
      </c>
      <c r="N93" s="41">
        <f>'jan-juli'!M93</f>
        <v>7166629.7887323564</v>
      </c>
      <c r="O93" s="41">
        <f t="shared" si="24"/>
        <v>1110891.1661908692</v>
      </c>
      <c r="Q93" s="63"/>
      <c r="R93" s="64"/>
      <c r="S93" s="64"/>
      <c r="T93" s="64"/>
    </row>
    <row r="94" spans="1:20" s="34" customFormat="1" x14ac:dyDescent="0.3">
      <c r="A94" s="33">
        <v>543</v>
      </c>
      <c r="B94" s="34" t="s">
        <v>148</v>
      </c>
      <c r="C94" s="36">
        <v>37910368</v>
      </c>
      <c r="D94" s="36">
        <v>2135</v>
      </c>
      <c r="E94" s="37">
        <f t="shared" si="18"/>
        <v>17756.612646370024</v>
      </c>
      <c r="F94" s="38">
        <f t="shared" si="15"/>
        <v>0.91656226568108901</v>
      </c>
      <c r="G94" s="39">
        <f t="shared" si="16"/>
        <v>969.866369498003</v>
      </c>
      <c r="H94" s="39">
        <f t="shared" si="17"/>
        <v>0</v>
      </c>
      <c r="I94" s="37">
        <f t="shared" si="19"/>
        <v>969.866369498003</v>
      </c>
      <c r="J94" s="40">
        <f t="shared" si="20"/>
        <v>-235.25689633041083</v>
      </c>
      <c r="K94" s="37">
        <f t="shared" si="21"/>
        <v>734.60947316759211</v>
      </c>
      <c r="L94" s="37">
        <f t="shared" si="22"/>
        <v>2070664.6988782363</v>
      </c>
      <c r="M94" s="37">
        <f t="shared" si="23"/>
        <v>1568391.2252128092</v>
      </c>
      <c r="N94" s="41">
        <f>'jan-juli'!M94</f>
        <v>1764184.992414414</v>
      </c>
      <c r="O94" s="41">
        <f t="shared" si="24"/>
        <v>-195793.76720160479</v>
      </c>
      <c r="Q94" s="63"/>
      <c r="R94" s="64"/>
      <c r="S94" s="64"/>
      <c r="T94" s="64"/>
    </row>
    <row r="95" spans="1:20" s="34" customFormat="1" x14ac:dyDescent="0.3">
      <c r="A95" s="33">
        <v>544</v>
      </c>
      <c r="B95" s="34" t="s">
        <v>149</v>
      </c>
      <c r="C95" s="36">
        <v>59938902</v>
      </c>
      <c r="D95" s="36">
        <v>3208</v>
      </c>
      <c r="E95" s="37">
        <f t="shared" si="18"/>
        <v>18684.1963840399</v>
      </c>
      <c r="F95" s="38">
        <f t="shared" si="15"/>
        <v>0.96444235796780331</v>
      </c>
      <c r="G95" s="39">
        <f t="shared" si="16"/>
        <v>413.31612689607715</v>
      </c>
      <c r="H95" s="39">
        <f t="shared" si="17"/>
        <v>0</v>
      </c>
      <c r="I95" s="37">
        <f t="shared" si="19"/>
        <v>413.31612689607715</v>
      </c>
      <c r="J95" s="40">
        <f t="shared" si="20"/>
        <v>-235.25689633041083</v>
      </c>
      <c r="K95" s="37">
        <f t="shared" si="21"/>
        <v>178.05923056566633</v>
      </c>
      <c r="L95" s="37">
        <f t="shared" si="22"/>
        <v>1325918.1350826155</v>
      </c>
      <c r="M95" s="37">
        <f t="shared" si="23"/>
        <v>571214.01165465754</v>
      </c>
      <c r="N95" s="41">
        <f>'jan-juli'!M95</f>
        <v>513259.95928124181</v>
      </c>
      <c r="O95" s="41">
        <f t="shared" si="24"/>
        <v>57954.052373415732</v>
      </c>
      <c r="Q95" s="63"/>
      <c r="R95" s="64"/>
      <c r="S95" s="64"/>
      <c r="T95" s="64"/>
    </row>
    <row r="96" spans="1:20" s="34" customFormat="1" x14ac:dyDescent="0.3">
      <c r="A96" s="33">
        <v>545</v>
      </c>
      <c r="B96" s="34" t="s">
        <v>150</v>
      </c>
      <c r="C96" s="36">
        <v>31135500</v>
      </c>
      <c r="D96" s="36">
        <v>1610</v>
      </c>
      <c r="E96" s="37">
        <f t="shared" si="18"/>
        <v>19338.819875776397</v>
      </c>
      <c r="F96" s="38">
        <f t="shared" si="15"/>
        <v>0.99823276623447954</v>
      </c>
      <c r="G96" s="39">
        <f t="shared" si="16"/>
        <v>20.542031854179367</v>
      </c>
      <c r="H96" s="39">
        <f t="shared" si="17"/>
        <v>0</v>
      </c>
      <c r="I96" s="37">
        <f t="shared" si="19"/>
        <v>20.542031854179367</v>
      </c>
      <c r="J96" s="40">
        <f t="shared" si="20"/>
        <v>-235.25689633041083</v>
      </c>
      <c r="K96" s="37">
        <f t="shared" si="21"/>
        <v>-214.71486447623147</v>
      </c>
      <c r="L96" s="37">
        <f t="shared" si="22"/>
        <v>33072.671285228782</v>
      </c>
      <c r="M96" s="37">
        <f t="shared" si="23"/>
        <v>-345690.93180673267</v>
      </c>
      <c r="N96" s="41">
        <f>'jan-juli'!M96</f>
        <v>-401246.46145798208</v>
      </c>
      <c r="O96" s="41">
        <f t="shared" si="24"/>
        <v>55555.52965124941</v>
      </c>
      <c r="Q96" s="63"/>
      <c r="R96" s="64"/>
      <c r="S96" s="64"/>
      <c r="T96" s="64"/>
    </row>
    <row r="97" spans="1:20" s="34" customFormat="1" x14ac:dyDescent="0.3">
      <c r="A97" s="33">
        <v>602</v>
      </c>
      <c r="B97" s="34" t="s">
        <v>151</v>
      </c>
      <c r="C97" s="36">
        <v>1281905810</v>
      </c>
      <c r="D97" s="36">
        <v>68933</v>
      </c>
      <c r="E97" s="37">
        <f t="shared" si="18"/>
        <v>18596.402448754587</v>
      </c>
      <c r="F97" s="38">
        <f t="shared" si="15"/>
        <v>0.9599106035256284</v>
      </c>
      <c r="G97" s="39">
        <f t="shared" si="16"/>
        <v>465.99248806726536</v>
      </c>
      <c r="H97" s="39">
        <f t="shared" si="17"/>
        <v>0</v>
      </c>
      <c r="I97" s="37">
        <f t="shared" si="19"/>
        <v>465.99248806726536</v>
      </c>
      <c r="J97" s="40">
        <f t="shared" si="20"/>
        <v>-235.25689633041083</v>
      </c>
      <c r="K97" s="37">
        <f t="shared" si="21"/>
        <v>230.73559173685453</v>
      </c>
      <c r="L97" s="37">
        <f t="shared" si="22"/>
        <v>32122260.179940801</v>
      </c>
      <c r="M97" s="37">
        <f t="shared" si="23"/>
        <v>15905296.545196593</v>
      </c>
      <c r="N97" s="41">
        <f>'jan-juli'!M97</f>
        <v>19307265.14168762</v>
      </c>
      <c r="O97" s="41">
        <f t="shared" si="24"/>
        <v>-3401968.5964910276</v>
      </c>
      <c r="Q97" s="63"/>
      <c r="R97" s="64"/>
      <c r="S97" s="64"/>
      <c r="T97" s="64"/>
    </row>
    <row r="98" spans="1:20" s="34" customFormat="1" x14ac:dyDescent="0.3">
      <c r="A98" s="33">
        <v>604</v>
      </c>
      <c r="B98" s="34" t="s">
        <v>152</v>
      </c>
      <c r="C98" s="36">
        <v>546436376</v>
      </c>
      <c r="D98" s="36">
        <v>27481</v>
      </c>
      <c r="E98" s="37">
        <f t="shared" si="18"/>
        <v>19884.151813980567</v>
      </c>
      <c r="F98" s="38">
        <f t="shared" si="15"/>
        <v>1.0263817542640661</v>
      </c>
      <c r="G98" s="39">
        <f t="shared" si="16"/>
        <v>-306.6571310683226</v>
      </c>
      <c r="H98" s="39">
        <f t="shared" si="17"/>
        <v>0</v>
      </c>
      <c r="I98" s="37">
        <f t="shared" si="19"/>
        <v>-306.6571310683226</v>
      </c>
      <c r="J98" s="40">
        <f t="shared" si="20"/>
        <v>-235.25689633041083</v>
      </c>
      <c r="K98" s="37">
        <f t="shared" si="21"/>
        <v>-541.91402739873342</v>
      </c>
      <c r="L98" s="37">
        <f t="shared" si="22"/>
        <v>-8427244.6188885737</v>
      </c>
      <c r="M98" s="37">
        <f t="shared" si="23"/>
        <v>-14892339.386944594</v>
      </c>
      <c r="N98" s="41">
        <f>'jan-juli'!M98</f>
        <v>-16034093.455109833</v>
      </c>
      <c r="O98" s="41">
        <f t="shared" si="24"/>
        <v>1141754.0681652389</v>
      </c>
      <c r="Q98" s="63"/>
      <c r="R98" s="64"/>
      <c r="S98" s="64"/>
      <c r="T98" s="64"/>
    </row>
    <row r="99" spans="1:20" s="34" customFormat="1" x14ac:dyDescent="0.3">
      <c r="A99" s="33">
        <v>605</v>
      </c>
      <c r="B99" s="34" t="s">
        <v>153</v>
      </c>
      <c r="C99" s="36">
        <v>506642200</v>
      </c>
      <c r="D99" s="36">
        <v>30442</v>
      </c>
      <c r="E99" s="37">
        <f t="shared" si="18"/>
        <v>16642.868405492412</v>
      </c>
      <c r="F99" s="38">
        <f t="shared" si="15"/>
        <v>0.85907292550467129</v>
      </c>
      <c r="G99" s="39">
        <f t="shared" si="16"/>
        <v>1638.1129140245698</v>
      </c>
      <c r="H99" s="39">
        <f t="shared" si="17"/>
        <v>277.50888567066539</v>
      </c>
      <c r="I99" s="37">
        <f t="shared" si="19"/>
        <v>1915.6217996952353</v>
      </c>
      <c r="J99" s="40">
        <f t="shared" si="20"/>
        <v>-235.25689633041083</v>
      </c>
      <c r="K99" s="37">
        <f t="shared" si="21"/>
        <v>1680.3649033648244</v>
      </c>
      <c r="L99" s="37">
        <f t="shared" si="22"/>
        <v>58315358.826322354</v>
      </c>
      <c r="M99" s="37">
        <f t="shared" si="23"/>
        <v>51153668.388231985</v>
      </c>
      <c r="N99" s="41">
        <f>'jan-juli'!M99</f>
        <v>49947597.294249065</v>
      </c>
      <c r="O99" s="41">
        <f t="shared" si="24"/>
        <v>1206071.0939829201</v>
      </c>
      <c r="Q99" s="63"/>
      <c r="R99" s="64"/>
      <c r="S99" s="64"/>
      <c r="T99" s="64"/>
    </row>
    <row r="100" spans="1:20" s="34" customFormat="1" x14ac:dyDescent="0.3">
      <c r="A100" s="33">
        <v>612</v>
      </c>
      <c r="B100" s="34" t="s">
        <v>154</v>
      </c>
      <c r="C100" s="36">
        <v>149879546</v>
      </c>
      <c r="D100" s="36">
        <v>6845</v>
      </c>
      <c r="E100" s="37">
        <f t="shared" si="18"/>
        <v>21896.208327246164</v>
      </c>
      <c r="F100" s="38">
        <f t="shared" si="15"/>
        <v>1.1302402498681874</v>
      </c>
      <c r="G100" s="39">
        <f t="shared" si="16"/>
        <v>-1513.891039027681</v>
      </c>
      <c r="H100" s="39">
        <f t="shared" si="17"/>
        <v>0</v>
      </c>
      <c r="I100" s="37">
        <f t="shared" si="19"/>
        <v>-1513.891039027681</v>
      </c>
      <c r="J100" s="40">
        <f t="shared" si="20"/>
        <v>-235.25689633041083</v>
      </c>
      <c r="K100" s="37">
        <f t="shared" si="21"/>
        <v>-1749.1479353580919</v>
      </c>
      <c r="L100" s="37">
        <f t="shared" si="22"/>
        <v>-10362584.162144477</v>
      </c>
      <c r="M100" s="37">
        <f t="shared" si="23"/>
        <v>-11972917.617526138</v>
      </c>
      <c r="N100" s="41">
        <f>'jan-juli'!M100</f>
        <v>-11716445.569987502</v>
      </c>
      <c r="O100" s="41">
        <f t="shared" si="24"/>
        <v>-256472.04753863625</v>
      </c>
      <c r="Q100" s="63"/>
      <c r="R100" s="64"/>
      <c r="S100" s="64"/>
      <c r="T100" s="64"/>
    </row>
    <row r="101" spans="1:20" s="34" customFormat="1" x14ac:dyDescent="0.3">
      <c r="A101" s="33">
        <v>615</v>
      </c>
      <c r="B101" s="34" t="s">
        <v>155</v>
      </c>
      <c r="C101" s="36">
        <v>18854524</v>
      </c>
      <c r="D101" s="36">
        <v>1052</v>
      </c>
      <c r="E101" s="37">
        <f t="shared" si="18"/>
        <v>17922.55133079848</v>
      </c>
      <c r="F101" s="38">
        <f t="shared" si="15"/>
        <v>0.92512770209584227</v>
      </c>
      <c r="G101" s="39">
        <f t="shared" si="16"/>
        <v>870.3031588409292</v>
      </c>
      <c r="H101" s="39">
        <f t="shared" si="17"/>
        <v>0</v>
      </c>
      <c r="I101" s="37">
        <f t="shared" si="19"/>
        <v>870.3031588409292</v>
      </c>
      <c r="J101" s="40">
        <f t="shared" si="20"/>
        <v>-235.25689633041083</v>
      </c>
      <c r="K101" s="37">
        <f t="shared" si="21"/>
        <v>635.04626251051832</v>
      </c>
      <c r="L101" s="37">
        <f t="shared" si="22"/>
        <v>915558.92310065753</v>
      </c>
      <c r="M101" s="37">
        <f t="shared" si="23"/>
        <v>668068.66816106532</v>
      </c>
      <c r="N101" s="41">
        <f>'jan-juli'!M101</f>
        <v>693128.26071192801</v>
      </c>
      <c r="O101" s="41">
        <f t="shared" si="24"/>
        <v>-25059.592550862697</v>
      </c>
      <c r="Q101" s="63"/>
      <c r="R101" s="64"/>
      <c r="S101" s="64"/>
      <c r="T101" s="64"/>
    </row>
    <row r="102" spans="1:20" s="34" customFormat="1" x14ac:dyDescent="0.3">
      <c r="A102" s="33">
        <v>616</v>
      </c>
      <c r="B102" s="34" t="s">
        <v>99</v>
      </c>
      <c r="C102" s="36">
        <v>61387159</v>
      </c>
      <c r="D102" s="36">
        <v>3315</v>
      </c>
      <c r="E102" s="37">
        <f t="shared" si="18"/>
        <v>18517.996681749624</v>
      </c>
      <c r="F102" s="38">
        <f t="shared" si="15"/>
        <v>0.95586344831197778</v>
      </c>
      <c r="G102" s="39">
        <f t="shared" si="16"/>
        <v>513.03594827024278</v>
      </c>
      <c r="H102" s="39">
        <f t="shared" si="17"/>
        <v>0</v>
      </c>
      <c r="I102" s="37">
        <f t="shared" si="19"/>
        <v>513.03594827024278</v>
      </c>
      <c r="J102" s="40">
        <f t="shared" si="20"/>
        <v>-235.25689633041083</v>
      </c>
      <c r="K102" s="37">
        <f t="shared" si="21"/>
        <v>277.77905193983196</v>
      </c>
      <c r="L102" s="37">
        <f t="shared" si="22"/>
        <v>1700714.1685158547</v>
      </c>
      <c r="M102" s="37">
        <f t="shared" si="23"/>
        <v>920837.55718054296</v>
      </c>
      <c r="N102" s="41">
        <f>'jan-juli'!M102</f>
        <v>1233596.4430228556</v>
      </c>
      <c r="O102" s="41">
        <f t="shared" si="24"/>
        <v>-312758.88584231259</v>
      </c>
      <c r="Q102" s="63"/>
      <c r="R102" s="64"/>
      <c r="S102" s="64"/>
      <c r="T102" s="64"/>
    </row>
    <row r="103" spans="1:20" s="34" customFormat="1" x14ac:dyDescent="0.3">
      <c r="A103" s="33">
        <v>617</v>
      </c>
      <c r="B103" s="34" t="s">
        <v>156</v>
      </c>
      <c r="C103" s="36">
        <v>88631381</v>
      </c>
      <c r="D103" s="36">
        <v>4576</v>
      </c>
      <c r="E103" s="37">
        <f t="shared" si="18"/>
        <v>19368.745847902097</v>
      </c>
      <c r="F103" s="38">
        <f t="shared" si="15"/>
        <v>0.99977748748061479</v>
      </c>
      <c r="G103" s="39">
        <f t="shared" si="16"/>
        <v>2.5864485787591547</v>
      </c>
      <c r="H103" s="39">
        <f t="shared" si="17"/>
        <v>0</v>
      </c>
      <c r="I103" s="37">
        <f t="shared" si="19"/>
        <v>2.5864485787591547</v>
      </c>
      <c r="J103" s="40">
        <f t="shared" si="20"/>
        <v>-235.25689633041083</v>
      </c>
      <c r="K103" s="37">
        <f t="shared" si="21"/>
        <v>-232.67044775165166</v>
      </c>
      <c r="L103" s="37">
        <f t="shared" si="22"/>
        <v>11835.588696401892</v>
      </c>
      <c r="M103" s="37">
        <f t="shared" si="23"/>
        <v>-1064699.9689115579</v>
      </c>
      <c r="N103" s="41">
        <f>'jan-juli'!M103</f>
        <v>-1284360.8111998308</v>
      </c>
      <c r="O103" s="41">
        <f t="shared" si="24"/>
        <v>219660.84228827292</v>
      </c>
      <c r="Q103" s="63"/>
      <c r="R103" s="64"/>
      <c r="S103" s="64"/>
      <c r="T103" s="64"/>
    </row>
    <row r="104" spans="1:20" s="34" customFormat="1" x14ac:dyDescent="0.3">
      <c r="A104" s="33">
        <v>618</v>
      </c>
      <c r="B104" s="34" t="s">
        <v>157</v>
      </c>
      <c r="C104" s="36">
        <v>53806507</v>
      </c>
      <c r="D104" s="36">
        <v>2481</v>
      </c>
      <c r="E104" s="37">
        <f t="shared" si="18"/>
        <v>21687.427247077791</v>
      </c>
      <c r="F104" s="38">
        <f t="shared" si="15"/>
        <v>1.1194633712099942</v>
      </c>
      <c r="G104" s="39">
        <f t="shared" si="16"/>
        <v>-1388.6223909266569</v>
      </c>
      <c r="H104" s="39">
        <f t="shared" si="17"/>
        <v>0</v>
      </c>
      <c r="I104" s="37">
        <f t="shared" si="19"/>
        <v>-1388.6223909266569</v>
      </c>
      <c r="J104" s="40">
        <f t="shared" si="20"/>
        <v>-235.25689633041083</v>
      </c>
      <c r="K104" s="37">
        <f t="shared" si="21"/>
        <v>-1623.8792872570677</v>
      </c>
      <c r="L104" s="37">
        <f t="shared" si="22"/>
        <v>-3445172.1518890355</v>
      </c>
      <c r="M104" s="37">
        <f t="shared" si="23"/>
        <v>-4028844.5116847851</v>
      </c>
      <c r="N104" s="41">
        <f>'jan-juli'!M104</f>
        <v>-3784042.9442715831</v>
      </c>
      <c r="O104" s="41">
        <f t="shared" si="24"/>
        <v>-244801.56741320202</v>
      </c>
      <c r="Q104" s="63"/>
      <c r="R104" s="64"/>
      <c r="S104" s="64"/>
      <c r="T104" s="64"/>
    </row>
    <row r="105" spans="1:20" s="34" customFormat="1" x14ac:dyDescent="0.3">
      <c r="A105" s="33">
        <v>619</v>
      </c>
      <c r="B105" s="34" t="s">
        <v>158</v>
      </c>
      <c r="C105" s="36">
        <v>92251572</v>
      </c>
      <c r="D105" s="36">
        <v>4671</v>
      </c>
      <c r="E105" s="37">
        <f t="shared" si="18"/>
        <v>19749.854849068721</v>
      </c>
      <c r="F105" s="38">
        <f t="shared" si="15"/>
        <v>1.0194496026828432</v>
      </c>
      <c r="G105" s="39">
        <f t="shared" si="16"/>
        <v>-226.07895212121511</v>
      </c>
      <c r="H105" s="39">
        <f t="shared" si="17"/>
        <v>0</v>
      </c>
      <c r="I105" s="37">
        <f t="shared" si="19"/>
        <v>-226.07895212121511</v>
      </c>
      <c r="J105" s="40">
        <f t="shared" si="20"/>
        <v>-235.25689633041083</v>
      </c>
      <c r="K105" s="37">
        <f t="shared" si="21"/>
        <v>-461.33584845162591</v>
      </c>
      <c r="L105" s="37">
        <f t="shared" si="22"/>
        <v>-1056014.7853581959</v>
      </c>
      <c r="M105" s="37">
        <f t="shared" si="23"/>
        <v>-2154899.7481175447</v>
      </c>
      <c r="N105" s="41">
        <f>'jan-juli'!M105</f>
        <v>-2187553.2452610172</v>
      </c>
      <c r="O105" s="41">
        <f t="shared" si="24"/>
        <v>32653.497143472545</v>
      </c>
      <c r="Q105" s="63"/>
      <c r="R105" s="64"/>
      <c r="S105" s="64"/>
      <c r="T105" s="64"/>
    </row>
    <row r="106" spans="1:20" s="34" customFormat="1" x14ac:dyDescent="0.3">
      <c r="A106" s="33">
        <v>620</v>
      </c>
      <c r="B106" s="34" t="s">
        <v>159</v>
      </c>
      <c r="C106" s="36">
        <v>122756738</v>
      </c>
      <c r="D106" s="36">
        <v>4473</v>
      </c>
      <c r="E106" s="37">
        <f t="shared" si="18"/>
        <v>27443.938743572548</v>
      </c>
      <c r="F106" s="38">
        <f t="shared" si="15"/>
        <v>1.416603446556802</v>
      </c>
      <c r="G106" s="39">
        <f t="shared" si="16"/>
        <v>-4842.5292888235108</v>
      </c>
      <c r="H106" s="39">
        <f t="shared" si="17"/>
        <v>0</v>
      </c>
      <c r="I106" s="37">
        <f t="shared" si="19"/>
        <v>-4842.5292888235108</v>
      </c>
      <c r="J106" s="40">
        <f t="shared" si="20"/>
        <v>-235.25689633041083</v>
      </c>
      <c r="K106" s="37">
        <f t="shared" si="21"/>
        <v>-5077.7861851539219</v>
      </c>
      <c r="L106" s="37">
        <f t="shared" si="22"/>
        <v>-21660633.508907564</v>
      </c>
      <c r="M106" s="37">
        <f t="shared" si="23"/>
        <v>-22712937.606193494</v>
      </c>
      <c r="N106" s="41">
        <f>'jan-juli'!M106</f>
        <v>-22066528.389007177</v>
      </c>
      <c r="O106" s="41">
        <f t="shared" si="24"/>
        <v>-646409.21718631685</v>
      </c>
      <c r="Q106" s="63"/>
      <c r="R106" s="64"/>
      <c r="S106" s="64"/>
      <c r="T106" s="64"/>
    </row>
    <row r="107" spans="1:20" s="34" customFormat="1" x14ac:dyDescent="0.3">
      <c r="A107" s="33">
        <v>621</v>
      </c>
      <c r="B107" s="34" t="s">
        <v>160</v>
      </c>
      <c r="C107" s="36">
        <v>62919835</v>
      </c>
      <c r="D107" s="36">
        <v>3490</v>
      </c>
      <c r="E107" s="37">
        <f t="shared" si="18"/>
        <v>18028.606017191978</v>
      </c>
      <c r="F107" s="38">
        <f t="shared" si="15"/>
        <v>0.93060204146353653</v>
      </c>
      <c r="G107" s="39">
        <f t="shared" si="16"/>
        <v>806.67034700483055</v>
      </c>
      <c r="H107" s="39">
        <f t="shared" si="17"/>
        <v>0</v>
      </c>
      <c r="I107" s="37">
        <f t="shared" si="19"/>
        <v>806.67034700483055</v>
      </c>
      <c r="J107" s="40">
        <f t="shared" si="20"/>
        <v>-235.25689633041083</v>
      </c>
      <c r="K107" s="37">
        <f t="shared" si="21"/>
        <v>571.41345067441966</v>
      </c>
      <c r="L107" s="37">
        <f t="shared" si="22"/>
        <v>2815279.5110468585</v>
      </c>
      <c r="M107" s="37">
        <f t="shared" si="23"/>
        <v>1994232.9428537246</v>
      </c>
      <c r="N107" s="41">
        <f>'jan-juli'!M107</f>
        <v>1513319.5276469856</v>
      </c>
      <c r="O107" s="41">
        <f t="shared" si="24"/>
        <v>480913.41520673898</v>
      </c>
      <c r="Q107" s="63"/>
      <c r="R107" s="64"/>
      <c r="S107" s="64"/>
      <c r="T107" s="64"/>
    </row>
    <row r="108" spans="1:20" s="34" customFormat="1" x14ac:dyDescent="0.3">
      <c r="A108" s="33">
        <v>622</v>
      </c>
      <c r="B108" s="34" t="s">
        <v>161</v>
      </c>
      <c r="C108" s="36">
        <v>46314236</v>
      </c>
      <c r="D108" s="36">
        <v>2239</v>
      </c>
      <c r="E108" s="37">
        <f t="shared" si="18"/>
        <v>20685.232693166592</v>
      </c>
      <c r="F108" s="38">
        <f t="shared" si="15"/>
        <v>1.0677320117846434</v>
      </c>
      <c r="G108" s="39">
        <f t="shared" si="16"/>
        <v>-787.30565857993781</v>
      </c>
      <c r="H108" s="39">
        <f t="shared" si="17"/>
        <v>0</v>
      </c>
      <c r="I108" s="37">
        <f t="shared" si="19"/>
        <v>-787.30565857993781</v>
      </c>
      <c r="J108" s="40">
        <f t="shared" si="20"/>
        <v>-235.25689633041083</v>
      </c>
      <c r="K108" s="37">
        <f t="shared" si="21"/>
        <v>-1022.5625549103486</v>
      </c>
      <c r="L108" s="37">
        <f t="shared" si="22"/>
        <v>-1762777.3695604808</v>
      </c>
      <c r="M108" s="37">
        <f t="shared" si="23"/>
        <v>-2289517.5604442703</v>
      </c>
      <c r="N108" s="41">
        <f>'jan-juli'!M108</f>
        <v>-2057297.2532946698</v>
      </c>
      <c r="O108" s="41">
        <f t="shared" si="24"/>
        <v>-232220.30714960047</v>
      </c>
      <c r="Q108" s="63"/>
      <c r="R108" s="64"/>
      <c r="S108" s="64"/>
      <c r="T108" s="64"/>
    </row>
    <row r="109" spans="1:20" s="34" customFormat="1" x14ac:dyDescent="0.3">
      <c r="A109" s="33">
        <v>623</v>
      </c>
      <c r="B109" s="34" t="s">
        <v>162</v>
      </c>
      <c r="C109" s="36">
        <v>238613614</v>
      </c>
      <c r="D109" s="36">
        <v>13980</v>
      </c>
      <c r="E109" s="37">
        <f t="shared" si="18"/>
        <v>17068.212732474964</v>
      </c>
      <c r="F109" s="38">
        <f t="shared" si="15"/>
        <v>0.88102838332750233</v>
      </c>
      <c r="G109" s="39">
        <f t="shared" si="16"/>
        <v>1382.9063178350391</v>
      </c>
      <c r="H109" s="39">
        <f t="shared" si="17"/>
        <v>128.63837122677251</v>
      </c>
      <c r="I109" s="37">
        <f t="shared" si="19"/>
        <v>1511.5446890618116</v>
      </c>
      <c r="J109" s="40">
        <f t="shared" si="20"/>
        <v>-235.25689633041083</v>
      </c>
      <c r="K109" s="37">
        <f t="shared" si="21"/>
        <v>1276.2877927314007</v>
      </c>
      <c r="L109" s="37">
        <f t="shared" si="22"/>
        <v>21131394.753084127</v>
      </c>
      <c r="M109" s="37">
        <f t="shared" si="23"/>
        <v>17842503.342384983</v>
      </c>
      <c r="N109" s="41">
        <f>'jan-juli'!M109</f>
        <v>17801024.2372512</v>
      </c>
      <c r="O109" s="41">
        <f t="shared" si="24"/>
        <v>41479.105133783072</v>
      </c>
      <c r="Q109" s="63"/>
      <c r="R109" s="64"/>
      <c r="S109" s="64"/>
      <c r="T109" s="64"/>
    </row>
    <row r="110" spans="1:20" s="34" customFormat="1" x14ac:dyDescent="0.3">
      <c r="A110" s="33">
        <v>624</v>
      </c>
      <c r="B110" s="34" t="s">
        <v>163</v>
      </c>
      <c r="C110" s="36">
        <v>337909904</v>
      </c>
      <c r="D110" s="36">
        <v>19117</v>
      </c>
      <c r="E110" s="37">
        <f t="shared" si="18"/>
        <v>17675.885546895432</v>
      </c>
      <c r="F110" s="38">
        <f t="shared" si="15"/>
        <v>0.91239528774054013</v>
      </c>
      <c r="G110" s="39">
        <f t="shared" si="16"/>
        <v>1018.3026291827583</v>
      </c>
      <c r="H110" s="39">
        <f t="shared" si="17"/>
        <v>0</v>
      </c>
      <c r="I110" s="37">
        <f t="shared" si="19"/>
        <v>1018.3026291827583</v>
      </c>
      <c r="J110" s="40">
        <f t="shared" si="20"/>
        <v>-235.25689633041083</v>
      </c>
      <c r="K110" s="37">
        <f t="shared" si="21"/>
        <v>783.04573285234756</v>
      </c>
      <c r="L110" s="37">
        <f t="shared" si="22"/>
        <v>19466891.362086792</v>
      </c>
      <c r="M110" s="37">
        <f t="shared" si="23"/>
        <v>14969485.274938328</v>
      </c>
      <c r="N110" s="41">
        <f>'jan-juli'!M110</f>
        <v>14477095.63634021</v>
      </c>
      <c r="O110" s="41">
        <f t="shared" si="24"/>
        <v>492389.63859811798</v>
      </c>
      <c r="Q110" s="63"/>
      <c r="R110" s="64"/>
      <c r="S110" s="64"/>
      <c r="T110" s="64"/>
    </row>
    <row r="111" spans="1:20" s="34" customFormat="1" x14ac:dyDescent="0.3">
      <c r="A111" s="33">
        <v>625</v>
      </c>
      <c r="B111" s="34" t="s">
        <v>164</v>
      </c>
      <c r="C111" s="36">
        <v>403956563</v>
      </c>
      <c r="D111" s="36">
        <v>24963</v>
      </c>
      <c r="E111" s="37">
        <f t="shared" si="18"/>
        <v>16182.21219404719</v>
      </c>
      <c r="F111" s="38">
        <f t="shared" si="15"/>
        <v>0.83529473597770565</v>
      </c>
      <c r="G111" s="39">
        <f t="shared" si="16"/>
        <v>1914.5066408917035</v>
      </c>
      <c r="H111" s="39">
        <f t="shared" si="17"/>
        <v>438.73855967649331</v>
      </c>
      <c r="I111" s="37">
        <f t="shared" si="19"/>
        <v>2353.2452005681967</v>
      </c>
      <c r="J111" s="40">
        <f t="shared" si="20"/>
        <v>-235.25689633041083</v>
      </c>
      <c r="K111" s="37">
        <f t="shared" si="21"/>
        <v>2117.988304237786</v>
      </c>
      <c r="L111" s="37">
        <f t="shared" si="22"/>
        <v>58744059.94178389</v>
      </c>
      <c r="M111" s="37">
        <f t="shared" si="23"/>
        <v>52871342.038687855</v>
      </c>
      <c r="N111" s="41">
        <f>'jan-juli'!M111</f>
        <v>53217754.667439371</v>
      </c>
      <c r="O111" s="41">
        <f t="shared" si="24"/>
        <v>-346412.62875151634</v>
      </c>
      <c r="Q111" s="63"/>
      <c r="R111" s="64"/>
      <c r="S111" s="64"/>
      <c r="T111" s="64"/>
    </row>
    <row r="112" spans="1:20" s="34" customFormat="1" x14ac:dyDescent="0.3">
      <c r="A112" s="33">
        <v>626</v>
      </c>
      <c r="B112" s="34" t="s">
        <v>165</v>
      </c>
      <c r="C112" s="36">
        <v>561105081</v>
      </c>
      <c r="D112" s="36">
        <v>26373</v>
      </c>
      <c r="E112" s="37">
        <f t="shared" si="18"/>
        <v>21275.739620065975</v>
      </c>
      <c r="F112" s="38">
        <f t="shared" si="15"/>
        <v>1.0982128460292266</v>
      </c>
      <c r="G112" s="39">
        <f t="shared" si="16"/>
        <v>-1141.6098147195676</v>
      </c>
      <c r="H112" s="39">
        <f t="shared" si="17"/>
        <v>0</v>
      </c>
      <c r="I112" s="37">
        <f t="shared" si="19"/>
        <v>-1141.6098147195676</v>
      </c>
      <c r="J112" s="40">
        <f t="shared" si="20"/>
        <v>-235.25689633041083</v>
      </c>
      <c r="K112" s="37">
        <f t="shared" si="21"/>
        <v>-1376.8667110499784</v>
      </c>
      <c r="L112" s="37">
        <f t="shared" si="22"/>
        <v>-30107675.643599156</v>
      </c>
      <c r="M112" s="37">
        <f t="shared" si="23"/>
        <v>-36312105.770521082</v>
      </c>
      <c r="N112" s="41">
        <f>'jan-juli'!M112</f>
        <v>-33967931.798901469</v>
      </c>
      <c r="O112" s="41">
        <f t="shared" si="24"/>
        <v>-2344173.9716196135</v>
      </c>
      <c r="Q112" s="63"/>
      <c r="R112" s="64"/>
      <c r="S112" s="64"/>
      <c r="T112" s="64"/>
    </row>
    <row r="113" spans="1:20" s="34" customFormat="1" x14ac:dyDescent="0.3">
      <c r="A113" s="33">
        <v>627</v>
      </c>
      <c r="B113" s="34" t="s">
        <v>166</v>
      </c>
      <c r="C113" s="36">
        <v>431616253</v>
      </c>
      <c r="D113" s="36">
        <v>22635</v>
      </c>
      <c r="E113" s="37">
        <f t="shared" si="18"/>
        <v>19068.5333775127</v>
      </c>
      <c r="F113" s="38">
        <f t="shared" si="15"/>
        <v>0.9842810959375986</v>
      </c>
      <c r="G113" s="39">
        <f t="shared" si="16"/>
        <v>182.71393081239731</v>
      </c>
      <c r="H113" s="39">
        <f t="shared" si="17"/>
        <v>0</v>
      </c>
      <c r="I113" s="37">
        <f t="shared" si="19"/>
        <v>182.71393081239731</v>
      </c>
      <c r="J113" s="40">
        <f t="shared" si="20"/>
        <v>-235.25689633041083</v>
      </c>
      <c r="K113" s="37">
        <f t="shared" si="21"/>
        <v>-52.542965518013517</v>
      </c>
      <c r="L113" s="37">
        <f t="shared" si="22"/>
        <v>4135729.8239386133</v>
      </c>
      <c r="M113" s="37">
        <f t="shared" si="23"/>
        <v>-1189310.0245002359</v>
      </c>
      <c r="N113" s="41">
        <f>'jan-juli'!M113</f>
        <v>-256696.2944729467</v>
      </c>
      <c r="O113" s="41">
        <f t="shared" si="24"/>
        <v>-932613.73002728925</v>
      </c>
      <c r="Q113" s="63"/>
      <c r="R113" s="64"/>
      <c r="S113" s="64"/>
      <c r="T113" s="64"/>
    </row>
    <row r="114" spans="1:20" s="34" customFormat="1" x14ac:dyDescent="0.3">
      <c r="A114" s="33">
        <v>628</v>
      </c>
      <c r="B114" s="34" t="s">
        <v>167</v>
      </c>
      <c r="C114" s="36">
        <v>163762524</v>
      </c>
      <c r="D114" s="36">
        <v>9521</v>
      </c>
      <c r="E114" s="37">
        <f t="shared" si="18"/>
        <v>17200.139061023001</v>
      </c>
      <c r="F114" s="38">
        <f t="shared" si="15"/>
        <v>0.8878381672094352</v>
      </c>
      <c r="G114" s="39">
        <f t="shared" si="16"/>
        <v>1303.7505207062168</v>
      </c>
      <c r="H114" s="39">
        <f t="shared" si="17"/>
        <v>82.464156234959404</v>
      </c>
      <c r="I114" s="37">
        <f t="shared" si="19"/>
        <v>1386.2146769411761</v>
      </c>
      <c r="J114" s="40">
        <f t="shared" si="20"/>
        <v>-235.25689633041083</v>
      </c>
      <c r="K114" s="37">
        <f t="shared" si="21"/>
        <v>1150.9577806107652</v>
      </c>
      <c r="L114" s="37">
        <f t="shared" si="22"/>
        <v>13198149.939156938</v>
      </c>
      <c r="M114" s="37">
        <f t="shared" si="23"/>
        <v>10958269.029195096</v>
      </c>
      <c r="N114" s="41">
        <f>'jan-juli'!M114</f>
        <v>11056445.064446995</v>
      </c>
      <c r="O114" s="41">
        <f t="shared" si="24"/>
        <v>-98176.035251898691</v>
      </c>
      <c r="Q114" s="63"/>
      <c r="R114" s="64"/>
      <c r="S114" s="64"/>
      <c r="T114" s="64"/>
    </row>
    <row r="115" spans="1:20" s="34" customFormat="1" x14ac:dyDescent="0.3">
      <c r="A115" s="33">
        <v>631</v>
      </c>
      <c r="B115" s="34" t="s">
        <v>168</v>
      </c>
      <c r="C115" s="36">
        <v>49348954</v>
      </c>
      <c r="D115" s="36">
        <v>2694</v>
      </c>
      <c r="E115" s="37">
        <f t="shared" si="18"/>
        <v>18318.09725315516</v>
      </c>
      <c r="F115" s="38">
        <f t="shared" si="15"/>
        <v>0.94554502346204716</v>
      </c>
      <c r="G115" s="39">
        <f t="shared" si="16"/>
        <v>632.97560542692156</v>
      </c>
      <c r="H115" s="39">
        <f t="shared" si="17"/>
        <v>0</v>
      </c>
      <c r="I115" s="37">
        <f t="shared" si="19"/>
        <v>632.97560542692156</v>
      </c>
      <c r="J115" s="40">
        <f t="shared" si="20"/>
        <v>-235.25689633041083</v>
      </c>
      <c r="K115" s="37">
        <f t="shared" si="21"/>
        <v>397.71870909651074</v>
      </c>
      <c r="L115" s="37">
        <f t="shared" si="22"/>
        <v>1705236.2810201268</v>
      </c>
      <c r="M115" s="37">
        <f t="shared" si="23"/>
        <v>1071454.2023059998</v>
      </c>
      <c r="N115" s="41">
        <f>'jan-juli'!M115</f>
        <v>1033896.8467280745</v>
      </c>
      <c r="O115" s="41">
        <f t="shared" si="24"/>
        <v>37557.355577925337</v>
      </c>
      <c r="Q115" s="63"/>
      <c r="R115" s="64"/>
      <c r="S115" s="64"/>
      <c r="T115" s="64"/>
    </row>
    <row r="116" spans="1:20" s="34" customFormat="1" x14ac:dyDescent="0.3">
      <c r="A116" s="33">
        <v>632</v>
      </c>
      <c r="B116" s="34" t="s">
        <v>169</v>
      </c>
      <c r="C116" s="36">
        <v>26425607</v>
      </c>
      <c r="D116" s="36">
        <v>1419</v>
      </c>
      <c r="E116" s="37">
        <f t="shared" si="18"/>
        <v>18622.696969696968</v>
      </c>
      <c r="F116" s="38">
        <f t="shared" si="15"/>
        <v>0.9612678762312914</v>
      </c>
      <c r="G116" s="39">
        <f t="shared" si="16"/>
        <v>450.21577550183645</v>
      </c>
      <c r="H116" s="39">
        <f t="shared" si="17"/>
        <v>0</v>
      </c>
      <c r="I116" s="37">
        <f t="shared" si="19"/>
        <v>450.21577550183645</v>
      </c>
      <c r="J116" s="40">
        <f t="shared" si="20"/>
        <v>-235.25689633041083</v>
      </c>
      <c r="K116" s="37">
        <f t="shared" si="21"/>
        <v>214.95887917142562</v>
      </c>
      <c r="L116" s="37">
        <f t="shared" si="22"/>
        <v>638856.18543710595</v>
      </c>
      <c r="M116" s="37">
        <f t="shared" si="23"/>
        <v>305026.64954425296</v>
      </c>
      <c r="N116" s="41">
        <f>'jan-juli'!M116</f>
        <v>612389.63018082106</v>
      </c>
      <c r="O116" s="41">
        <f t="shared" si="24"/>
        <v>-307362.9806365681</v>
      </c>
      <c r="Q116" s="63"/>
      <c r="R116" s="64"/>
      <c r="S116" s="64"/>
      <c r="T116" s="64"/>
    </row>
    <row r="117" spans="1:20" s="34" customFormat="1" x14ac:dyDescent="0.3">
      <c r="A117" s="33">
        <v>633</v>
      </c>
      <c r="B117" s="34" t="s">
        <v>170</v>
      </c>
      <c r="C117" s="36">
        <v>65226298</v>
      </c>
      <c r="D117" s="36">
        <v>2448</v>
      </c>
      <c r="E117" s="37">
        <f t="shared" si="18"/>
        <v>26644.729575163397</v>
      </c>
      <c r="F117" s="38">
        <f t="shared" si="15"/>
        <v>1.3753498031542728</v>
      </c>
      <c r="G117" s="39">
        <f t="shared" si="16"/>
        <v>-4363.0037877780205</v>
      </c>
      <c r="H117" s="39">
        <f t="shared" si="17"/>
        <v>0</v>
      </c>
      <c r="I117" s="37">
        <f t="shared" si="19"/>
        <v>-4363.0037877780205</v>
      </c>
      <c r="J117" s="40">
        <f t="shared" si="20"/>
        <v>-235.25689633041083</v>
      </c>
      <c r="K117" s="37">
        <f t="shared" si="21"/>
        <v>-4598.2606841084316</v>
      </c>
      <c r="L117" s="37">
        <f t="shared" si="22"/>
        <v>-10680633.272480594</v>
      </c>
      <c r="M117" s="37">
        <f t="shared" si="23"/>
        <v>-11256542.154697441</v>
      </c>
      <c r="N117" s="41">
        <f>'jan-juli'!M117</f>
        <v>-11351194.768229282</v>
      </c>
      <c r="O117" s="41">
        <f t="shared" si="24"/>
        <v>94652.613531840965</v>
      </c>
      <c r="Q117" s="63"/>
      <c r="R117" s="64"/>
      <c r="S117" s="64"/>
      <c r="T117" s="64"/>
    </row>
    <row r="118" spans="1:20" s="34" customFormat="1" x14ac:dyDescent="0.3">
      <c r="A118" s="33">
        <v>701</v>
      </c>
      <c r="B118" s="34" t="s">
        <v>171</v>
      </c>
      <c r="C118" s="36">
        <v>419763180</v>
      </c>
      <c r="D118" s="36">
        <v>27334</v>
      </c>
      <c r="E118" s="37">
        <f t="shared" si="18"/>
        <v>15356.814955732787</v>
      </c>
      <c r="F118" s="38">
        <f t="shared" si="15"/>
        <v>0.7926893146677455</v>
      </c>
      <c r="G118" s="39">
        <f t="shared" si="16"/>
        <v>2409.744983880345</v>
      </c>
      <c r="H118" s="39">
        <f t="shared" si="17"/>
        <v>727.62759308653426</v>
      </c>
      <c r="I118" s="37">
        <f t="shared" si="19"/>
        <v>3137.372576966879</v>
      </c>
      <c r="J118" s="40">
        <f t="shared" si="20"/>
        <v>-235.25689633041083</v>
      </c>
      <c r="K118" s="37">
        <f t="shared" si="21"/>
        <v>2902.1156806364684</v>
      </c>
      <c r="L118" s="37">
        <f t="shared" si="22"/>
        <v>85756942.018812671</v>
      </c>
      <c r="M118" s="37">
        <f t="shared" si="23"/>
        <v>79326430.014517233</v>
      </c>
      <c r="N118" s="41">
        <f>'jan-juli'!M118</f>
        <v>76433445.733220667</v>
      </c>
      <c r="O118" s="41">
        <f t="shared" si="24"/>
        <v>2892984.2812965661</v>
      </c>
      <c r="Q118" s="63"/>
      <c r="R118" s="64"/>
      <c r="S118" s="64"/>
      <c r="T118" s="64"/>
    </row>
    <row r="119" spans="1:20" s="34" customFormat="1" x14ac:dyDescent="0.3">
      <c r="A119" s="33">
        <v>704</v>
      </c>
      <c r="B119" s="34" t="s">
        <v>172</v>
      </c>
      <c r="C119" s="36">
        <v>853322229</v>
      </c>
      <c r="D119" s="36">
        <v>45976</v>
      </c>
      <c r="E119" s="37">
        <f t="shared" si="18"/>
        <v>18560.166804419696</v>
      </c>
      <c r="F119" s="38">
        <f t="shared" si="15"/>
        <v>0.95804018910980282</v>
      </c>
      <c r="G119" s="39">
        <f t="shared" si="16"/>
        <v>487.73387466819986</v>
      </c>
      <c r="H119" s="39">
        <f t="shared" si="17"/>
        <v>0</v>
      </c>
      <c r="I119" s="37">
        <f t="shared" si="19"/>
        <v>487.73387466819986</v>
      </c>
      <c r="J119" s="40">
        <f t="shared" si="20"/>
        <v>-235.25689633041083</v>
      </c>
      <c r="K119" s="37">
        <f t="shared" si="21"/>
        <v>252.47697833778903</v>
      </c>
      <c r="L119" s="37">
        <f t="shared" si="22"/>
        <v>22424052.621745158</v>
      </c>
      <c r="M119" s="37">
        <f t="shared" si="23"/>
        <v>11607881.556058189</v>
      </c>
      <c r="N119" s="41">
        <f>'jan-juli'!M119</f>
        <v>11973909.008452093</v>
      </c>
      <c r="O119" s="41">
        <f t="shared" si="24"/>
        <v>-366027.45239390433</v>
      </c>
      <c r="Q119" s="63"/>
      <c r="R119" s="64"/>
      <c r="S119" s="64"/>
      <c r="T119" s="64"/>
    </row>
    <row r="120" spans="1:20" s="34" customFormat="1" x14ac:dyDescent="0.3">
      <c r="A120" s="33">
        <v>710</v>
      </c>
      <c r="B120" s="34" t="s">
        <v>173</v>
      </c>
      <c r="C120" s="36">
        <v>1055131093</v>
      </c>
      <c r="D120" s="36">
        <v>63271</v>
      </c>
      <c r="E120" s="37">
        <f t="shared" si="18"/>
        <v>16676.377692781844</v>
      </c>
      <c r="F120" s="38">
        <f t="shared" si="15"/>
        <v>0.86080261060233199</v>
      </c>
      <c r="G120" s="39">
        <f t="shared" si="16"/>
        <v>1618.0073416509113</v>
      </c>
      <c r="H120" s="39">
        <f t="shared" si="17"/>
        <v>265.78063511936449</v>
      </c>
      <c r="I120" s="37">
        <f t="shared" si="19"/>
        <v>1883.7879767702757</v>
      </c>
      <c r="J120" s="40">
        <f t="shared" si="20"/>
        <v>-235.25689633041083</v>
      </c>
      <c r="K120" s="37">
        <f t="shared" si="21"/>
        <v>1648.5310804398648</v>
      </c>
      <c r="L120" s="37">
        <f t="shared" si="22"/>
        <v>119189149.07823211</v>
      </c>
      <c r="M120" s="37">
        <f t="shared" si="23"/>
        <v>104304209.99051069</v>
      </c>
      <c r="N120" s="41">
        <f>'jan-juli'!M120</f>
        <v>107417190.08728342</v>
      </c>
      <c r="O120" s="41">
        <f t="shared" si="24"/>
        <v>-3112980.0967727304</v>
      </c>
      <c r="Q120" s="63"/>
      <c r="R120" s="64"/>
      <c r="S120" s="64"/>
      <c r="T120" s="64"/>
    </row>
    <row r="121" spans="1:20" s="34" customFormat="1" x14ac:dyDescent="0.3">
      <c r="A121" s="33">
        <v>711</v>
      </c>
      <c r="B121" s="34" t="s">
        <v>174</v>
      </c>
      <c r="C121" s="36">
        <v>107166297</v>
      </c>
      <c r="D121" s="36">
        <v>6685</v>
      </c>
      <c r="E121" s="37">
        <f t="shared" si="18"/>
        <v>16030.859685863874</v>
      </c>
      <c r="F121" s="38">
        <f t="shared" si="15"/>
        <v>0.82748220998641675</v>
      </c>
      <c r="G121" s="39">
        <f t="shared" si="16"/>
        <v>2005.3181458016929</v>
      </c>
      <c r="H121" s="39">
        <f t="shared" si="17"/>
        <v>491.71193754065388</v>
      </c>
      <c r="I121" s="37">
        <f t="shared" si="19"/>
        <v>2497.0300833423466</v>
      </c>
      <c r="J121" s="40">
        <f t="shared" si="20"/>
        <v>-235.25689633041083</v>
      </c>
      <c r="K121" s="37">
        <f t="shared" si="21"/>
        <v>2261.773187011936</v>
      </c>
      <c r="L121" s="37">
        <f t="shared" si="22"/>
        <v>16692646.107143587</v>
      </c>
      <c r="M121" s="37">
        <f t="shared" si="23"/>
        <v>15119953.755174791</v>
      </c>
      <c r="N121" s="41">
        <f>'jan-juli'!M121</f>
        <v>14886049.164486727</v>
      </c>
      <c r="O121" s="41">
        <f t="shared" si="24"/>
        <v>233904.59068806469</v>
      </c>
      <c r="Q121" s="63"/>
      <c r="R121" s="64"/>
      <c r="S121" s="64"/>
      <c r="T121" s="64"/>
    </row>
    <row r="122" spans="1:20" s="34" customFormat="1" x14ac:dyDescent="0.3">
      <c r="A122" s="33">
        <v>712</v>
      </c>
      <c r="B122" s="34" t="s">
        <v>175</v>
      </c>
      <c r="C122" s="36">
        <v>791576212</v>
      </c>
      <c r="D122" s="36">
        <v>47107</v>
      </c>
      <c r="E122" s="37">
        <f t="shared" si="18"/>
        <v>16803.791623325622</v>
      </c>
      <c r="F122" s="38">
        <f t="shared" si="15"/>
        <v>0.86737947315964026</v>
      </c>
      <c r="G122" s="39">
        <f t="shared" si="16"/>
        <v>1541.5589833246443</v>
      </c>
      <c r="H122" s="39">
        <f t="shared" si="17"/>
        <v>221.18575942904206</v>
      </c>
      <c r="I122" s="37">
        <f t="shared" si="19"/>
        <v>1762.7447427536863</v>
      </c>
      <c r="J122" s="40">
        <f t="shared" si="20"/>
        <v>-235.25689633041083</v>
      </c>
      <c r="K122" s="37">
        <f t="shared" si="21"/>
        <v>1527.4878464232754</v>
      </c>
      <c r="L122" s="37">
        <f t="shared" si="22"/>
        <v>83037616.5968979</v>
      </c>
      <c r="M122" s="37">
        <f t="shared" si="23"/>
        <v>71955369.981461242</v>
      </c>
      <c r="N122" s="41">
        <f>'jan-juli'!M122</f>
        <v>71611268.79498516</v>
      </c>
      <c r="O122" s="41">
        <f t="shared" si="24"/>
        <v>344101.18647608161</v>
      </c>
      <c r="Q122" s="63"/>
      <c r="R122" s="64"/>
      <c r="S122" s="64"/>
      <c r="T122" s="64"/>
    </row>
    <row r="123" spans="1:20" s="34" customFormat="1" x14ac:dyDescent="0.3">
      <c r="A123" s="33">
        <v>713</v>
      </c>
      <c r="B123" s="34" t="s">
        <v>176</v>
      </c>
      <c r="C123" s="36">
        <v>171675186</v>
      </c>
      <c r="D123" s="36">
        <v>9904</v>
      </c>
      <c r="E123" s="37">
        <f t="shared" si="18"/>
        <v>17333.924273021003</v>
      </c>
      <c r="F123" s="38">
        <f t="shared" si="15"/>
        <v>0.8947439030874198</v>
      </c>
      <c r="G123" s="39">
        <f t="shared" si="16"/>
        <v>1223.4793935074158</v>
      </c>
      <c r="H123" s="39">
        <f t="shared" si="17"/>
        <v>35.639332035658839</v>
      </c>
      <c r="I123" s="37">
        <f t="shared" si="19"/>
        <v>1259.1187255430746</v>
      </c>
      <c r="J123" s="40">
        <f t="shared" si="20"/>
        <v>-235.25689633041083</v>
      </c>
      <c r="K123" s="37">
        <f t="shared" si="21"/>
        <v>1023.8618292126637</v>
      </c>
      <c r="L123" s="37">
        <f t="shared" si="22"/>
        <v>12470311.857778611</v>
      </c>
      <c r="M123" s="37">
        <f t="shared" si="23"/>
        <v>10140327.55652222</v>
      </c>
      <c r="N123" s="41">
        <f>'jan-juli'!M123</f>
        <v>10360306.829480406</v>
      </c>
      <c r="O123" s="41">
        <f t="shared" si="24"/>
        <v>-219979.27295818552</v>
      </c>
      <c r="Q123" s="63"/>
      <c r="R123" s="64"/>
      <c r="S123" s="64"/>
      <c r="T123" s="64"/>
    </row>
    <row r="124" spans="1:20" s="34" customFormat="1" x14ac:dyDescent="0.3">
      <c r="A124" s="33">
        <v>715</v>
      </c>
      <c r="B124" s="34" t="s">
        <v>177</v>
      </c>
      <c r="C124" s="36">
        <v>233808077</v>
      </c>
      <c r="D124" s="36">
        <v>14371</v>
      </c>
      <c r="E124" s="37">
        <f t="shared" si="18"/>
        <v>16269.436851993598</v>
      </c>
      <c r="F124" s="38">
        <f t="shared" si="15"/>
        <v>0.83979710541622365</v>
      </c>
      <c r="G124" s="39">
        <f t="shared" si="16"/>
        <v>1862.1718461238586</v>
      </c>
      <c r="H124" s="39">
        <f t="shared" si="17"/>
        <v>408.20992939525047</v>
      </c>
      <c r="I124" s="37">
        <f t="shared" si="19"/>
        <v>2270.3817755191089</v>
      </c>
      <c r="J124" s="40">
        <f t="shared" si="20"/>
        <v>-235.25689633041083</v>
      </c>
      <c r="K124" s="37">
        <f t="shared" si="21"/>
        <v>2035.1248791886981</v>
      </c>
      <c r="L124" s="37">
        <f t="shared" si="22"/>
        <v>32627656.495985113</v>
      </c>
      <c r="M124" s="37">
        <f t="shared" si="23"/>
        <v>29246779.638820779</v>
      </c>
      <c r="N124" s="41">
        <f>'jan-juli'!M124</f>
        <v>29570809.018786643</v>
      </c>
      <c r="O124" s="41">
        <f t="shared" si="24"/>
        <v>-324029.37996586412</v>
      </c>
      <c r="Q124" s="63"/>
      <c r="R124" s="64"/>
      <c r="S124" s="64"/>
      <c r="T124" s="64"/>
    </row>
    <row r="125" spans="1:20" s="34" customFormat="1" x14ac:dyDescent="0.3">
      <c r="A125" s="33">
        <v>716</v>
      </c>
      <c r="B125" s="34" t="s">
        <v>178</v>
      </c>
      <c r="C125" s="36">
        <v>154855106</v>
      </c>
      <c r="D125" s="36">
        <v>9730</v>
      </c>
      <c r="E125" s="37">
        <f t="shared" si="18"/>
        <v>15915.221582733813</v>
      </c>
      <c r="F125" s="38">
        <f t="shared" si="15"/>
        <v>0.82151319303961645</v>
      </c>
      <c r="G125" s="39">
        <f t="shared" si="16"/>
        <v>2074.7010076797292</v>
      </c>
      <c r="H125" s="39">
        <f t="shared" si="17"/>
        <v>532.18527363617511</v>
      </c>
      <c r="I125" s="37">
        <f t="shared" si="19"/>
        <v>2606.8862813159044</v>
      </c>
      <c r="J125" s="40">
        <f t="shared" si="20"/>
        <v>-235.25689633041083</v>
      </c>
      <c r="K125" s="37">
        <f t="shared" si="21"/>
        <v>2371.6293849854937</v>
      </c>
      <c r="L125" s="37">
        <f t="shared" si="22"/>
        <v>25365003.517203748</v>
      </c>
      <c r="M125" s="37">
        <f t="shared" si="23"/>
        <v>23075953.915908854</v>
      </c>
      <c r="N125" s="41">
        <f>'jan-juli'!M125</f>
        <v>21924288.270561825</v>
      </c>
      <c r="O125" s="41">
        <f t="shared" si="24"/>
        <v>1151665.645347029</v>
      </c>
      <c r="Q125" s="63"/>
      <c r="R125" s="64"/>
      <c r="S125" s="64"/>
      <c r="T125" s="64"/>
    </row>
    <row r="126" spans="1:20" s="34" customFormat="1" x14ac:dyDescent="0.3">
      <c r="A126" s="33">
        <v>729</v>
      </c>
      <c r="B126" s="34" t="s">
        <v>179</v>
      </c>
      <c r="C126" s="36">
        <v>528687007</v>
      </c>
      <c r="D126" s="36">
        <v>26700</v>
      </c>
      <c r="E126" s="37">
        <f t="shared" si="18"/>
        <v>19801.01149812734</v>
      </c>
      <c r="F126" s="38">
        <f t="shared" si="15"/>
        <v>1.0220902107255829</v>
      </c>
      <c r="G126" s="39">
        <f t="shared" si="16"/>
        <v>-256.77294155638663</v>
      </c>
      <c r="H126" s="39">
        <f t="shared" si="17"/>
        <v>0</v>
      </c>
      <c r="I126" s="37">
        <f t="shared" si="19"/>
        <v>-256.77294155638663</v>
      </c>
      <c r="J126" s="40">
        <f t="shared" si="20"/>
        <v>-235.25689633041083</v>
      </c>
      <c r="K126" s="37">
        <f t="shared" si="21"/>
        <v>-492.02983788679745</v>
      </c>
      <c r="L126" s="37">
        <f t="shared" si="22"/>
        <v>-6855837.5395555226</v>
      </c>
      <c r="M126" s="37">
        <f t="shared" si="23"/>
        <v>-13137196.671577493</v>
      </c>
      <c r="N126" s="41">
        <f>'jan-juli'!M126</f>
        <v>-10946014.488775233</v>
      </c>
      <c r="O126" s="41">
        <f t="shared" si="24"/>
        <v>-2191182.1828022599</v>
      </c>
      <c r="Q126" s="63"/>
      <c r="R126" s="64"/>
      <c r="S126" s="64"/>
      <c r="T126" s="64"/>
    </row>
    <row r="127" spans="1:20" s="34" customFormat="1" x14ac:dyDescent="0.3">
      <c r="A127" s="33">
        <v>805</v>
      </c>
      <c r="B127" s="34" t="s">
        <v>180</v>
      </c>
      <c r="C127" s="36">
        <v>635611697</v>
      </c>
      <c r="D127" s="36">
        <v>36224</v>
      </c>
      <c r="E127" s="37">
        <f t="shared" si="18"/>
        <v>17546.700999337456</v>
      </c>
      <c r="F127" s="38">
        <f t="shared" si="15"/>
        <v>0.90572702933119031</v>
      </c>
      <c r="G127" s="39">
        <f t="shared" si="16"/>
        <v>1095.8133577175438</v>
      </c>
      <c r="H127" s="39">
        <f t="shared" si="17"/>
        <v>0</v>
      </c>
      <c r="I127" s="37">
        <f t="shared" si="19"/>
        <v>1095.8133577175438</v>
      </c>
      <c r="J127" s="40">
        <f t="shared" si="20"/>
        <v>-235.25689633041083</v>
      </c>
      <c r="K127" s="37">
        <f t="shared" si="21"/>
        <v>860.55646138713291</v>
      </c>
      <c r="L127" s="37">
        <f t="shared" si="22"/>
        <v>39694743.069960304</v>
      </c>
      <c r="M127" s="37">
        <f t="shared" si="23"/>
        <v>31172797.257287502</v>
      </c>
      <c r="N127" s="41">
        <f>'jan-juli'!M127</f>
        <v>30533148.14071184</v>
      </c>
      <c r="O127" s="41">
        <f t="shared" si="24"/>
        <v>639649.11657566205</v>
      </c>
      <c r="Q127" s="63"/>
      <c r="R127" s="64"/>
      <c r="S127" s="64"/>
      <c r="T127" s="64"/>
    </row>
    <row r="128" spans="1:20" s="34" customFormat="1" x14ac:dyDescent="0.3">
      <c r="A128" s="33">
        <v>806</v>
      </c>
      <c r="B128" s="34" t="s">
        <v>181</v>
      </c>
      <c r="C128" s="36">
        <v>878792494</v>
      </c>
      <c r="D128" s="36">
        <v>54645</v>
      </c>
      <c r="E128" s="37">
        <f t="shared" si="18"/>
        <v>16081.846353737761</v>
      </c>
      <c r="F128" s="38">
        <f t="shared" si="15"/>
        <v>0.83011404392663468</v>
      </c>
      <c r="G128" s="39">
        <f t="shared" si="16"/>
        <v>1974.7261450773606</v>
      </c>
      <c r="H128" s="39">
        <f t="shared" si="17"/>
        <v>473.86660378479331</v>
      </c>
      <c r="I128" s="37">
        <f t="shared" si="19"/>
        <v>2448.5927488621537</v>
      </c>
      <c r="J128" s="40">
        <f t="shared" si="20"/>
        <v>-235.25689633041083</v>
      </c>
      <c r="K128" s="37">
        <f t="shared" si="21"/>
        <v>2213.3358525317431</v>
      </c>
      <c r="L128" s="37">
        <f t="shared" si="22"/>
        <v>133803350.76157239</v>
      </c>
      <c r="M128" s="37">
        <f t="shared" si="23"/>
        <v>120947737.6615971</v>
      </c>
      <c r="N128" s="41">
        <f>'jan-juli'!M128</f>
        <v>117491244.94399804</v>
      </c>
      <c r="O128" s="41">
        <f t="shared" si="24"/>
        <v>3456492.7175990641</v>
      </c>
      <c r="Q128" s="63"/>
      <c r="R128" s="64"/>
      <c r="S128" s="64"/>
      <c r="T128" s="64"/>
    </row>
    <row r="129" spans="1:20" s="34" customFormat="1" x14ac:dyDescent="0.3">
      <c r="A129" s="33">
        <v>807</v>
      </c>
      <c r="B129" s="34" t="s">
        <v>182</v>
      </c>
      <c r="C129" s="36">
        <v>204012912</v>
      </c>
      <c r="D129" s="36">
        <v>12682</v>
      </c>
      <c r="E129" s="37">
        <f t="shared" si="18"/>
        <v>16086.809020659202</v>
      </c>
      <c r="F129" s="38">
        <f t="shared" si="15"/>
        <v>0.83037020726859201</v>
      </c>
      <c r="G129" s="39">
        <f t="shared" si="16"/>
        <v>1971.7485449244959</v>
      </c>
      <c r="H129" s="39">
        <f t="shared" si="17"/>
        <v>472.12967036228889</v>
      </c>
      <c r="I129" s="37">
        <f t="shared" si="19"/>
        <v>2443.8782152867848</v>
      </c>
      <c r="J129" s="40">
        <f t="shared" si="20"/>
        <v>-235.25689633041083</v>
      </c>
      <c r="K129" s="37">
        <f t="shared" si="21"/>
        <v>2208.6213189563741</v>
      </c>
      <c r="L129" s="37">
        <f t="shared" si="22"/>
        <v>30993263.526267003</v>
      </c>
      <c r="M129" s="37">
        <f t="shared" si="23"/>
        <v>28009735.567004737</v>
      </c>
      <c r="N129" s="41">
        <f>'jan-juli'!M129</f>
        <v>27117919.359801143</v>
      </c>
      <c r="O129" s="41">
        <f t="shared" si="24"/>
        <v>891816.20720359311</v>
      </c>
      <c r="Q129" s="63"/>
      <c r="R129" s="64"/>
      <c r="S129" s="64"/>
      <c r="T129" s="64"/>
    </row>
    <row r="130" spans="1:20" s="34" customFormat="1" x14ac:dyDescent="0.3">
      <c r="A130" s="33">
        <v>811</v>
      </c>
      <c r="B130" s="34" t="s">
        <v>183</v>
      </c>
      <c r="C130" s="36">
        <v>37171758</v>
      </c>
      <c r="D130" s="36">
        <v>2329</v>
      </c>
      <c r="E130" s="37">
        <f t="shared" si="18"/>
        <v>15960.394160583941</v>
      </c>
      <c r="F130" s="38">
        <f t="shared" si="15"/>
        <v>0.82384491481141686</v>
      </c>
      <c r="G130" s="39">
        <f t="shared" si="16"/>
        <v>2047.5974609696527</v>
      </c>
      <c r="H130" s="39">
        <f t="shared" si="17"/>
        <v>516.37487138863037</v>
      </c>
      <c r="I130" s="37">
        <f t="shared" si="19"/>
        <v>2563.972332358283</v>
      </c>
      <c r="J130" s="40">
        <f t="shared" si="20"/>
        <v>-235.25689633041083</v>
      </c>
      <c r="K130" s="37">
        <f t="shared" si="21"/>
        <v>2328.7154360278723</v>
      </c>
      <c r="L130" s="37">
        <f t="shared" si="22"/>
        <v>5971491.5620624414</v>
      </c>
      <c r="M130" s="37">
        <f t="shared" si="23"/>
        <v>5423578.2505089147</v>
      </c>
      <c r="N130" s="41">
        <f>'jan-juli'!M130</f>
        <v>5129792.2791457856</v>
      </c>
      <c r="O130" s="41">
        <f t="shared" si="24"/>
        <v>293785.97136312909</v>
      </c>
      <c r="Q130" s="63"/>
      <c r="R130" s="64"/>
      <c r="S130" s="64"/>
      <c r="T130" s="64"/>
    </row>
    <row r="131" spans="1:20" s="34" customFormat="1" x14ac:dyDescent="0.3">
      <c r="A131" s="33">
        <v>814</v>
      </c>
      <c r="B131" s="34" t="s">
        <v>184</v>
      </c>
      <c r="C131" s="36">
        <v>240664541</v>
      </c>
      <c r="D131" s="36">
        <v>14089</v>
      </c>
      <c r="E131" s="37">
        <f t="shared" si="18"/>
        <v>17081.733338065158</v>
      </c>
      <c r="F131" s="38">
        <f t="shared" si="15"/>
        <v>0.88172629103883948</v>
      </c>
      <c r="G131" s="39">
        <f t="shared" si="16"/>
        <v>1374.7939544809226</v>
      </c>
      <c r="H131" s="39">
        <f t="shared" si="17"/>
        <v>123.90615927020444</v>
      </c>
      <c r="I131" s="37">
        <f t="shared" si="19"/>
        <v>1498.700113751127</v>
      </c>
      <c r="J131" s="40">
        <f t="shared" si="20"/>
        <v>-235.25689633041083</v>
      </c>
      <c r="K131" s="37">
        <f t="shared" si="21"/>
        <v>1263.4432174207161</v>
      </c>
      <c r="L131" s="37">
        <f t="shared" si="22"/>
        <v>21115185.902639627</v>
      </c>
      <c r="M131" s="37">
        <f t="shared" si="23"/>
        <v>17800651.49024047</v>
      </c>
      <c r="N131" s="41">
        <f>'jan-juli'!M131</f>
        <v>16443393.587091034</v>
      </c>
      <c r="O131" s="41">
        <f t="shared" si="24"/>
        <v>1357257.9031494353</v>
      </c>
      <c r="Q131" s="63"/>
      <c r="R131" s="64"/>
      <c r="S131" s="64"/>
      <c r="T131" s="64"/>
    </row>
    <row r="132" spans="1:20" s="34" customFormat="1" x14ac:dyDescent="0.3">
      <c r="A132" s="33">
        <v>815</v>
      </c>
      <c r="B132" s="34" t="s">
        <v>185</v>
      </c>
      <c r="C132" s="36">
        <v>160823327</v>
      </c>
      <c r="D132" s="36">
        <v>10406</v>
      </c>
      <c r="E132" s="37">
        <f t="shared" si="18"/>
        <v>15454.865173938113</v>
      </c>
      <c r="F132" s="38">
        <f t="shared" si="15"/>
        <v>0.79775047875002725</v>
      </c>
      <c r="G132" s="39">
        <f t="shared" si="16"/>
        <v>2350.9148529571494</v>
      </c>
      <c r="H132" s="39">
        <f t="shared" si="17"/>
        <v>693.31001671467016</v>
      </c>
      <c r="I132" s="37">
        <f t="shared" si="19"/>
        <v>3044.2248696718198</v>
      </c>
      <c r="J132" s="40">
        <f t="shared" si="20"/>
        <v>-235.25689633041083</v>
      </c>
      <c r="K132" s="37">
        <f t="shared" si="21"/>
        <v>2808.9679733414091</v>
      </c>
      <c r="L132" s="37">
        <f t="shared" si="22"/>
        <v>31678203.993804958</v>
      </c>
      <c r="M132" s="37">
        <f t="shared" si="23"/>
        <v>29230120.730590705</v>
      </c>
      <c r="N132" s="41">
        <f>'jan-juli'!M132</f>
        <v>28388056.214981128</v>
      </c>
      <c r="O132" s="41">
        <f t="shared" si="24"/>
        <v>842064.5156095773</v>
      </c>
      <c r="Q132" s="63"/>
      <c r="R132" s="64"/>
      <c r="S132" s="64"/>
      <c r="T132" s="64"/>
    </row>
    <row r="133" spans="1:20" s="34" customFormat="1" x14ac:dyDescent="0.3">
      <c r="A133" s="33">
        <v>817</v>
      </c>
      <c r="B133" s="34" t="s">
        <v>186</v>
      </c>
      <c r="C133" s="36">
        <v>55599207</v>
      </c>
      <c r="D133" s="36">
        <v>4080</v>
      </c>
      <c r="E133" s="37">
        <f t="shared" si="18"/>
        <v>13627.256617647059</v>
      </c>
      <c r="F133" s="38">
        <f t="shared" si="15"/>
        <v>0.70341283268583177</v>
      </c>
      <c r="G133" s="39">
        <f t="shared" si="16"/>
        <v>3447.479986731782</v>
      </c>
      <c r="H133" s="39">
        <f t="shared" si="17"/>
        <v>1332.9730114165391</v>
      </c>
      <c r="I133" s="37">
        <f t="shared" si="19"/>
        <v>4780.4529981483211</v>
      </c>
      <c r="J133" s="40">
        <f t="shared" si="20"/>
        <v>-235.25689633041083</v>
      </c>
      <c r="K133" s="37">
        <f t="shared" si="21"/>
        <v>4545.1961018179099</v>
      </c>
      <c r="L133" s="37">
        <f t="shared" si="22"/>
        <v>19504248.232445151</v>
      </c>
      <c r="M133" s="37">
        <f t="shared" si="23"/>
        <v>18544400.095417071</v>
      </c>
      <c r="N133" s="41">
        <f>'jan-juli'!M133</f>
        <v>18488167.766021814</v>
      </c>
      <c r="O133" s="41">
        <f t="shared" si="24"/>
        <v>56232.329395256937</v>
      </c>
      <c r="Q133" s="63"/>
      <c r="R133" s="64"/>
      <c r="S133" s="64"/>
      <c r="T133" s="64"/>
    </row>
    <row r="134" spans="1:20" s="34" customFormat="1" x14ac:dyDescent="0.3">
      <c r="A134" s="33">
        <v>819</v>
      </c>
      <c r="B134" s="34" t="s">
        <v>187</v>
      </c>
      <c r="C134" s="36">
        <v>98591042</v>
      </c>
      <c r="D134" s="36">
        <v>6538</v>
      </c>
      <c r="E134" s="37">
        <f t="shared" si="18"/>
        <v>15079.694401957786</v>
      </c>
      <c r="F134" s="38">
        <f t="shared" si="15"/>
        <v>0.77838488354153412</v>
      </c>
      <c r="G134" s="39">
        <f t="shared" si="16"/>
        <v>2576.0173161453458</v>
      </c>
      <c r="H134" s="39">
        <f t="shared" si="17"/>
        <v>824.6197869077846</v>
      </c>
      <c r="I134" s="37">
        <f t="shared" si="19"/>
        <v>3400.6371030531304</v>
      </c>
      <c r="J134" s="40">
        <f t="shared" si="20"/>
        <v>-235.25689633041083</v>
      </c>
      <c r="K134" s="37">
        <f t="shared" si="21"/>
        <v>3165.3802067227198</v>
      </c>
      <c r="L134" s="37">
        <f t="shared" si="22"/>
        <v>22233365.379761368</v>
      </c>
      <c r="M134" s="37">
        <f t="shared" si="23"/>
        <v>20695255.791553143</v>
      </c>
      <c r="N134" s="41">
        <f>'jan-juli'!M134</f>
        <v>19779896.086262412</v>
      </c>
      <c r="O134" s="41">
        <f t="shared" si="24"/>
        <v>915359.70529073104</v>
      </c>
      <c r="Q134" s="63"/>
      <c r="R134" s="64"/>
      <c r="S134" s="64"/>
      <c r="T134" s="64"/>
    </row>
    <row r="135" spans="1:20" s="34" customFormat="1" x14ac:dyDescent="0.3">
      <c r="A135" s="33">
        <v>821</v>
      </c>
      <c r="B135" s="34" t="s">
        <v>188</v>
      </c>
      <c r="C135" s="36">
        <v>92417883</v>
      </c>
      <c r="D135" s="36">
        <v>6630</v>
      </c>
      <c r="E135" s="37">
        <f t="shared" si="18"/>
        <v>13939.348868778281</v>
      </c>
      <c r="F135" s="38">
        <f t="shared" si="15"/>
        <v>0.71952243571064189</v>
      </c>
      <c r="G135" s="39">
        <f t="shared" si="16"/>
        <v>3260.2246360530485</v>
      </c>
      <c r="H135" s="39">
        <f t="shared" si="17"/>
        <v>1223.7407235206113</v>
      </c>
      <c r="I135" s="37">
        <f t="shared" si="19"/>
        <v>4483.96535957366</v>
      </c>
      <c r="J135" s="40">
        <f t="shared" si="20"/>
        <v>-235.25689633041083</v>
      </c>
      <c r="K135" s="37">
        <f t="shared" si="21"/>
        <v>4248.7084632432488</v>
      </c>
      <c r="L135" s="37">
        <f t="shared" si="22"/>
        <v>29728690.333973367</v>
      </c>
      <c r="M135" s="37">
        <f t="shared" si="23"/>
        <v>28168937.111302741</v>
      </c>
      <c r="N135" s="41">
        <f>'jan-juli'!M135</f>
        <v>27548600.52603545</v>
      </c>
      <c r="O135" s="41">
        <f t="shared" si="24"/>
        <v>620336.58526729047</v>
      </c>
      <c r="Q135" s="63"/>
      <c r="R135" s="64"/>
      <c r="S135" s="64"/>
      <c r="T135" s="64"/>
    </row>
    <row r="136" spans="1:20" s="34" customFormat="1" x14ac:dyDescent="0.3">
      <c r="A136" s="33">
        <v>822</v>
      </c>
      <c r="B136" s="34" t="s">
        <v>189</v>
      </c>
      <c r="C136" s="36">
        <v>64755577</v>
      </c>
      <c r="D136" s="36">
        <v>4293</v>
      </c>
      <c r="E136" s="37">
        <f t="shared" si="18"/>
        <v>15083.991847193105</v>
      </c>
      <c r="F136" s="38">
        <f t="shared" ref="F136:F199" si="25">IF(ISNUMBER(C136),E136/E$435,"")</f>
        <v>0.77860670941677113</v>
      </c>
      <c r="G136" s="39">
        <f t="shared" ref="G136:G199" si="26">(E$435-E136)*0.6</f>
        <v>2573.4388490041542</v>
      </c>
      <c r="H136" s="39">
        <f t="shared" ref="H136:H199" si="27">IF(E136&gt;=E$435*0.9,0,IF(E136&lt;0.9*E$435,(E$435*0.9-E136)*0.35))</f>
        <v>823.11568107542291</v>
      </c>
      <c r="I136" s="37">
        <f t="shared" si="19"/>
        <v>3396.554530079577</v>
      </c>
      <c r="J136" s="40">
        <f t="shared" si="20"/>
        <v>-235.25689633041083</v>
      </c>
      <c r="K136" s="37">
        <f t="shared" si="21"/>
        <v>3161.2976337491664</v>
      </c>
      <c r="L136" s="37">
        <f t="shared" si="22"/>
        <v>14581408.597631624</v>
      </c>
      <c r="M136" s="37">
        <f t="shared" si="23"/>
        <v>13571450.741685171</v>
      </c>
      <c r="N136" s="41">
        <f>'jan-juli'!M136</f>
        <v>12938095.880387664</v>
      </c>
      <c r="O136" s="41">
        <f t="shared" si="24"/>
        <v>633354.86129750684</v>
      </c>
      <c r="Q136" s="63"/>
      <c r="R136" s="64"/>
      <c r="S136" s="64"/>
      <c r="T136" s="64"/>
    </row>
    <row r="137" spans="1:20" s="34" customFormat="1" x14ac:dyDescent="0.3">
      <c r="A137" s="33">
        <v>826</v>
      </c>
      <c r="B137" s="34" t="s">
        <v>190</v>
      </c>
      <c r="C137" s="36">
        <v>142277177</v>
      </c>
      <c r="D137" s="36">
        <v>5780</v>
      </c>
      <c r="E137" s="37">
        <f t="shared" ref="E137:E200" si="28">(C137)/D137</f>
        <v>24615.428546712803</v>
      </c>
      <c r="F137" s="38">
        <f t="shared" si="25"/>
        <v>1.2706011787725906</v>
      </c>
      <c r="G137" s="39">
        <f t="shared" si="26"/>
        <v>-3145.4231707076642</v>
      </c>
      <c r="H137" s="39">
        <f t="shared" si="27"/>
        <v>0</v>
      </c>
      <c r="I137" s="37">
        <f t="shared" ref="I137:I200" si="29">G137+H137</f>
        <v>-3145.4231707076642</v>
      </c>
      <c r="J137" s="40">
        <f t="shared" ref="J137:J200" si="30">I$437</f>
        <v>-235.25689633041083</v>
      </c>
      <c r="K137" s="37">
        <f t="shared" ref="K137:K200" si="31">I137+J137</f>
        <v>-3380.6800670380749</v>
      </c>
      <c r="L137" s="37">
        <f t="shared" ref="L137:L200" si="32">(I137*D137)</f>
        <v>-18180545.926690299</v>
      </c>
      <c r="M137" s="37">
        <f t="shared" ref="M137:M200" si="33">(K137*D137)</f>
        <v>-19540330.787480071</v>
      </c>
      <c r="N137" s="41">
        <f>'jan-juli'!M137</f>
        <v>-19894200.924985789</v>
      </c>
      <c r="O137" s="41">
        <f t="shared" ref="O137:O200" si="34">M137-N137</f>
        <v>353870.13750571758</v>
      </c>
      <c r="Q137" s="63"/>
      <c r="R137" s="64"/>
      <c r="S137" s="64"/>
      <c r="T137" s="64"/>
    </row>
    <row r="138" spans="1:20" s="34" customFormat="1" x14ac:dyDescent="0.3">
      <c r="A138" s="33">
        <v>827</v>
      </c>
      <c r="B138" s="34" t="s">
        <v>191</v>
      </c>
      <c r="C138" s="36">
        <v>30036551</v>
      </c>
      <c r="D138" s="36">
        <v>1572</v>
      </c>
      <c r="E138" s="37">
        <f t="shared" si="28"/>
        <v>19107.220737913485</v>
      </c>
      <c r="F138" s="38">
        <f t="shared" si="25"/>
        <v>0.98627806323132472</v>
      </c>
      <c r="G138" s="39">
        <f t="shared" si="26"/>
        <v>159.50151457192624</v>
      </c>
      <c r="H138" s="39">
        <f t="shared" si="27"/>
        <v>0</v>
      </c>
      <c r="I138" s="37">
        <f t="shared" si="29"/>
        <v>159.50151457192624</v>
      </c>
      <c r="J138" s="40">
        <f t="shared" si="30"/>
        <v>-235.25689633041083</v>
      </c>
      <c r="K138" s="37">
        <f t="shared" si="31"/>
        <v>-75.755381758484589</v>
      </c>
      <c r="L138" s="37">
        <f t="shared" si="32"/>
        <v>250736.38090706803</v>
      </c>
      <c r="M138" s="37">
        <f t="shared" si="33"/>
        <v>-119087.46012433777</v>
      </c>
      <c r="N138" s="41">
        <f>'jan-juli'!M138</f>
        <v>-248031.96783350621</v>
      </c>
      <c r="O138" s="41">
        <f t="shared" si="34"/>
        <v>128944.50770916844</v>
      </c>
      <c r="Q138" s="63"/>
      <c r="R138" s="64"/>
      <c r="S138" s="64"/>
      <c r="T138" s="64"/>
    </row>
    <row r="139" spans="1:20" s="34" customFormat="1" x14ac:dyDescent="0.3">
      <c r="A139" s="33">
        <v>828</v>
      </c>
      <c r="B139" s="34" t="s">
        <v>192</v>
      </c>
      <c r="C139" s="36">
        <v>49450491</v>
      </c>
      <c r="D139" s="36">
        <v>2934</v>
      </c>
      <c r="E139" s="37">
        <f t="shared" si="28"/>
        <v>16854.291411042945</v>
      </c>
      <c r="F139" s="38">
        <f t="shared" si="25"/>
        <v>0.86998617528061406</v>
      </c>
      <c r="G139" s="39">
        <f t="shared" si="26"/>
        <v>1511.2591106942505</v>
      </c>
      <c r="H139" s="39">
        <f t="shared" si="27"/>
        <v>203.5108337279791</v>
      </c>
      <c r="I139" s="37">
        <f t="shared" si="29"/>
        <v>1714.7699444222296</v>
      </c>
      <c r="J139" s="40">
        <f t="shared" si="30"/>
        <v>-235.25689633041083</v>
      </c>
      <c r="K139" s="37">
        <f t="shared" si="31"/>
        <v>1479.5130480918187</v>
      </c>
      <c r="L139" s="37">
        <f t="shared" si="32"/>
        <v>5031135.0169348214</v>
      </c>
      <c r="M139" s="37">
        <f t="shared" si="33"/>
        <v>4340891.2831013966</v>
      </c>
      <c r="N139" s="41">
        <f>'jan-juli'!M139</f>
        <v>3929068.5021098093</v>
      </c>
      <c r="O139" s="41">
        <f t="shared" si="34"/>
        <v>411822.78099158732</v>
      </c>
      <c r="Q139" s="63"/>
      <c r="R139" s="64"/>
      <c r="S139" s="64"/>
      <c r="T139" s="64"/>
    </row>
    <row r="140" spans="1:20" s="34" customFormat="1" x14ac:dyDescent="0.3">
      <c r="A140" s="33">
        <v>829</v>
      </c>
      <c r="B140" s="34" t="s">
        <v>193</v>
      </c>
      <c r="C140" s="36">
        <v>39915635</v>
      </c>
      <c r="D140" s="36">
        <v>2403</v>
      </c>
      <c r="E140" s="37">
        <f t="shared" si="28"/>
        <v>16610.751144402831</v>
      </c>
      <c r="F140" s="38">
        <f t="shared" si="25"/>
        <v>0.85741509412782047</v>
      </c>
      <c r="G140" s="39">
        <f t="shared" si="26"/>
        <v>1657.3832706783185</v>
      </c>
      <c r="H140" s="39">
        <f t="shared" si="27"/>
        <v>288.74992705201873</v>
      </c>
      <c r="I140" s="37">
        <f t="shared" si="29"/>
        <v>1946.1331977303371</v>
      </c>
      <c r="J140" s="40">
        <f t="shared" si="30"/>
        <v>-235.25689633041083</v>
      </c>
      <c r="K140" s="37">
        <f t="shared" si="31"/>
        <v>1710.8763013999262</v>
      </c>
      <c r="L140" s="37">
        <f t="shared" si="32"/>
        <v>4676558.0741459997</v>
      </c>
      <c r="M140" s="37">
        <f t="shared" si="33"/>
        <v>4111235.7522640228</v>
      </c>
      <c r="N140" s="41">
        <f>'jan-juli'!M140</f>
        <v>4104059.3317893213</v>
      </c>
      <c r="O140" s="41">
        <f t="shared" si="34"/>
        <v>7176.420474701561</v>
      </c>
      <c r="Q140" s="63"/>
      <c r="R140" s="64"/>
      <c r="S140" s="64"/>
      <c r="T140" s="64"/>
    </row>
    <row r="141" spans="1:20" s="34" customFormat="1" x14ac:dyDescent="0.3">
      <c r="A141" s="33">
        <v>830</v>
      </c>
      <c r="B141" s="34" t="s">
        <v>194</v>
      </c>
      <c r="C141" s="36">
        <v>28726066</v>
      </c>
      <c r="D141" s="36">
        <v>1476</v>
      </c>
      <c r="E141" s="37">
        <f t="shared" si="28"/>
        <v>19462.104336043361</v>
      </c>
      <c r="F141" s="38">
        <f t="shared" si="25"/>
        <v>1.0045964734615254</v>
      </c>
      <c r="G141" s="39">
        <f t="shared" si="26"/>
        <v>-53.428644305999477</v>
      </c>
      <c r="H141" s="39">
        <f t="shared" si="27"/>
        <v>0</v>
      </c>
      <c r="I141" s="37">
        <f t="shared" si="29"/>
        <v>-53.428644305999477</v>
      </c>
      <c r="J141" s="40">
        <f t="shared" si="30"/>
        <v>-235.25689633041083</v>
      </c>
      <c r="K141" s="37">
        <f t="shared" si="31"/>
        <v>-288.68554063641028</v>
      </c>
      <c r="L141" s="37">
        <f t="shared" si="32"/>
        <v>-78860.678995655224</v>
      </c>
      <c r="M141" s="37">
        <f t="shared" si="33"/>
        <v>-426099.85797934158</v>
      </c>
      <c r="N141" s="41">
        <f>'jan-juli'!M141</f>
        <v>-451801.11025588884</v>
      </c>
      <c r="O141" s="41">
        <f t="shared" si="34"/>
        <v>25701.252276547253</v>
      </c>
      <c r="Q141" s="63"/>
      <c r="R141" s="64"/>
      <c r="S141" s="64"/>
      <c r="T141" s="64"/>
    </row>
    <row r="142" spans="1:20" s="34" customFormat="1" x14ac:dyDescent="0.3">
      <c r="A142" s="33">
        <v>831</v>
      </c>
      <c r="B142" s="34" t="s">
        <v>195</v>
      </c>
      <c r="C142" s="36">
        <v>23237523</v>
      </c>
      <c r="D142" s="36">
        <v>1286</v>
      </c>
      <c r="E142" s="37">
        <f t="shared" si="28"/>
        <v>18069.613530326595</v>
      </c>
      <c r="F142" s="38">
        <f t="shared" si="25"/>
        <v>0.93271877058846309</v>
      </c>
      <c r="G142" s="39">
        <f t="shared" si="26"/>
        <v>782.06583912406052</v>
      </c>
      <c r="H142" s="39">
        <f t="shared" si="27"/>
        <v>0</v>
      </c>
      <c r="I142" s="37">
        <f t="shared" si="29"/>
        <v>782.06583912406052</v>
      </c>
      <c r="J142" s="40">
        <f t="shared" si="30"/>
        <v>-235.25689633041083</v>
      </c>
      <c r="K142" s="37">
        <f t="shared" si="31"/>
        <v>546.80894279364975</v>
      </c>
      <c r="L142" s="37">
        <f t="shared" si="32"/>
        <v>1005736.6691135418</v>
      </c>
      <c r="M142" s="37">
        <f t="shared" si="33"/>
        <v>703196.30043263361</v>
      </c>
      <c r="N142" s="41">
        <f>'jan-juli'!M142</f>
        <v>758760.95786648139</v>
      </c>
      <c r="O142" s="41">
        <f t="shared" si="34"/>
        <v>-55564.65743384778</v>
      </c>
      <c r="Q142" s="63"/>
      <c r="R142" s="64"/>
      <c r="S142" s="64"/>
      <c r="T142" s="64"/>
    </row>
    <row r="143" spans="1:20" s="34" customFormat="1" x14ac:dyDescent="0.3">
      <c r="A143" s="33">
        <v>833</v>
      </c>
      <c r="B143" s="34" t="s">
        <v>196</v>
      </c>
      <c r="C143" s="36">
        <v>58538106</v>
      </c>
      <c r="D143" s="36">
        <v>2228</v>
      </c>
      <c r="E143" s="37">
        <f t="shared" si="28"/>
        <v>26273.835727109516</v>
      </c>
      <c r="F143" s="38">
        <f t="shared" si="25"/>
        <v>1.3562049745504379</v>
      </c>
      <c r="G143" s="39">
        <f t="shared" si="26"/>
        <v>-4140.4674789456922</v>
      </c>
      <c r="H143" s="39">
        <f t="shared" si="27"/>
        <v>0</v>
      </c>
      <c r="I143" s="37">
        <f t="shared" si="29"/>
        <v>-4140.4674789456922</v>
      </c>
      <c r="J143" s="40">
        <f t="shared" si="30"/>
        <v>-235.25689633041083</v>
      </c>
      <c r="K143" s="37">
        <f t="shared" si="31"/>
        <v>-4375.7243752761033</v>
      </c>
      <c r="L143" s="37">
        <f t="shared" si="32"/>
        <v>-9224961.5430910029</v>
      </c>
      <c r="M143" s="37">
        <f t="shared" si="33"/>
        <v>-9749113.9081151579</v>
      </c>
      <c r="N143" s="41">
        <f>'jan-juli'!M143</f>
        <v>-10017372.794613903</v>
      </c>
      <c r="O143" s="41">
        <f t="shared" si="34"/>
        <v>268258.88649874553</v>
      </c>
      <c r="Q143" s="63"/>
      <c r="R143" s="64"/>
      <c r="S143" s="64"/>
      <c r="T143" s="64"/>
    </row>
    <row r="144" spans="1:20" s="34" customFormat="1" x14ac:dyDescent="0.3">
      <c r="A144" s="33">
        <v>834</v>
      </c>
      <c r="B144" s="34" t="s">
        <v>197</v>
      </c>
      <c r="C144" s="36">
        <v>106732908</v>
      </c>
      <c r="D144" s="36">
        <v>3723</v>
      </c>
      <c r="E144" s="37">
        <f t="shared" si="28"/>
        <v>28668.522159548753</v>
      </c>
      <c r="F144" s="38">
        <f t="shared" si="25"/>
        <v>1.4798140922253098</v>
      </c>
      <c r="G144" s="39">
        <f t="shared" si="26"/>
        <v>-5577.2793384092338</v>
      </c>
      <c r="H144" s="39">
        <f t="shared" si="27"/>
        <v>0</v>
      </c>
      <c r="I144" s="37">
        <f t="shared" si="29"/>
        <v>-5577.2793384092338</v>
      </c>
      <c r="J144" s="40">
        <f t="shared" si="30"/>
        <v>-235.25689633041083</v>
      </c>
      <c r="K144" s="37">
        <f t="shared" si="31"/>
        <v>-5812.5362347396449</v>
      </c>
      <c r="L144" s="37">
        <f t="shared" si="32"/>
        <v>-20764210.976897579</v>
      </c>
      <c r="M144" s="37">
        <f t="shared" si="33"/>
        <v>-21640072.401935697</v>
      </c>
      <c r="N144" s="41">
        <f>'jan-juli'!M144</f>
        <v>-21702067.751682032</v>
      </c>
      <c r="O144" s="41">
        <f t="shared" si="34"/>
        <v>61995.349746335298</v>
      </c>
      <c r="Q144" s="63"/>
      <c r="R144" s="64"/>
      <c r="S144" s="64"/>
      <c r="T144" s="64"/>
    </row>
    <row r="145" spans="1:20" s="34" customFormat="1" x14ac:dyDescent="0.3">
      <c r="A145" s="33">
        <v>901</v>
      </c>
      <c r="B145" s="34" t="s">
        <v>198</v>
      </c>
      <c r="C145" s="36">
        <v>106432903</v>
      </c>
      <c r="D145" s="36">
        <v>6848</v>
      </c>
      <c r="E145" s="37">
        <f t="shared" si="28"/>
        <v>15542.187938084113</v>
      </c>
      <c r="F145" s="38">
        <f t="shared" si="25"/>
        <v>0.80225791224227927</v>
      </c>
      <c r="G145" s="39">
        <f t="shared" si="26"/>
        <v>2298.5211944695498</v>
      </c>
      <c r="H145" s="39">
        <f t="shared" si="27"/>
        <v>662.74704926357026</v>
      </c>
      <c r="I145" s="37">
        <f t="shared" si="29"/>
        <v>2961.26824373312</v>
      </c>
      <c r="J145" s="40">
        <f t="shared" si="30"/>
        <v>-235.25689633041083</v>
      </c>
      <c r="K145" s="37">
        <f t="shared" si="31"/>
        <v>2726.0113474027094</v>
      </c>
      <c r="L145" s="37">
        <f t="shared" si="32"/>
        <v>20278764.933084406</v>
      </c>
      <c r="M145" s="37">
        <f t="shared" si="33"/>
        <v>18667725.707013752</v>
      </c>
      <c r="N145" s="41">
        <f>'jan-juli'!M145</f>
        <v>18199519.62571504</v>
      </c>
      <c r="O145" s="41">
        <f t="shared" si="34"/>
        <v>468206.08129871264</v>
      </c>
      <c r="Q145" s="63"/>
      <c r="R145" s="64"/>
      <c r="S145" s="64"/>
      <c r="T145" s="64"/>
    </row>
    <row r="146" spans="1:20" s="34" customFormat="1" x14ac:dyDescent="0.3">
      <c r="A146" s="33">
        <v>904</v>
      </c>
      <c r="B146" s="34" t="s">
        <v>199</v>
      </c>
      <c r="C146" s="36">
        <v>389636566</v>
      </c>
      <c r="D146" s="36">
        <v>23246</v>
      </c>
      <c r="E146" s="37">
        <f t="shared" si="28"/>
        <v>16761.445668071927</v>
      </c>
      <c r="F146" s="38">
        <f t="shared" si="25"/>
        <v>0.86519365622131272</v>
      </c>
      <c r="G146" s="39">
        <f t="shared" si="26"/>
        <v>1566.9665564768613</v>
      </c>
      <c r="H146" s="39">
        <f t="shared" si="27"/>
        <v>236.00684376783536</v>
      </c>
      <c r="I146" s="37">
        <f t="shared" si="29"/>
        <v>1802.9734002446967</v>
      </c>
      <c r="J146" s="40">
        <f t="shared" si="30"/>
        <v>-235.25689633041083</v>
      </c>
      <c r="K146" s="37">
        <f t="shared" si="31"/>
        <v>1567.7165039142858</v>
      </c>
      <c r="L146" s="37">
        <f t="shared" si="32"/>
        <v>41911919.662088215</v>
      </c>
      <c r="M146" s="37">
        <f t="shared" si="33"/>
        <v>36443137.849991485</v>
      </c>
      <c r="N146" s="41">
        <f>'jan-juli'!M146</f>
        <v>35096546.55069682</v>
      </c>
      <c r="O146" s="41">
        <f t="shared" si="34"/>
        <v>1346591.2992946655</v>
      </c>
      <c r="Q146" s="63"/>
      <c r="R146" s="64"/>
      <c r="S146" s="64"/>
      <c r="T146" s="64"/>
    </row>
    <row r="147" spans="1:20" s="34" customFormat="1" x14ac:dyDescent="0.3">
      <c r="A147" s="33">
        <v>906</v>
      </c>
      <c r="B147" s="34" t="s">
        <v>200</v>
      </c>
      <c r="C147" s="36">
        <v>708696620</v>
      </c>
      <c r="D147" s="36">
        <v>44785</v>
      </c>
      <c r="E147" s="37">
        <f t="shared" si="28"/>
        <v>15824.419336831528</v>
      </c>
      <c r="F147" s="38">
        <f t="shared" si="25"/>
        <v>0.8168261553770505</v>
      </c>
      <c r="G147" s="39">
        <f t="shared" si="26"/>
        <v>2129.1823552211004</v>
      </c>
      <c r="H147" s="39">
        <f t="shared" si="27"/>
        <v>563.96605970197481</v>
      </c>
      <c r="I147" s="37">
        <f t="shared" si="29"/>
        <v>2693.1484149230751</v>
      </c>
      <c r="J147" s="40">
        <f t="shared" si="30"/>
        <v>-235.25689633041083</v>
      </c>
      <c r="K147" s="37">
        <f t="shared" si="31"/>
        <v>2457.8915185926644</v>
      </c>
      <c r="L147" s="37">
        <f t="shared" si="32"/>
        <v>120612651.76232992</v>
      </c>
      <c r="M147" s="37">
        <f t="shared" si="33"/>
        <v>110076671.66017248</v>
      </c>
      <c r="N147" s="41">
        <f>'jan-juli'!M147</f>
        <v>106227878.80527863</v>
      </c>
      <c r="O147" s="41">
        <f t="shared" si="34"/>
        <v>3848792.8548938483</v>
      </c>
      <c r="Q147" s="63"/>
      <c r="R147" s="64"/>
      <c r="S147" s="64"/>
      <c r="T147" s="64"/>
    </row>
    <row r="148" spans="1:20" s="34" customFormat="1" x14ac:dyDescent="0.3">
      <c r="A148" s="33">
        <v>911</v>
      </c>
      <c r="B148" s="34" t="s">
        <v>201</v>
      </c>
      <c r="C148" s="36">
        <v>32924578</v>
      </c>
      <c r="D148" s="36">
        <v>2454</v>
      </c>
      <c r="E148" s="37">
        <f t="shared" si="28"/>
        <v>13416.698451507742</v>
      </c>
      <c r="F148" s="38">
        <f t="shared" si="25"/>
        <v>0.69254422426046525</v>
      </c>
      <c r="G148" s="39">
        <f t="shared" si="26"/>
        <v>3573.8148864153723</v>
      </c>
      <c r="H148" s="39">
        <f t="shared" si="27"/>
        <v>1406.6683695653001</v>
      </c>
      <c r="I148" s="37">
        <f t="shared" si="29"/>
        <v>4980.4832559806728</v>
      </c>
      <c r="J148" s="40">
        <f t="shared" si="30"/>
        <v>-235.25689633041083</v>
      </c>
      <c r="K148" s="37">
        <f t="shared" si="31"/>
        <v>4745.2263596502617</v>
      </c>
      <c r="L148" s="37">
        <f t="shared" si="32"/>
        <v>12222105.910176571</v>
      </c>
      <c r="M148" s="37">
        <f t="shared" si="33"/>
        <v>11644785.486581743</v>
      </c>
      <c r="N148" s="41">
        <f>'jan-juli'!M148</f>
        <v>11236330.111989591</v>
      </c>
      <c r="O148" s="41">
        <f t="shared" si="34"/>
        <v>408455.37459215149</v>
      </c>
      <c r="Q148" s="63"/>
      <c r="R148" s="64"/>
      <c r="S148" s="64"/>
      <c r="T148" s="64"/>
    </row>
    <row r="149" spans="1:20" s="34" customFormat="1" x14ac:dyDescent="0.3">
      <c r="A149" s="33">
        <v>912</v>
      </c>
      <c r="B149" s="34" t="s">
        <v>202</v>
      </c>
      <c r="C149" s="36">
        <v>28465384</v>
      </c>
      <c r="D149" s="36">
        <v>2093</v>
      </c>
      <c r="E149" s="37">
        <f t="shared" si="28"/>
        <v>13600.279025322503</v>
      </c>
      <c r="F149" s="38">
        <f t="shared" si="25"/>
        <v>0.70202030114639591</v>
      </c>
      <c r="G149" s="39">
        <f t="shared" si="26"/>
        <v>3463.6665421265157</v>
      </c>
      <c r="H149" s="39">
        <f t="shared" si="27"/>
        <v>1342.4151687301337</v>
      </c>
      <c r="I149" s="37">
        <f t="shared" si="29"/>
        <v>4806.0817108566498</v>
      </c>
      <c r="J149" s="40">
        <f t="shared" si="30"/>
        <v>-235.25689633041083</v>
      </c>
      <c r="K149" s="37">
        <f t="shared" si="31"/>
        <v>4570.8248145262387</v>
      </c>
      <c r="L149" s="37">
        <f t="shared" si="32"/>
        <v>10059129.020822968</v>
      </c>
      <c r="M149" s="37">
        <f t="shared" si="33"/>
        <v>9566736.3368034177</v>
      </c>
      <c r="N149" s="41">
        <f>'jan-juli'!M149</f>
        <v>9441850.1423366815</v>
      </c>
      <c r="O149" s="41">
        <f t="shared" si="34"/>
        <v>124886.19446673617</v>
      </c>
      <c r="Q149" s="63"/>
      <c r="R149" s="64"/>
      <c r="S149" s="64"/>
      <c r="T149" s="64"/>
    </row>
    <row r="150" spans="1:20" s="34" customFormat="1" x14ac:dyDescent="0.3">
      <c r="A150" s="33">
        <v>914</v>
      </c>
      <c r="B150" s="34" t="s">
        <v>203</v>
      </c>
      <c r="C150" s="36">
        <v>94259006</v>
      </c>
      <c r="D150" s="36">
        <v>6069</v>
      </c>
      <c r="E150" s="37">
        <f t="shared" si="28"/>
        <v>15531.225243038392</v>
      </c>
      <c r="F150" s="38">
        <f t="shared" si="25"/>
        <v>0.80169203896401464</v>
      </c>
      <c r="G150" s="39">
        <f t="shared" si="26"/>
        <v>2305.0988114969819</v>
      </c>
      <c r="H150" s="39">
        <f t="shared" si="27"/>
        <v>666.58399252957236</v>
      </c>
      <c r="I150" s="37">
        <f t="shared" si="29"/>
        <v>2971.6828040265541</v>
      </c>
      <c r="J150" s="40">
        <f t="shared" si="30"/>
        <v>-235.25689633041083</v>
      </c>
      <c r="K150" s="37">
        <f t="shared" si="31"/>
        <v>2736.4259076961434</v>
      </c>
      <c r="L150" s="37">
        <f t="shared" si="32"/>
        <v>18035142.937637158</v>
      </c>
      <c r="M150" s="37">
        <f t="shared" si="33"/>
        <v>16607368.833807895</v>
      </c>
      <c r="N150" s="41">
        <f>'jan-juli'!M150</f>
        <v>16108224.593832448</v>
      </c>
      <c r="O150" s="41">
        <f t="shared" si="34"/>
        <v>499144.23997544684</v>
      </c>
      <c r="Q150" s="63"/>
      <c r="R150" s="64"/>
      <c r="S150" s="64"/>
      <c r="T150" s="64"/>
    </row>
    <row r="151" spans="1:20" s="34" customFormat="1" x14ac:dyDescent="0.3">
      <c r="A151" s="33">
        <v>919</v>
      </c>
      <c r="B151" s="34" t="s">
        <v>204</v>
      </c>
      <c r="C151" s="36">
        <v>85788536</v>
      </c>
      <c r="D151" s="36">
        <v>5845</v>
      </c>
      <c r="E151" s="37">
        <f t="shared" si="28"/>
        <v>14677.251668092387</v>
      </c>
      <c r="F151" s="38">
        <f t="shared" si="25"/>
        <v>0.75761156200185586</v>
      </c>
      <c r="G151" s="39">
        <f t="shared" si="26"/>
        <v>2817.4829564645847</v>
      </c>
      <c r="H151" s="39">
        <f t="shared" si="27"/>
        <v>965.47474376067419</v>
      </c>
      <c r="I151" s="37">
        <f t="shared" si="29"/>
        <v>3782.957700225259</v>
      </c>
      <c r="J151" s="40">
        <f t="shared" si="30"/>
        <v>-235.25689633041083</v>
      </c>
      <c r="K151" s="37">
        <f t="shared" si="31"/>
        <v>3547.7008038948484</v>
      </c>
      <c r="L151" s="37">
        <f t="shared" si="32"/>
        <v>22111387.757816639</v>
      </c>
      <c r="M151" s="37">
        <f t="shared" si="33"/>
        <v>20736311.19876539</v>
      </c>
      <c r="N151" s="41">
        <f>'jan-juli'!M151</f>
        <v>19807017.881776351</v>
      </c>
      <c r="O151" s="41">
        <f t="shared" si="34"/>
        <v>929293.31698903814</v>
      </c>
      <c r="Q151" s="63"/>
      <c r="R151" s="64"/>
      <c r="S151" s="64"/>
      <c r="T151" s="64"/>
    </row>
    <row r="152" spans="1:20" s="34" customFormat="1" x14ac:dyDescent="0.3">
      <c r="A152" s="33">
        <v>926</v>
      </c>
      <c r="B152" s="34" t="s">
        <v>205</v>
      </c>
      <c r="C152" s="36">
        <v>184945887</v>
      </c>
      <c r="D152" s="36">
        <v>10990</v>
      </c>
      <c r="E152" s="37">
        <f t="shared" si="28"/>
        <v>16828.561146496817</v>
      </c>
      <c r="F152" s="38">
        <f t="shared" si="25"/>
        <v>0.86865802840718476</v>
      </c>
      <c r="G152" s="39">
        <f t="shared" si="26"/>
        <v>1526.6972694219271</v>
      </c>
      <c r="H152" s="39">
        <f t="shared" si="27"/>
        <v>212.51642631912381</v>
      </c>
      <c r="I152" s="37">
        <f t="shared" si="29"/>
        <v>1739.213695741051</v>
      </c>
      <c r="J152" s="40">
        <f t="shared" si="30"/>
        <v>-235.25689633041083</v>
      </c>
      <c r="K152" s="37">
        <f t="shared" si="31"/>
        <v>1503.9567994106401</v>
      </c>
      <c r="L152" s="37">
        <f t="shared" si="32"/>
        <v>19113958.51619415</v>
      </c>
      <c r="M152" s="37">
        <f t="shared" si="33"/>
        <v>16528485.225522935</v>
      </c>
      <c r="N152" s="41">
        <f>'jan-juli'!M152</f>
        <v>16284768.019627377</v>
      </c>
      <c r="O152" s="41">
        <f t="shared" si="34"/>
        <v>243717.205895558</v>
      </c>
      <c r="Q152" s="63"/>
      <c r="R152" s="64"/>
      <c r="S152" s="64"/>
      <c r="T152" s="64"/>
    </row>
    <row r="153" spans="1:20" s="34" customFormat="1" x14ac:dyDescent="0.3">
      <c r="A153" s="33">
        <v>928</v>
      </c>
      <c r="B153" s="34" t="s">
        <v>206</v>
      </c>
      <c r="C153" s="36">
        <v>72152904</v>
      </c>
      <c r="D153" s="36">
        <v>5212</v>
      </c>
      <c r="E153" s="37">
        <f t="shared" si="28"/>
        <v>13843.611665387567</v>
      </c>
      <c r="F153" s="38">
        <f t="shared" si="25"/>
        <v>0.71458066501386985</v>
      </c>
      <c r="G153" s="39">
        <f t="shared" si="26"/>
        <v>3317.6669580874773</v>
      </c>
      <c r="H153" s="39">
        <f t="shared" si="27"/>
        <v>1257.2487447073613</v>
      </c>
      <c r="I153" s="37">
        <f t="shared" si="29"/>
        <v>4574.9157027948386</v>
      </c>
      <c r="J153" s="40">
        <f t="shared" si="30"/>
        <v>-235.25689633041083</v>
      </c>
      <c r="K153" s="37">
        <f t="shared" si="31"/>
        <v>4339.6588064644275</v>
      </c>
      <c r="L153" s="37">
        <f t="shared" si="32"/>
        <v>23844460.642966699</v>
      </c>
      <c r="M153" s="37">
        <f t="shared" si="33"/>
        <v>22618301.699292596</v>
      </c>
      <c r="N153" s="41">
        <f>'jan-juli'!M153</f>
        <v>22388298.951055311</v>
      </c>
      <c r="O153" s="41">
        <f t="shared" si="34"/>
        <v>230002.74823728576</v>
      </c>
      <c r="Q153" s="63"/>
      <c r="R153" s="64"/>
      <c r="S153" s="64"/>
      <c r="T153" s="64"/>
    </row>
    <row r="154" spans="1:20" s="34" customFormat="1" x14ac:dyDescent="0.3">
      <c r="A154" s="33">
        <v>929</v>
      </c>
      <c r="B154" s="34" t="s">
        <v>207</v>
      </c>
      <c r="C154" s="36">
        <v>27725926</v>
      </c>
      <c r="D154" s="36">
        <v>1848</v>
      </c>
      <c r="E154" s="37">
        <f t="shared" si="28"/>
        <v>15003.20670995671</v>
      </c>
      <c r="F154" s="38">
        <f t="shared" si="25"/>
        <v>0.77443673567834614</v>
      </c>
      <c r="G154" s="39">
        <f t="shared" si="26"/>
        <v>2621.909931345991</v>
      </c>
      <c r="H154" s="39">
        <f t="shared" si="27"/>
        <v>851.39047910816112</v>
      </c>
      <c r="I154" s="37">
        <f t="shared" si="29"/>
        <v>3473.3004104541524</v>
      </c>
      <c r="J154" s="40">
        <f t="shared" si="30"/>
        <v>-235.25689633041083</v>
      </c>
      <c r="K154" s="37">
        <f t="shared" si="31"/>
        <v>3238.0435141237417</v>
      </c>
      <c r="L154" s="37">
        <f t="shared" si="32"/>
        <v>6418659.1585192736</v>
      </c>
      <c r="M154" s="37">
        <f t="shared" si="33"/>
        <v>5983904.4141006749</v>
      </c>
      <c r="N154" s="41">
        <f>'jan-juli'!M154</f>
        <v>5706036.911962823</v>
      </c>
      <c r="O154" s="41">
        <f t="shared" si="34"/>
        <v>277867.5021378519</v>
      </c>
      <c r="Q154" s="63"/>
      <c r="R154" s="64"/>
      <c r="S154" s="64"/>
      <c r="T154" s="64"/>
    </row>
    <row r="155" spans="1:20" s="34" customFormat="1" x14ac:dyDescent="0.3">
      <c r="A155" s="33">
        <v>935</v>
      </c>
      <c r="B155" s="34" t="s">
        <v>208</v>
      </c>
      <c r="C155" s="36">
        <v>21435392</v>
      </c>
      <c r="D155" s="36">
        <v>1326</v>
      </c>
      <c r="E155" s="37">
        <f t="shared" si="28"/>
        <v>16165.45399698341</v>
      </c>
      <c r="F155" s="38">
        <f t="shared" si="25"/>
        <v>0.8344297100082031</v>
      </c>
      <c r="G155" s="39">
        <f t="shared" si="26"/>
        <v>1924.5615591299716</v>
      </c>
      <c r="H155" s="39">
        <f t="shared" si="27"/>
        <v>444.60392864881641</v>
      </c>
      <c r="I155" s="37">
        <f t="shared" si="29"/>
        <v>2369.1654877787878</v>
      </c>
      <c r="J155" s="40">
        <f t="shared" si="30"/>
        <v>-235.25689633041083</v>
      </c>
      <c r="K155" s="37">
        <f t="shared" si="31"/>
        <v>2133.9085914483771</v>
      </c>
      <c r="L155" s="37">
        <f t="shared" si="32"/>
        <v>3141513.4367946726</v>
      </c>
      <c r="M155" s="37">
        <f t="shared" si="33"/>
        <v>2829562.7922605481</v>
      </c>
      <c r="N155" s="41">
        <f>'jan-juli'!M155</f>
        <v>2586080.285207089</v>
      </c>
      <c r="O155" s="41">
        <f t="shared" si="34"/>
        <v>243482.50705345906</v>
      </c>
      <c r="Q155" s="63"/>
      <c r="R155" s="64"/>
      <c r="S155" s="64"/>
      <c r="T155" s="64"/>
    </row>
    <row r="156" spans="1:20" s="34" customFormat="1" x14ac:dyDescent="0.3">
      <c r="A156" s="33">
        <v>937</v>
      </c>
      <c r="B156" s="34" t="s">
        <v>209</v>
      </c>
      <c r="C156" s="36">
        <v>51149043</v>
      </c>
      <c r="D156" s="36">
        <v>3638</v>
      </c>
      <c r="E156" s="37">
        <f t="shared" si="28"/>
        <v>14059.659978009895</v>
      </c>
      <c r="F156" s="38">
        <f t="shared" si="25"/>
        <v>0.72573266426380445</v>
      </c>
      <c r="G156" s="39">
        <f t="shared" si="26"/>
        <v>3188.0379705140804</v>
      </c>
      <c r="H156" s="39">
        <f t="shared" si="27"/>
        <v>1181.6318352895464</v>
      </c>
      <c r="I156" s="37">
        <f t="shared" si="29"/>
        <v>4369.6698058036272</v>
      </c>
      <c r="J156" s="40">
        <f t="shared" si="30"/>
        <v>-235.25689633041083</v>
      </c>
      <c r="K156" s="37">
        <f t="shared" si="31"/>
        <v>4134.4129094732161</v>
      </c>
      <c r="L156" s="37">
        <f t="shared" si="32"/>
        <v>15896858.753513595</v>
      </c>
      <c r="M156" s="37">
        <f t="shared" si="33"/>
        <v>15040994.164663561</v>
      </c>
      <c r="N156" s="41">
        <f>'jan-juli'!M156</f>
        <v>14697805.904286116</v>
      </c>
      <c r="O156" s="41">
        <f t="shared" si="34"/>
        <v>343188.26037744433</v>
      </c>
      <c r="Q156" s="63"/>
      <c r="R156" s="64"/>
      <c r="S156" s="64"/>
      <c r="T156" s="64"/>
    </row>
    <row r="157" spans="1:20" s="34" customFormat="1" x14ac:dyDescent="0.3">
      <c r="A157" s="33">
        <v>938</v>
      </c>
      <c r="B157" s="34" t="s">
        <v>210</v>
      </c>
      <c r="C157" s="36">
        <v>20087865</v>
      </c>
      <c r="D157" s="36">
        <v>1192</v>
      </c>
      <c r="E157" s="37">
        <f t="shared" si="28"/>
        <v>16852.235738255033</v>
      </c>
      <c r="F157" s="38">
        <f t="shared" si="25"/>
        <v>0.86988006539662266</v>
      </c>
      <c r="G157" s="39">
        <f t="shared" si="26"/>
        <v>1512.4925143669977</v>
      </c>
      <c r="H157" s="39">
        <f t="shared" si="27"/>
        <v>204.23031920374831</v>
      </c>
      <c r="I157" s="37">
        <f t="shared" si="29"/>
        <v>1716.7228335707459</v>
      </c>
      <c r="J157" s="40">
        <f t="shared" si="30"/>
        <v>-235.25689633041083</v>
      </c>
      <c r="K157" s="37">
        <f t="shared" si="31"/>
        <v>1481.4659372403351</v>
      </c>
      <c r="L157" s="37">
        <f t="shared" si="32"/>
        <v>2046333.6176163291</v>
      </c>
      <c r="M157" s="37">
        <f t="shared" si="33"/>
        <v>1765907.3971904793</v>
      </c>
      <c r="N157" s="41">
        <f>'jan-juli'!M157</f>
        <v>1627994.058798529</v>
      </c>
      <c r="O157" s="41">
        <f t="shared" si="34"/>
        <v>137913.33839195035</v>
      </c>
      <c r="Q157" s="63"/>
      <c r="R157" s="64"/>
      <c r="S157" s="64"/>
      <c r="T157" s="64"/>
    </row>
    <row r="158" spans="1:20" s="34" customFormat="1" x14ac:dyDescent="0.3">
      <c r="A158" s="33">
        <v>940</v>
      </c>
      <c r="B158" s="34" t="s">
        <v>211</v>
      </c>
      <c r="C158" s="36">
        <v>33583229</v>
      </c>
      <c r="D158" s="36">
        <v>1156</v>
      </c>
      <c r="E158" s="37">
        <f t="shared" si="28"/>
        <v>29051.236159169552</v>
      </c>
      <c r="F158" s="38">
        <f t="shared" si="25"/>
        <v>1.4995690543673725</v>
      </c>
      <c r="G158" s="39">
        <f t="shared" si="26"/>
        <v>-5806.9077381817133</v>
      </c>
      <c r="H158" s="39">
        <f t="shared" si="27"/>
        <v>0</v>
      </c>
      <c r="I158" s="37">
        <f t="shared" si="29"/>
        <v>-5806.9077381817133</v>
      </c>
      <c r="J158" s="40">
        <f t="shared" si="30"/>
        <v>-235.25689633041083</v>
      </c>
      <c r="K158" s="37">
        <f t="shared" si="31"/>
        <v>-6042.1646345121244</v>
      </c>
      <c r="L158" s="37">
        <f t="shared" si="32"/>
        <v>-6712785.3453380605</v>
      </c>
      <c r="M158" s="37">
        <f t="shared" si="33"/>
        <v>-6984742.3174960157</v>
      </c>
      <c r="N158" s="41">
        <f>'jan-juli'!M158</f>
        <v>-7112019.1849971581</v>
      </c>
      <c r="O158" s="41">
        <f t="shared" si="34"/>
        <v>127276.86750114243</v>
      </c>
      <c r="Q158" s="63"/>
      <c r="R158" s="64"/>
      <c r="S158" s="64"/>
      <c r="T158" s="64"/>
    </row>
    <row r="159" spans="1:20" s="34" customFormat="1" x14ac:dyDescent="0.3">
      <c r="A159" s="33">
        <v>941</v>
      </c>
      <c r="B159" s="34" t="s">
        <v>212</v>
      </c>
      <c r="C159" s="36">
        <v>63750166</v>
      </c>
      <c r="D159" s="36">
        <v>953</v>
      </c>
      <c r="E159" s="37">
        <f t="shared" si="28"/>
        <v>66894.193074501571</v>
      </c>
      <c r="F159" s="38">
        <f t="shared" si="25"/>
        <v>3.4529498607836953</v>
      </c>
      <c r="G159" s="39">
        <f t="shared" si="26"/>
        <v>-28512.681887380928</v>
      </c>
      <c r="H159" s="39">
        <f t="shared" si="27"/>
        <v>0</v>
      </c>
      <c r="I159" s="37">
        <f t="shared" si="29"/>
        <v>-28512.681887380928</v>
      </c>
      <c r="J159" s="40">
        <f t="shared" si="30"/>
        <v>-235.25689633041083</v>
      </c>
      <c r="K159" s="37">
        <f t="shared" si="31"/>
        <v>-28747.938783711339</v>
      </c>
      <c r="L159" s="37">
        <f t="shared" si="32"/>
        <v>-27172585.838674024</v>
      </c>
      <c r="M159" s="37">
        <f t="shared" si="33"/>
        <v>-27396785.660876907</v>
      </c>
      <c r="N159" s="41">
        <f>'jan-juli'!M159</f>
        <v>-27163398.211161152</v>
      </c>
      <c r="O159" s="41">
        <f t="shared" si="34"/>
        <v>-233387.44971575588</v>
      </c>
      <c r="Q159" s="63"/>
      <c r="R159" s="64"/>
      <c r="S159" s="64"/>
      <c r="T159" s="64"/>
    </row>
    <row r="160" spans="1:20" s="34" customFormat="1" x14ac:dyDescent="0.3">
      <c r="A160" s="33">
        <v>1001</v>
      </c>
      <c r="B160" s="34" t="s">
        <v>213</v>
      </c>
      <c r="C160" s="36">
        <v>1564820807</v>
      </c>
      <c r="D160" s="36">
        <v>92282</v>
      </c>
      <c r="E160" s="37">
        <f t="shared" si="28"/>
        <v>16956.945092217335</v>
      </c>
      <c r="F160" s="38">
        <f t="shared" si="25"/>
        <v>0.87528496128622857</v>
      </c>
      <c r="G160" s="39">
        <f t="shared" si="26"/>
        <v>1449.6669019896165</v>
      </c>
      <c r="H160" s="39">
        <f t="shared" si="27"/>
        <v>167.58204531694264</v>
      </c>
      <c r="I160" s="37">
        <f t="shared" si="29"/>
        <v>1617.2489473065591</v>
      </c>
      <c r="J160" s="40">
        <f t="shared" si="30"/>
        <v>-235.25689633041083</v>
      </c>
      <c r="K160" s="37">
        <f t="shared" si="31"/>
        <v>1381.9920509761482</v>
      </c>
      <c r="L160" s="37">
        <f t="shared" si="32"/>
        <v>149242967.35534388</v>
      </c>
      <c r="M160" s="37">
        <f t="shared" si="33"/>
        <v>127532990.44818091</v>
      </c>
      <c r="N160" s="41">
        <f>'jan-juli'!M160</f>
        <v>125242840.40473655</v>
      </c>
      <c r="O160" s="41">
        <f t="shared" si="34"/>
        <v>2290150.0434443653</v>
      </c>
      <c r="Q160" s="63"/>
      <c r="R160" s="64"/>
      <c r="S160" s="64"/>
      <c r="T160" s="64"/>
    </row>
    <row r="161" spans="1:20" s="34" customFormat="1" x14ac:dyDescent="0.3">
      <c r="A161" s="33">
        <v>1002</v>
      </c>
      <c r="B161" s="34" t="s">
        <v>214</v>
      </c>
      <c r="C161" s="36">
        <v>250003043</v>
      </c>
      <c r="D161" s="36">
        <v>15659</v>
      </c>
      <c r="E161" s="37">
        <f t="shared" si="28"/>
        <v>15965.453924260808</v>
      </c>
      <c r="F161" s="38">
        <f t="shared" si="25"/>
        <v>0.82410609010153779</v>
      </c>
      <c r="G161" s="39">
        <f t="shared" si="26"/>
        <v>2044.5616027635324</v>
      </c>
      <c r="H161" s="39">
        <f t="shared" si="27"/>
        <v>514.60395410172691</v>
      </c>
      <c r="I161" s="37">
        <f t="shared" si="29"/>
        <v>2559.1655568652595</v>
      </c>
      <c r="J161" s="40">
        <f t="shared" si="30"/>
        <v>-235.25689633041083</v>
      </c>
      <c r="K161" s="37">
        <f t="shared" si="31"/>
        <v>2323.9086605348489</v>
      </c>
      <c r="L161" s="37">
        <f t="shared" si="32"/>
        <v>40073973.454953097</v>
      </c>
      <c r="M161" s="37">
        <f t="shared" si="33"/>
        <v>36390085.7153152</v>
      </c>
      <c r="N161" s="41">
        <f>'jan-juli'!M161</f>
        <v>35697470.825609222</v>
      </c>
      <c r="O161" s="41">
        <f t="shared" si="34"/>
        <v>692614.88970597833</v>
      </c>
      <c r="Q161" s="63"/>
      <c r="R161" s="64"/>
      <c r="S161" s="64"/>
      <c r="T161" s="64"/>
    </row>
    <row r="162" spans="1:20" s="34" customFormat="1" x14ac:dyDescent="0.3">
      <c r="A162" s="33">
        <v>1003</v>
      </c>
      <c r="B162" s="34" t="s">
        <v>215</v>
      </c>
      <c r="C162" s="36">
        <v>154514844</v>
      </c>
      <c r="D162" s="36">
        <v>9695</v>
      </c>
      <c r="E162" s="37">
        <f t="shared" si="28"/>
        <v>15937.580608561115</v>
      </c>
      <c r="F162" s="38">
        <f t="shared" si="25"/>
        <v>0.82266732304058166</v>
      </c>
      <c r="G162" s="39">
        <f t="shared" si="26"/>
        <v>2061.2855921833484</v>
      </c>
      <c r="H162" s="39">
        <f t="shared" si="27"/>
        <v>524.35961459661951</v>
      </c>
      <c r="I162" s="37">
        <f t="shared" si="29"/>
        <v>2585.6452067799678</v>
      </c>
      <c r="J162" s="40">
        <f t="shared" si="30"/>
        <v>-235.25689633041083</v>
      </c>
      <c r="K162" s="37">
        <f t="shared" si="31"/>
        <v>2350.3883104495571</v>
      </c>
      <c r="L162" s="37">
        <f t="shared" si="32"/>
        <v>25067830.279731788</v>
      </c>
      <c r="M162" s="37">
        <f t="shared" si="33"/>
        <v>22787014.669808455</v>
      </c>
      <c r="N162" s="41">
        <f>'jan-juli'!M162</f>
        <v>21321748.873365555</v>
      </c>
      <c r="O162" s="41">
        <f t="shared" si="34"/>
        <v>1465265.7964428999</v>
      </c>
      <c r="Q162" s="63"/>
      <c r="R162" s="64"/>
      <c r="S162" s="64"/>
      <c r="T162" s="64"/>
    </row>
    <row r="163" spans="1:20" s="34" customFormat="1" x14ac:dyDescent="0.3">
      <c r="A163" s="33">
        <v>1004</v>
      </c>
      <c r="B163" s="34" t="s">
        <v>216</v>
      </c>
      <c r="C163" s="36">
        <v>152710971</v>
      </c>
      <c r="D163" s="36">
        <v>9066</v>
      </c>
      <c r="E163" s="37">
        <f t="shared" si="28"/>
        <v>16844.360357379221</v>
      </c>
      <c r="F163" s="38">
        <f t="shared" si="25"/>
        <v>0.86947355335052523</v>
      </c>
      <c r="G163" s="39">
        <f t="shared" si="26"/>
        <v>1517.2177428924849</v>
      </c>
      <c r="H163" s="39">
        <f t="shared" si="27"/>
        <v>206.9867025102825</v>
      </c>
      <c r="I163" s="37">
        <f t="shared" si="29"/>
        <v>1724.2044454027673</v>
      </c>
      <c r="J163" s="40">
        <f t="shared" si="30"/>
        <v>-235.25689633041083</v>
      </c>
      <c r="K163" s="37">
        <f t="shared" si="31"/>
        <v>1488.9475490723564</v>
      </c>
      <c r="L163" s="37">
        <f t="shared" si="32"/>
        <v>15631637.502021488</v>
      </c>
      <c r="M163" s="37">
        <f t="shared" si="33"/>
        <v>13498798.479889983</v>
      </c>
      <c r="N163" s="41">
        <f>'jan-juli'!M163</f>
        <v>12635230.150895532</v>
      </c>
      <c r="O163" s="41">
        <f t="shared" si="34"/>
        <v>863568.32899445109</v>
      </c>
      <c r="Q163" s="63"/>
      <c r="R163" s="64"/>
      <c r="S163" s="64"/>
      <c r="T163" s="64"/>
    </row>
    <row r="164" spans="1:20" s="34" customFormat="1" x14ac:dyDescent="0.3">
      <c r="A164" s="33">
        <v>1014</v>
      </c>
      <c r="B164" s="34" t="s">
        <v>217</v>
      </c>
      <c r="C164" s="36">
        <v>207430253</v>
      </c>
      <c r="D164" s="36">
        <v>14630</v>
      </c>
      <c r="E164" s="37">
        <f t="shared" si="28"/>
        <v>14178.417840054683</v>
      </c>
      <c r="F164" s="38">
        <f t="shared" si="25"/>
        <v>0.73186271717823026</v>
      </c>
      <c r="G164" s="39">
        <f t="shared" si="26"/>
        <v>3116.7832532872076</v>
      </c>
      <c r="H164" s="39">
        <f t="shared" si="27"/>
        <v>1140.0665835738707</v>
      </c>
      <c r="I164" s="37">
        <f t="shared" si="29"/>
        <v>4256.8498368610781</v>
      </c>
      <c r="J164" s="40">
        <f t="shared" si="30"/>
        <v>-235.25689633041083</v>
      </c>
      <c r="K164" s="37">
        <f t="shared" si="31"/>
        <v>4021.5929405306674</v>
      </c>
      <c r="L164" s="37">
        <f t="shared" si="32"/>
        <v>62277713.113277569</v>
      </c>
      <c r="M164" s="37">
        <f t="shared" si="33"/>
        <v>58835904.719963662</v>
      </c>
      <c r="N164" s="41">
        <f>'jan-juli'!M164</f>
        <v>57114616.328038998</v>
      </c>
      <c r="O164" s="41">
        <f t="shared" si="34"/>
        <v>1721288.3919246644</v>
      </c>
      <c r="Q164" s="63"/>
      <c r="R164" s="64"/>
      <c r="S164" s="64"/>
      <c r="T164" s="64"/>
    </row>
    <row r="165" spans="1:20" s="34" customFormat="1" x14ac:dyDescent="0.3">
      <c r="A165" s="33">
        <v>1017</v>
      </c>
      <c r="B165" s="34" t="s">
        <v>218</v>
      </c>
      <c r="C165" s="36">
        <v>88374171</v>
      </c>
      <c r="D165" s="36">
        <v>6706</v>
      </c>
      <c r="E165" s="37">
        <f t="shared" si="28"/>
        <v>13178.373247837757</v>
      </c>
      <c r="F165" s="38">
        <f t="shared" si="25"/>
        <v>0.68024233464925477</v>
      </c>
      <c r="G165" s="39">
        <f t="shared" si="26"/>
        <v>3716.8100086173631</v>
      </c>
      <c r="H165" s="39">
        <f t="shared" si="27"/>
        <v>1490.0821908497946</v>
      </c>
      <c r="I165" s="37">
        <f t="shared" si="29"/>
        <v>5206.8921994671582</v>
      </c>
      <c r="J165" s="40">
        <f t="shared" si="30"/>
        <v>-235.25689633041083</v>
      </c>
      <c r="K165" s="37">
        <f t="shared" si="31"/>
        <v>4971.6353031367471</v>
      </c>
      <c r="L165" s="37">
        <f t="shared" si="32"/>
        <v>34917419.089626759</v>
      </c>
      <c r="M165" s="37">
        <f t="shared" si="33"/>
        <v>33339786.342835028</v>
      </c>
      <c r="N165" s="41">
        <f>'jan-juli'!M165</f>
        <v>32722526.782804482</v>
      </c>
      <c r="O165" s="41">
        <f t="shared" si="34"/>
        <v>617259.56003054604</v>
      </c>
      <c r="Q165" s="63"/>
      <c r="R165" s="64"/>
      <c r="S165" s="64"/>
      <c r="T165" s="64"/>
    </row>
    <row r="166" spans="1:20" s="34" customFormat="1" x14ac:dyDescent="0.3">
      <c r="A166" s="33">
        <v>1018</v>
      </c>
      <c r="B166" s="34" t="s">
        <v>219</v>
      </c>
      <c r="C166" s="36">
        <v>188174394</v>
      </c>
      <c r="D166" s="36">
        <v>11403</v>
      </c>
      <c r="E166" s="37">
        <f t="shared" si="28"/>
        <v>16502.18310970797</v>
      </c>
      <c r="F166" s="38">
        <f t="shared" si="25"/>
        <v>0.85181102054451752</v>
      </c>
      <c r="G166" s="39">
        <f t="shared" si="26"/>
        <v>1722.5240914952351</v>
      </c>
      <c r="H166" s="39">
        <f t="shared" si="27"/>
        <v>326.74873919522014</v>
      </c>
      <c r="I166" s="37">
        <f t="shared" si="29"/>
        <v>2049.2728306904551</v>
      </c>
      <c r="J166" s="40">
        <f t="shared" si="30"/>
        <v>-235.25689633041083</v>
      </c>
      <c r="K166" s="37">
        <f t="shared" si="31"/>
        <v>1814.0159343600442</v>
      </c>
      <c r="L166" s="37">
        <f t="shared" si="32"/>
        <v>23367858.08836326</v>
      </c>
      <c r="M166" s="37">
        <f t="shared" si="33"/>
        <v>20685223.699507583</v>
      </c>
      <c r="N166" s="41">
        <f>'jan-juli'!M166</f>
        <v>20290102.696543317</v>
      </c>
      <c r="O166" s="41">
        <f t="shared" si="34"/>
        <v>395121.00296426564</v>
      </c>
      <c r="Q166" s="63"/>
      <c r="R166" s="64"/>
      <c r="S166" s="64"/>
      <c r="T166" s="64"/>
    </row>
    <row r="167" spans="1:20" s="34" customFormat="1" x14ac:dyDescent="0.3">
      <c r="A167" s="33">
        <v>1021</v>
      </c>
      <c r="B167" s="34" t="s">
        <v>220</v>
      </c>
      <c r="C167" s="36">
        <v>36461408</v>
      </c>
      <c r="D167" s="36">
        <v>2297</v>
      </c>
      <c r="E167" s="37">
        <f t="shared" si="28"/>
        <v>15873.490639965172</v>
      </c>
      <c r="F167" s="38">
        <f t="shared" si="25"/>
        <v>0.81935912186541349</v>
      </c>
      <c r="G167" s="39">
        <f t="shared" si="26"/>
        <v>2099.7395733409144</v>
      </c>
      <c r="H167" s="39">
        <f t="shared" si="27"/>
        <v>546.79110360519962</v>
      </c>
      <c r="I167" s="37">
        <f t="shared" si="29"/>
        <v>2646.530676946114</v>
      </c>
      <c r="J167" s="40">
        <f t="shared" si="30"/>
        <v>-235.25689633041083</v>
      </c>
      <c r="K167" s="37">
        <f t="shared" si="31"/>
        <v>2411.2737806157033</v>
      </c>
      <c r="L167" s="37">
        <f t="shared" si="32"/>
        <v>6079080.9649452241</v>
      </c>
      <c r="M167" s="37">
        <f t="shared" si="33"/>
        <v>5538695.8740742709</v>
      </c>
      <c r="N167" s="41">
        <f>'jan-juli'!M167</f>
        <v>5697495.2631377699</v>
      </c>
      <c r="O167" s="41">
        <f t="shared" si="34"/>
        <v>-158799.38906349894</v>
      </c>
      <c r="Q167" s="63"/>
      <c r="R167" s="64"/>
      <c r="S167" s="64"/>
      <c r="T167" s="64"/>
    </row>
    <row r="168" spans="1:20" s="34" customFormat="1" x14ac:dyDescent="0.3">
      <c r="A168" s="33">
        <v>1026</v>
      </c>
      <c r="B168" s="34" t="s">
        <v>221</v>
      </c>
      <c r="C168" s="36">
        <v>31038602</v>
      </c>
      <c r="D168" s="36">
        <v>939</v>
      </c>
      <c r="E168" s="37">
        <f t="shared" si="28"/>
        <v>33054.954206602772</v>
      </c>
      <c r="F168" s="38">
        <f t="shared" si="25"/>
        <v>1.7062332958973494</v>
      </c>
      <c r="G168" s="39">
        <f t="shared" si="26"/>
        <v>-8209.1385666416445</v>
      </c>
      <c r="H168" s="39">
        <f t="shared" si="27"/>
        <v>0</v>
      </c>
      <c r="I168" s="37">
        <f t="shared" si="29"/>
        <v>-8209.1385666416445</v>
      </c>
      <c r="J168" s="40">
        <f t="shared" si="30"/>
        <v>-235.25689633041083</v>
      </c>
      <c r="K168" s="37">
        <f t="shared" si="31"/>
        <v>-8444.3954629720556</v>
      </c>
      <c r="L168" s="37">
        <f t="shared" si="32"/>
        <v>-7708381.1140765045</v>
      </c>
      <c r="M168" s="37">
        <f t="shared" si="33"/>
        <v>-7929287.3397307601</v>
      </c>
      <c r="N168" s="41">
        <f>'jan-juli'!M168</f>
        <v>-8056834.0819310844</v>
      </c>
      <c r="O168" s="41">
        <f t="shared" si="34"/>
        <v>127546.74220032431</v>
      </c>
      <c r="Q168" s="63"/>
      <c r="R168" s="64"/>
      <c r="S168" s="64"/>
      <c r="T168" s="64"/>
    </row>
    <row r="169" spans="1:20" s="34" customFormat="1" x14ac:dyDescent="0.3">
      <c r="A169" s="33">
        <v>1027</v>
      </c>
      <c r="B169" s="34" t="s">
        <v>222</v>
      </c>
      <c r="C169" s="36">
        <v>25866789</v>
      </c>
      <c r="D169" s="36">
        <v>1780</v>
      </c>
      <c r="E169" s="37">
        <f t="shared" si="28"/>
        <v>14531.90393258427</v>
      </c>
      <c r="F169" s="38">
        <f t="shared" si="25"/>
        <v>0.75010899085148675</v>
      </c>
      <c r="G169" s="39">
        <f t="shared" si="26"/>
        <v>2904.6915977694557</v>
      </c>
      <c r="H169" s="39">
        <f t="shared" si="27"/>
        <v>1016.3464511885153</v>
      </c>
      <c r="I169" s="37">
        <f t="shared" si="29"/>
        <v>3921.0380489579711</v>
      </c>
      <c r="J169" s="40">
        <f t="shared" si="30"/>
        <v>-235.25689633041083</v>
      </c>
      <c r="K169" s="37">
        <f t="shared" si="31"/>
        <v>3685.7811526275605</v>
      </c>
      <c r="L169" s="37">
        <f t="shared" si="32"/>
        <v>6979447.7271451885</v>
      </c>
      <c r="M169" s="37">
        <f t="shared" si="33"/>
        <v>6560690.4516770579</v>
      </c>
      <c r="N169" s="41">
        <f>'jan-juli'!M169</f>
        <v>6295852.0716957925</v>
      </c>
      <c r="O169" s="41">
        <f t="shared" si="34"/>
        <v>264838.3799812654</v>
      </c>
      <c r="Q169" s="63"/>
      <c r="R169" s="64"/>
      <c r="S169" s="64"/>
      <c r="T169" s="64"/>
    </row>
    <row r="170" spans="1:20" s="34" customFormat="1" x14ac:dyDescent="0.3">
      <c r="A170" s="33">
        <v>1029</v>
      </c>
      <c r="B170" s="34" t="s">
        <v>223</v>
      </c>
      <c r="C170" s="36">
        <v>71972173</v>
      </c>
      <c r="D170" s="36">
        <v>4953</v>
      </c>
      <c r="E170" s="37">
        <f t="shared" si="28"/>
        <v>14531.026246719161</v>
      </c>
      <c r="F170" s="38">
        <f t="shared" si="25"/>
        <v>0.7500636863916158</v>
      </c>
      <c r="G170" s="39">
        <f t="shared" si="26"/>
        <v>2905.2182092885209</v>
      </c>
      <c r="H170" s="39">
        <f t="shared" si="27"/>
        <v>1016.6536412413035</v>
      </c>
      <c r="I170" s="37">
        <f t="shared" si="29"/>
        <v>3921.8718505298243</v>
      </c>
      <c r="J170" s="40">
        <f t="shared" si="30"/>
        <v>-235.25689633041083</v>
      </c>
      <c r="K170" s="37">
        <f t="shared" si="31"/>
        <v>3686.6149541994137</v>
      </c>
      <c r="L170" s="37">
        <f t="shared" si="32"/>
        <v>19425031.27567422</v>
      </c>
      <c r="M170" s="37">
        <f t="shared" si="33"/>
        <v>18259803.868149694</v>
      </c>
      <c r="N170" s="41">
        <f>'jan-juli'!M170</f>
        <v>18282995.191802956</v>
      </c>
      <c r="O170" s="41">
        <f t="shared" si="34"/>
        <v>-23191.323653262109</v>
      </c>
      <c r="Q170" s="63"/>
      <c r="R170" s="64"/>
      <c r="S170" s="64"/>
      <c r="T170" s="64"/>
    </row>
    <row r="171" spans="1:20" s="34" customFormat="1" x14ac:dyDescent="0.3">
      <c r="A171" s="33">
        <v>1032</v>
      </c>
      <c r="B171" s="34" t="s">
        <v>224</v>
      </c>
      <c r="C171" s="36">
        <v>122113118</v>
      </c>
      <c r="D171" s="36">
        <v>8609</v>
      </c>
      <c r="E171" s="37">
        <f t="shared" si="28"/>
        <v>14184.355674294344</v>
      </c>
      <c r="F171" s="38">
        <f t="shared" si="25"/>
        <v>0.73216921678557834</v>
      </c>
      <c r="G171" s="39">
        <f t="shared" si="26"/>
        <v>3113.2205527434112</v>
      </c>
      <c r="H171" s="39">
        <f t="shared" si="27"/>
        <v>1137.9883415899894</v>
      </c>
      <c r="I171" s="37">
        <f t="shared" si="29"/>
        <v>4251.2088943334002</v>
      </c>
      <c r="J171" s="40">
        <f t="shared" si="30"/>
        <v>-235.25689633041083</v>
      </c>
      <c r="K171" s="37">
        <f t="shared" si="31"/>
        <v>4015.9519980029895</v>
      </c>
      <c r="L171" s="37">
        <f t="shared" si="32"/>
        <v>36598657.371316239</v>
      </c>
      <c r="M171" s="37">
        <f t="shared" si="33"/>
        <v>34573330.75080774</v>
      </c>
      <c r="N171" s="41">
        <f>'jan-juli'!M171</f>
        <v>33171672.733218577</v>
      </c>
      <c r="O171" s="41">
        <f t="shared" si="34"/>
        <v>1401658.017589163</v>
      </c>
      <c r="Q171" s="63"/>
      <c r="R171" s="64"/>
      <c r="S171" s="64"/>
      <c r="T171" s="64"/>
    </row>
    <row r="172" spans="1:20" s="34" customFormat="1" x14ac:dyDescent="0.3">
      <c r="A172" s="33">
        <v>1034</v>
      </c>
      <c r="B172" s="34" t="s">
        <v>225</v>
      </c>
      <c r="C172" s="36">
        <v>25250490</v>
      </c>
      <c r="D172" s="36">
        <v>1683</v>
      </c>
      <c r="E172" s="37">
        <f t="shared" si="28"/>
        <v>15003.262032085562</v>
      </c>
      <c r="F172" s="38">
        <f t="shared" si="25"/>
        <v>0.77443959130046125</v>
      </c>
      <c r="G172" s="39">
        <f t="shared" si="26"/>
        <v>2621.87673806868</v>
      </c>
      <c r="H172" s="39">
        <f t="shared" si="27"/>
        <v>851.37111636306292</v>
      </c>
      <c r="I172" s="37">
        <f t="shared" si="29"/>
        <v>3473.2478544317428</v>
      </c>
      <c r="J172" s="40">
        <f t="shared" si="30"/>
        <v>-235.25689633041083</v>
      </c>
      <c r="K172" s="37">
        <f t="shared" si="31"/>
        <v>3237.9909581013321</v>
      </c>
      <c r="L172" s="37">
        <f t="shared" si="32"/>
        <v>5845476.1390086235</v>
      </c>
      <c r="M172" s="37">
        <f t="shared" si="33"/>
        <v>5449538.7824845416</v>
      </c>
      <c r="N172" s="41">
        <f>'jan-juli'!M172</f>
        <v>5269377.2966089994</v>
      </c>
      <c r="O172" s="41">
        <f t="shared" si="34"/>
        <v>180161.48587554228</v>
      </c>
      <c r="Q172" s="63"/>
      <c r="R172" s="64"/>
      <c r="S172" s="64"/>
      <c r="T172" s="64"/>
    </row>
    <row r="173" spans="1:20" s="34" customFormat="1" x14ac:dyDescent="0.3">
      <c r="A173" s="33">
        <v>1037</v>
      </c>
      <c r="B173" s="34" t="s">
        <v>226</v>
      </c>
      <c r="C173" s="36">
        <v>115827879</v>
      </c>
      <c r="D173" s="36">
        <v>6048</v>
      </c>
      <c r="E173" s="37">
        <f t="shared" si="28"/>
        <v>19151.435019841269</v>
      </c>
      <c r="F173" s="38">
        <f t="shared" si="25"/>
        <v>0.98856031960680946</v>
      </c>
      <c r="G173" s="39">
        <f t="shared" si="26"/>
        <v>132.97294541525625</v>
      </c>
      <c r="H173" s="39">
        <f t="shared" si="27"/>
        <v>0</v>
      </c>
      <c r="I173" s="37">
        <f t="shared" si="29"/>
        <v>132.97294541525625</v>
      </c>
      <c r="J173" s="40">
        <f t="shared" si="30"/>
        <v>-235.25689633041083</v>
      </c>
      <c r="K173" s="37">
        <f t="shared" si="31"/>
        <v>-102.28395091515458</v>
      </c>
      <c r="L173" s="37">
        <f t="shared" si="32"/>
        <v>804220.37387146975</v>
      </c>
      <c r="M173" s="37">
        <f t="shared" si="33"/>
        <v>-618613.33513485489</v>
      </c>
      <c r="N173" s="41">
        <f>'jan-juli'!M173</f>
        <v>-934932.02738998132</v>
      </c>
      <c r="O173" s="41">
        <f t="shared" si="34"/>
        <v>316318.69225512643</v>
      </c>
      <c r="Q173" s="63"/>
      <c r="R173" s="64"/>
      <c r="S173" s="64"/>
      <c r="T173" s="64"/>
    </row>
    <row r="174" spans="1:20" s="34" customFormat="1" x14ac:dyDescent="0.3">
      <c r="A174" s="33">
        <v>1046</v>
      </c>
      <c r="B174" s="34" t="s">
        <v>227</v>
      </c>
      <c r="C174" s="36">
        <v>79075370</v>
      </c>
      <c r="D174" s="36">
        <v>1839</v>
      </c>
      <c r="E174" s="37">
        <f t="shared" si="28"/>
        <v>42999.11364872213</v>
      </c>
      <c r="F174" s="38">
        <f t="shared" si="25"/>
        <v>2.2195317211139503</v>
      </c>
      <c r="G174" s="39">
        <f t="shared" si="26"/>
        <v>-14175.63423191326</v>
      </c>
      <c r="H174" s="39">
        <f t="shared" si="27"/>
        <v>0</v>
      </c>
      <c r="I174" s="37">
        <f t="shared" si="29"/>
        <v>-14175.63423191326</v>
      </c>
      <c r="J174" s="40">
        <f t="shared" si="30"/>
        <v>-235.25689633041083</v>
      </c>
      <c r="K174" s="37">
        <f t="shared" si="31"/>
        <v>-14410.891128243671</v>
      </c>
      <c r="L174" s="37">
        <f t="shared" si="32"/>
        <v>-26068991.352488484</v>
      </c>
      <c r="M174" s="37">
        <f t="shared" si="33"/>
        <v>-26501628.784840111</v>
      </c>
      <c r="N174" s="41">
        <f>'jan-juli'!M174</f>
        <v>-26183056.846721258</v>
      </c>
      <c r="O174" s="41">
        <f t="shared" si="34"/>
        <v>-318571.93811885267</v>
      </c>
      <c r="Q174" s="63"/>
      <c r="R174" s="64"/>
      <c r="S174" s="64"/>
      <c r="T174" s="64"/>
    </row>
    <row r="175" spans="1:20" s="34" customFormat="1" x14ac:dyDescent="0.3">
      <c r="A175" s="33">
        <v>1101</v>
      </c>
      <c r="B175" s="34" t="s">
        <v>228</v>
      </c>
      <c r="C175" s="36">
        <v>277992292</v>
      </c>
      <c r="D175" s="36">
        <v>14830</v>
      </c>
      <c r="E175" s="37">
        <f t="shared" si="28"/>
        <v>18745.265812542144</v>
      </c>
      <c r="F175" s="38">
        <f t="shared" si="25"/>
        <v>0.96759464466046308</v>
      </c>
      <c r="G175" s="39">
        <f t="shared" si="26"/>
        <v>376.67446979473095</v>
      </c>
      <c r="H175" s="39">
        <f t="shared" si="27"/>
        <v>0</v>
      </c>
      <c r="I175" s="37">
        <f t="shared" si="29"/>
        <v>376.67446979473095</v>
      </c>
      <c r="J175" s="40">
        <f t="shared" si="30"/>
        <v>-235.25689633041083</v>
      </c>
      <c r="K175" s="37">
        <f t="shared" si="31"/>
        <v>141.41757346432013</v>
      </c>
      <c r="L175" s="37">
        <f t="shared" si="32"/>
        <v>5586082.3870558599</v>
      </c>
      <c r="M175" s="37">
        <f t="shared" si="33"/>
        <v>2097222.6144758677</v>
      </c>
      <c r="N175" s="41">
        <f>'jan-juli'!M175</f>
        <v>1258712.8512907592</v>
      </c>
      <c r="O175" s="41">
        <f t="shared" si="34"/>
        <v>838509.76318510855</v>
      </c>
      <c r="Q175" s="63"/>
      <c r="R175" s="64"/>
      <c r="S175" s="64"/>
      <c r="T175" s="64"/>
    </row>
    <row r="176" spans="1:20" s="34" customFormat="1" x14ac:dyDescent="0.3">
      <c r="A176" s="33">
        <v>1102</v>
      </c>
      <c r="B176" s="34" t="s">
        <v>229</v>
      </c>
      <c r="C176" s="36">
        <v>1521148668</v>
      </c>
      <c r="D176" s="36">
        <v>77246</v>
      </c>
      <c r="E176" s="37">
        <f t="shared" si="28"/>
        <v>19692.264557388084</v>
      </c>
      <c r="F176" s="38">
        <f t="shared" si="25"/>
        <v>1.0164769023556313</v>
      </c>
      <c r="G176" s="39">
        <f t="shared" si="26"/>
        <v>-191.52477711283282</v>
      </c>
      <c r="H176" s="39">
        <f t="shared" si="27"/>
        <v>0</v>
      </c>
      <c r="I176" s="37">
        <f t="shared" si="29"/>
        <v>-191.52477711283282</v>
      </c>
      <c r="J176" s="40">
        <f t="shared" si="30"/>
        <v>-235.25689633041083</v>
      </c>
      <c r="K176" s="37">
        <f t="shared" si="31"/>
        <v>-426.78167344324368</v>
      </c>
      <c r="L176" s="37">
        <f t="shared" si="32"/>
        <v>-14794522.932857884</v>
      </c>
      <c r="M176" s="37">
        <f t="shared" si="33"/>
        <v>-32967177.1467968</v>
      </c>
      <c r="N176" s="41">
        <f>'jan-juli'!M176</f>
        <v>-34483421.150424413</v>
      </c>
      <c r="O176" s="41">
        <f t="shared" si="34"/>
        <v>1516244.0036276132</v>
      </c>
      <c r="Q176" s="63"/>
      <c r="R176" s="64"/>
      <c r="S176" s="64"/>
      <c r="T176" s="64"/>
    </row>
    <row r="177" spans="1:20" s="34" customFormat="1" x14ac:dyDescent="0.3">
      <c r="A177" s="33">
        <v>1103</v>
      </c>
      <c r="B177" s="34" t="s">
        <v>230</v>
      </c>
      <c r="C177" s="36">
        <v>3258446640</v>
      </c>
      <c r="D177" s="36">
        <v>134037</v>
      </c>
      <c r="E177" s="37">
        <f t="shared" si="28"/>
        <v>24310.053492692317</v>
      </c>
      <c r="F177" s="38">
        <f t="shared" si="25"/>
        <v>1.2548383045707525</v>
      </c>
      <c r="G177" s="39">
        <f t="shared" si="26"/>
        <v>-2962.1981382953732</v>
      </c>
      <c r="H177" s="39">
        <f t="shared" si="27"/>
        <v>0</v>
      </c>
      <c r="I177" s="37">
        <f t="shared" si="29"/>
        <v>-2962.1981382953732</v>
      </c>
      <c r="J177" s="40">
        <f t="shared" si="30"/>
        <v>-235.25689633041083</v>
      </c>
      <c r="K177" s="37">
        <f t="shared" si="31"/>
        <v>-3197.4550346257838</v>
      </c>
      <c r="L177" s="37">
        <f t="shared" si="32"/>
        <v>-397044151.86269695</v>
      </c>
      <c r="M177" s="37">
        <f t="shared" si="33"/>
        <v>-428577280.47613621</v>
      </c>
      <c r="N177" s="41">
        <f>'jan-juli'!M177</f>
        <v>-421050410.07220095</v>
      </c>
      <c r="O177" s="41">
        <f t="shared" si="34"/>
        <v>-7526870.4039352536</v>
      </c>
      <c r="Q177" s="63"/>
      <c r="R177" s="64"/>
      <c r="S177" s="64"/>
      <c r="T177" s="64"/>
    </row>
    <row r="178" spans="1:20" s="34" customFormat="1" x14ac:dyDescent="0.3">
      <c r="A178" s="33">
        <v>1106</v>
      </c>
      <c r="B178" s="34" t="s">
        <v>231</v>
      </c>
      <c r="C178" s="36">
        <v>697229033</v>
      </c>
      <c r="D178" s="36">
        <v>37250</v>
      </c>
      <c r="E178" s="37">
        <f t="shared" si="28"/>
        <v>18717.557932885906</v>
      </c>
      <c r="F178" s="38">
        <f t="shared" si="25"/>
        <v>0.96616441709055922</v>
      </c>
      <c r="G178" s="39">
        <f t="shared" si="26"/>
        <v>393.29919758847387</v>
      </c>
      <c r="H178" s="39">
        <f t="shared" si="27"/>
        <v>0</v>
      </c>
      <c r="I178" s="37">
        <f t="shared" si="29"/>
        <v>393.29919758847387</v>
      </c>
      <c r="J178" s="40">
        <f t="shared" si="30"/>
        <v>-235.25689633041083</v>
      </c>
      <c r="K178" s="37">
        <f t="shared" si="31"/>
        <v>158.04230125806305</v>
      </c>
      <c r="L178" s="37">
        <f t="shared" si="32"/>
        <v>14650395.110170651</v>
      </c>
      <c r="M178" s="37">
        <f t="shared" si="33"/>
        <v>5887075.7218628488</v>
      </c>
      <c r="N178" s="41">
        <f>'jan-juli'!M178</f>
        <v>4572516.0128510594</v>
      </c>
      <c r="O178" s="41">
        <f t="shared" si="34"/>
        <v>1314559.7090117894</v>
      </c>
      <c r="Q178" s="63"/>
      <c r="R178" s="64"/>
      <c r="S178" s="64"/>
      <c r="T178" s="64"/>
    </row>
    <row r="179" spans="1:20" s="34" customFormat="1" x14ac:dyDescent="0.3">
      <c r="A179" s="33">
        <v>1111</v>
      </c>
      <c r="B179" s="34" t="s">
        <v>232</v>
      </c>
      <c r="C179" s="36">
        <v>52600456</v>
      </c>
      <c r="D179" s="36">
        <v>3305</v>
      </c>
      <c r="E179" s="37">
        <f t="shared" si="28"/>
        <v>15915.417851739789</v>
      </c>
      <c r="F179" s="38">
        <f t="shared" si="25"/>
        <v>0.8215233240690184</v>
      </c>
      <c r="G179" s="39">
        <f t="shared" si="26"/>
        <v>2074.5832462761441</v>
      </c>
      <c r="H179" s="39">
        <f t="shared" si="27"/>
        <v>532.11657948408367</v>
      </c>
      <c r="I179" s="37">
        <f t="shared" si="29"/>
        <v>2606.6998257602277</v>
      </c>
      <c r="J179" s="40">
        <f t="shared" si="30"/>
        <v>-235.25689633041083</v>
      </c>
      <c r="K179" s="37">
        <f t="shared" si="31"/>
        <v>2371.442929429817</v>
      </c>
      <c r="L179" s="37">
        <f t="shared" si="32"/>
        <v>8615142.9241375532</v>
      </c>
      <c r="M179" s="37">
        <f t="shared" si="33"/>
        <v>7837618.8817655453</v>
      </c>
      <c r="N179" s="41">
        <f>'jan-juli'!M179</f>
        <v>7228579.5923902225</v>
      </c>
      <c r="O179" s="41">
        <f t="shared" si="34"/>
        <v>609039.28937532287</v>
      </c>
      <c r="Q179" s="63"/>
      <c r="R179" s="64"/>
      <c r="S179" s="64"/>
      <c r="T179" s="64"/>
    </row>
    <row r="180" spans="1:20" s="34" customFormat="1" x14ac:dyDescent="0.3">
      <c r="A180" s="33">
        <v>1112</v>
      </c>
      <c r="B180" s="34" t="s">
        <v>233</v>
      </c>
      <c r="C180" s="36">
        <v>50031619</v>
      </c>
      <c r="D180" s="36">
        <v>3213</v>
      </c>
      <c r="E180" s="37">
        <f t="shared" si="28"/>
        <v>15571.621226268286</v>
      </c>
      <c r="F180" s="38">
        <f t="shared" si="25"/>
        <v>0.80377720208892933</v>
      </c>
      <c r="G180" s="39">
        <f t="shared" si="26"/>
        <v>2280.861221559046</v>
      </c>
      <c r="H180" s="39">
        <f t="shared" si="27"/>
        <v>652.44539839910976</v>
      </c>
      <c r="I180" s="37">
        <f t="shared" si="29"/>
        <v>2933.3066199581558</v>
      </c>
      <c r="J180" s="40">
        <f t="shared" si="30"/>
        <v>-235.25689633041083</v>
      </c>
      <c r="K180" s="37">
        <f t="shared" si="31"/>
        <v>2698.0497236277452</v>
      </c>
      <c r="L180" s="37">
        <f t="shared" si="32"/>
        <v>9424714.1699255537</v>
      </c>
      <c r="M180" s="37">
        <f t="shared" si="33"/>
        <v>8668833.7620159443</v>
      </c>
      <c r="N180" s="41">
        <f>'jan-juli'!M180</f>
        <v>9239359.4526171777</v>
      </c>
      <c r="O180" s="41">
        <f t="shared" si="34"/>
        <v>-570525.69060123339</v>
      </c>
      <c r="Q180" s="63"/>
      <c r="R180" s="64"/>
      <c r="S180" s="64"/>
      <c r="T180" s="64"/>
    </row>
    <row r="181" spans="1:20" s="34" customFormat="1" x14ac:dyDescent="0.3">
      <c r="A181" s="33">
        <v>1114</v>
      </c>
      <c r="B181" s="34" t="s">
        <v>234</v>
      </c>
      <c r="C181" s="36">
        <v>45552297</v>
      </c>
      <c r="D181" s="36">
        <v>2807</v>
      </c>
      <c r="E181" s="37">
        <f t="shared" si="28"/>
        <v>16228.107231920199</v>
      </c>
      <c r="F181" s="38">
        <f t="shared" si="25"/>
        <v>0.83766374974931623</v>
      </c>
      <c r="G181" s="39">
        <f t="shared" si="26"/>
        <v>1886.9696181678976</v>
      </c>
      <c r="H181" s="39">
        <f t="shared" si="27"/>
        <v>422.67529642093996</v>
      </c>
      <c r="I181" s="37">
        <f t="shared" si="29"/>
        <v>2309.6449145888373</v>
      </c>
      <c r="J181" s="40">
        <f t="shared" si="30"/>
        <v>-235.25689633041083</v>
      </c>
      <c r="K181" s="37">
        <f t="shared" si="31"/>
        <v>2074.3880182584267</v>
      </c>
      <c r="L181" s="37">
        <f t="shared" si="32"/>
        <v>6483173.2752508661</v>
      </c>
      <c r="M181" s="37">
        <f t="shared" si="33"/>
        <v>5822807.1672514034</v>
      </c>
      <c r="N181" s="41">
        <f>'jan-juli'!M181</f>
        <v>5405792.5651404969</v>
      </c>
      <c r="O181" s="41">
        <f t="shared" si="34"/>
        <v>417014.6021109065</v>
      </c>
      <c r="Q181" s="63"/>
      <c r="R181" s="64"/>
      <c r="S181" s="64"/>
      <c r="T181" s="64"/>
    </row>
    <row r="182" spans="1:20" s="34" customFormat="1" x14ac:dyDescent="0.3">
      <c r="A182" s="33">
        <v>1119</v>
      </c>
      <c r="B182" s="34" t="s">
        <v>235</v>
      </c>
      <c r="C182" s="36">
        <v>309114372</v>
      </c>
      <c r="D182" s="36">
        <v>18814</v>
      </c>
      <c r="E182" s="37">
        <f t="shared" si="28"/>
        <v>16430.018709471671</v>
      </c>
      <c r="F182" s="38">
        <f t="shared" si="25"/>
        <v>0.84808603270481153</v>
      </c>
      <c r="G182" s="39">
        <f t="shared" si="26"/>
        <v>1765.8227316370146</v>
      </c>
      <c r="H182" s="39">
        <f t="shared" si="27"/>
        <v>352.00627927792482</v>
      </c>
      <c r="I182" s="37">
        <f t="shared" si="29"/>
        <v>2117.8290109149393</v>
      </c>
      <c r="J182" s="40">
        <f t="shared" si="30"/>
        <v>-235.25689633041083</v>
      </c>
      <c r="K182" s="37">
        <f t="shared" si="31"/>
        <v>1882.5721145845284</v>
      </c>
      <c r="L182" s="37">
        <f t="shared" si="32"/>
        <v>39844835.011353672</v>
      </c>
      <c r="M182" s="37">
        <f t="shared" si="33"/>
        <v>35418711.763793319</v>
      </c>
      <c r="N182" s="41">
        <f>'jan-juli'!M182</f>
        <v>33120957.65858686</v>
      </c>
      <c r="O182" s="41">
        <f t="shared" si="34"/>
        <v>2297754.1052064598</v>
      </c>
      <c r="Q182" s="63"/>
      <c r="R182" s="64"/>
      <c r="S182" s="64"/>
      <c r="T182" s="64"/>
    </row>
    <row r="183" spans="1:20" s="34" customFormat="1" x14ac:dyDescent="0.3">
      <c r="A183" s="33">
        <v>1120</v>
      </c>
      <c r="B183" s="34" t="s">
        <v>236</v>
      </c>
      <c r="C183" s="36">
        <v>347873026</v>
      </c>
      <c r="D183" s="36">
        <v>19354</v>
      </c>
      <c r="E183" s="37">
        <f t="shared" si="28"/>
        <v>17974.218559470912</v>
      </c>
      <c r="F183" s="38">
        <f t="shared" si="25"/>
        <v>0.92779466527832444</v>
      </c>
      <c r="G183" s="39">
        <f t="shared" si="26"/>
        <v>839.30282163747029</v>
      </c>
      <c r="H183" s="39">
        <f t="shared" si="27"/>
        <v>0</v>
      </c>
      <c r="I183" s="37">
        <f t="shared" si="29"/>
        <v>839.30282163747029</v>
      </c>
      <c r="J183" s="40">
        <f t="shared" si="30"/>
        <v>-235.25689633041083</v>
      </c>
      <c r="K183" s="37">
        <f t="shared" si="31"/>
        <v>604.04592530705941</v>
      </c>
      <c r="L183" s="37">
        <f t="shared" si="32"/>
        <v>16243866.809971601</v>
      </c>
      <c r="M183" s="37">
        <f t="shared" si="33"/>
        <v>11690704.838392828</v>
      </c>
      <c r="N183" s="41">
        <f>'jan-juli'!M183</f>
        <v>10581089.062945496</v>
      </c>
      <c r="O183" s="41">
        <f t="shared" si="34"/>
        <v>1109615.7754473314</v>
      </c>
      <c r="Q183" s="63"/>
      <c r="R183" s="64"/>
      <c r="S183" s="64"/>
      <c r="T183" s="64"/>
    </row>
    <row r="184" spans="1:20" s="34" customFormat="1" x14ac:dyDescent="0.3">
      <c r="A184" s="33">
        <v>1121</v>
      </c>
      <c r="B184" s="34" t="s">
        <v>237</v>
      </c>
      <c r="C184" s="36">
        <v>348192301</v>
      </c>
      <c r="D184" s="36">
        <v>18795</v>
      </c>
      <c r="E184" s="37">
        <f t="shared" si="28"/>
        <v>18525.794147379624</v>
      </c>
      <c r="F184" s="38">
        <f t="shared" si="25"/>
        <v>0.95626593852262409</v>
      </c>
      <c r="G184" s="39">
        <f t="shared" si="26"/>
        <v>508.35746889224316</v>
      </c>
      <c r="H184" s="39">
        <f t="shared" si="27"/>
        <v>0</v>
      </c>
      <c r="I184" s="37">
        <f t="shared" si="29"/>
        <v>508.35746889224316</v>
      </c>
      <c r="J184" s="40">
        <f t="shared" si="30"/>
        <v>-235.25689633041083</v>
      </c>
      <c r="K184" s="37">
        <f t="shared" si="31"/>
        <v>273.10057256183234</v>
      </c>
      <c r="L184" s="37">
        <f t="shared" si="32"/>
        <v>9554578.62782971</v>
      </c>
      <c r="M184" s="37">
        <f t="shared" si="33"/>
        <v>5132925.261299639</v>
      </c>
      <c r="N184" s="41">
        <f>'jan-juli'!M184</f>
        <v>4258619.6086318456</v>
      </c>
      <c r="O184" s="41">
        <f t="shared" si="34"/>
        <v>874305.65266779345</v>
      </c>
      <c r="Q184" s="63"/>
      <c r="R184" s="64"/>
      <c r="S184" s="64"/>
      <c r="T184" s="64"/>
    </row>
    <row r="185" spans="1:20" s="34" customFormat="1" x14ac:dyDescent="0.3">
      <c r="A185" s="33">
        <v>1122</v>
      </c>
      <c r="B185" s="34" t="s">
        <v>238</v>
      </c>
      <c r="C185" s="36">
        <v>204133199</v>
      </c>
      <c r="D185" s="36">
        <v>11899</v>
      </c>
      <c r="E185" s="37">
        <f t="shared" si="28"/>
        <v>17155.491974115474</v>
      </c>
      <c r="F185" s="38">
        <f t="shared" si="25"/>
        <v>0.88553357027155077</v>
      </c>
      <c r="G185" s="39">
        <f t="shared" si="26"/>
        <v>1330.5387728507333</v>
      </c>
      <c r="H185" s="39">
        <f t="shared" si="27"/>
        <v>98.090636652594</v>
      </c>
      <c r="I185" s="37">
        <f t="shared" si="29"/>
        <v>1428.6294095033272</v>
      </c>
      <c r="J185" s="40">
        <f t="shared" si="30"/>
        <v>-235.25689633041083</v>
      </c>
      <c r="K185" s="37">
        <f t="shared" si="31"/>
        <v>1193.3725131729163</v>
      </c>
      <c r="L185" s="37">
        <f t="shared" si="32"/>
        <v>16999261.343680091</v>
      </c>
      <c r="M185" s="37">
        <f t="shared" si="33"/>
        <v>14199939.534244532</v>
      </c>
      <c r="N185" s="41">
        <f>'jan-juli'!M185</f>
        <v>13450676.619667538</v>
      </c>
      <c r="O185" s="41">
        <f t="shared" si="34"/>
        <v>749262.91457699426</v>
      </c>
      <c r="Q185" s="63"/>
      <c r="R185" s="64"/>
      <c r="S185" s="64"/>
      <c r="T185" s="64"/>
    </row>
    <row r="186" spans="1:20" s="34" customFormat="1" x14ac:dyDescent="0.3">
      <c r="A186" s="33">
        <v>1124</v>
      </c>
      <c r="B186" s="34" t="s">
        <v>239</v>
      </c>
      <c r="C186" s="36">
        <v>646107267</v>
      </c>
      <c r="D186" s="36">
        <v>26582</v>
      </c>
      <c r="E186" s="37">
        <f t="shared" si="28"/>
        <v>24306.194680610941</v>
      </c>
      <c r="F186" s="38">
        <f t="shared" si="25"/>
        <v>1.2546391200970817</v>
      </c>
      <c r="G186" s="39">
        <f t="shared" si="26"/>
        <v>-2959.8828510465469</v>
      </c>
      <c r="H186" s="39">
        <f t="shared" si="27"/>
        <v>0</v>
      </c>
      <c r="I186" s="37">
        <f t="shared" si="29"/>
        <v>-2959.8828510465469</v>
      </c>
      <c r="J186" s="40">
        <f t="shared" si="30"/>
        <v>-235.25689633041083</v>
      </c>
      <c r="K186" s="37">
        <f t="shared" si="31"/>
        <v>-3195.1397473769575</v>
      </c>
      <c r="L186" s="37">
        <f t="shared" si="32"/>
        <v>-78679605.946519315</v>
      </c>
      <c r="M186" s="37">
        <f t="shared" si="33"/>
        <v>-84933204.764774278</v>
      </c>
      <c r="N186" s="41">
        <f>'jan-juli'!M186</f>
        <v>-84278495.313836068</v>
      </c>
      <c r="O186" s="41">
        <f t="shared" si="34"/>
        <v>-654709.45093820989</v>
      </c>
      <c r="Q186" s="63"/>
      <c r="R186" s="64"/>
      <c r="S186" s="64"/>
      <c r="T186" s="64"/>
    </row>
    <row r="187" spans="1:20" s="34" customFormat="1" x14ac:dyDescent="0.3">
      <c r="A187" s="33">
        <v>1127</v>
      </c>
      <c r="B187" s="34" t="s">
        <v>240</v>
      </c>
      <c r="C187" s="36">
        <v>232324716</v>
      </c>
      <c r="D187" s="36">
        <v>11053</v>
      </c>
      <c r="E187" s="37">
        <f t="shared" si="28"/>
        <v>21019.154618655568</v>
      </c>
      <c r="F187" s="38">
        <f t="shared" si="25"/>
        <v>1.0849684207035108</v>
      </c>
      <c r="G187" s="39">
        <f t="shared" si="26"/>
        <v>-987.65881387332331</v>
      </c>
      <c r="H187" s="39">
        <f t="shared" si="27"/>
        <v>0</v>
      </c>
      <c r="I187" s="37">
        <f t="shared" si="29"/>
        <v>-987.65881387332331</v>
      </c>
      <c r="J187" s="40">
        <f t="shared" si="30"/>
        <v>-235.25689633041083</v>
      </c>
      <c r="K187" s="37">
        <f t="shared" si="31"/>
        <v>-1222.9157102037341</v>
      </c>
      <c r="L187" s="37">
        <f t="shared" si="32"/>
        <v>-10916592.869741842</v>
      </c>
      <c r="M187" s="37">
        <f t="shared" si="33"/>
        <v>-13516887.344881874</v>
      </c>
      <c r="N187" s="41">
        <f>'jan-juli'!M187</f>
        <v>-13231741.927139802</v>
      </c>
      <c r="O187" s="41">
        <f t="shared" si="34"/>
        <v>-285145.41774207167</v>
      </c>
      <c r="Q187" s="63"/>
      <c r="R187" s="64"/>
      <c r="S187" s="64"/>
      <c r="T187" s="64"/>
    </row>
    <row r="188" spans="1:20" s="34" customFormat="1" x14ac:dyDescent="0.3">
      <c r="A188" s="33">
        <v>1129</v>
      </c>
      <c r="B188" s="34" t="s">
        <v>241</v>
      </c>
      <c r="C188" s="36">
        <v>39139255</v>
      </c>
      <c r="D188" s="36">
        <v>1193</v>
      </c>
      <c r="E188" s="37">
        <f t="shared" si="28"/>
        <v>32807.422464375522</v>
      </c>
      <c r="F188" s="38">
        <f t="shared" si="25"/>
        <v>1.6934561824353302</v>
      </c>
      <c r="G188" s="39">
        <f t="shared" si="26"/>
        <v>-8060.6195213052961</v>
      </c>
      <c r="H188" s="39">
        <f t="shared" si="27"/>
        <v>0</v>
      </c>
      <c r="I188" s="37">
        <f t="shared" si="29"/>
        <v>-8060.6195213052961</v>
      </c>
      <c r="J188" s="40">
        <f t="shared" si="30"/>
        <v>-235.25689633041083</v>
      </c>
      <c r="K188" s="37">
        <f t="shared" si="31"/>
        <v>-8295.8764176357072</v>
      </c>
      <c r="L188" s="37">
        <f t="shared" si="32"/>
        <v>-9616319.0889172181</v>
      </c>
      <c r="M188" s="37">
        <f t="shared" si="33"/>
        <v>-9896980.566239398</v>
      </c>
      <c r="N188" s="41">
        <f>'jan-juli'!M188</f>
        <v>-9915489.4551052004</v>
      </c>
      <c r="O188" s="41">
        <f t="shared" si="34"/>
        <v>18508.888865802437</v>
      </c>
      <c r="Q188" s="63"/>
      <c r="R188" s="64"/>
      <c r="S188" s="64"/>
      <c r="T188" s="64"/>
    </row>
    <row r="189" spans="1:20" s="34" customFormat="1" x14ac:dyDescent="0.3">
      <c r="A189" s="33">
        <v>1130</v>
      </c>
      <c r="B189" s="34" t="s">
        <v>242</v>
      </c>
      <c r="C189" s="36">
        <v>219012955</v>
      </c>
      <c r="D189" s="36">
        <v>12720</v>
      </c>
      <c r="E189" s="37">
        <f t="shared" si="28"/>
        <v>17217.999606918238</v>
      </c>
      <c r="F189" s="38">
        <f t="shared" si="25"/>
        <v>0.8887600943099504</v>
      </c>
      <c r="G189" s="39">
        <f t="shared" si="26"/>
        <v>1293.0341931690746</v>
      </c>
      <c r="H189" s="39">
        <f t="shared" si="27"/>
        <v>76.21296517162645</v>
      </c>
      <c r="I189" s="37">
        <f t="shared" si="29"/>
        <v>1369.2471583407009</v>
      </c>
      <c r="J189" s="40">
        <f t="shared" si="30"/>
        <v>-235.25689633041083</v>
      </c>
      <c r="K189" s="37">
        <f t="shared" si="31"/>
        <v>1133.9902620102901</v>
      </c>
      <c r="L189" s="37">
        <f t="shared" si="32"/>
        <v>17416823.854093716</v>
      </c>
      <c r="M189" s="37">
        <f t="shared" si="33"/>
        <v>14424356.13277089</v>
      </c>
      <c r="N189" s="41">
        <f>'jan-juli'!M189</f>
        <v>13213050.638185674</v>
      </c>
      <c r="O189" s="41">
        <f t="shared" si="34"/>
        <v>1211305.494585216</v>
      </c>
      <c r="Q189" s="63"/>
      <c r="R189" s="64"/>
      <c r="S189" s="64"/>
      <c r="T189" s="64"/>
    </row>
    <row r="190" spans="1:20" s="34" customFormat="1" x14ac:dyDescent="0.3">
      <c r="A190" s="33">
        <v>1133</v>
      </c>
      <c r="B190" s="34" t="s">
        <v>243</v>
      </c>
      <c r="C190" s="36">
        <v>66151826</v>
      </c>
      <c r="D190" s="36">
        <v>2684</v>
      </c>
      <c r="E190" s="37">
        <f t="shared" si="28"/>
        <v>24646.730998509687</v>
      </c>
      <c r="F190" s="38">
        <f t="shared" si="25"/>
        <v>1.2722169512575636</v>
      </c>
      <c r="G190" s="39">
        <f t="shared" si="26"/>
        <v>-3164.204641785795</v>
      </c>
      <c r="H190" s="39">
        <f t="shared" si="27"/>
        <v>0</v>
      </c>
      <c r="I190" s="37">
        <f t="shared" si="29"/>
        <v>-3164.204641785795</v>
      </c>
      <c r="J190" s="40">
        <f t="shared" si="30"/>
        <v>-235.25689633041083</v>
      </c>
      <c r="K190" s="37">
        <f t="shared" si="31"/>
        <v>-3399.4615381162057</v>
      </c>
      <c r="L190" s="37">
        <f t="shared" si="32"/>
        <v>-8492725.2585530747</v>
      </c>
      <c r="M190" s="37">
        <f t="shared" si="33"/>
        <v>-9124154.7683038954</v>
      </c>
      <c r="N190" s="41">
        <f>'jan-juli'!M190</f>
        <v>-9373029.118107589</v>
      </c>
      <c r="O190" s="41">
        <f t="shared" si="34"/>
        <v>248874.34980369359</v>
      </c>
      <c r="Q190" s="63"/>
      <c r="R190" s="64"/>
      <c r="S190" s="64"/>
      <c r="T190" s="64"/>
    </row>
    <row r="191" spans="1:20" s="34" customFormat="1" x14ac:dyDescent="0.3">
      <c r="A191" s="33">
        <v>1134</v>
      </c>
      <c r="B191" s="34" t="s">
        <v>244</v>
      </c>
      <c r="C191" s="36">
        <v>112153724</v>
      </c>
      <c r="D191" s="36">
        <v>3794</v>
      </c>
      <c r="E191" s="37">
        <f t="shared" si="28"/>
        <v>29560.812862414339</v>
      </c>
      <c r="F191" s="38">
        <f t="shared" si="25"/>
        <v>1.5258724257910783</v>
      </c>
      <c r="G191" s="39">
        <f t="shared" si="26"/>
        <v>-6112.6537601285863</v>
      </c>
      <c r="H191" s="39">
        <f t="shared" si="27"/>
        <v>0</v>
      </c>
      <c r="I191" s="37">
        <f t="shared" si="29"/>
        <v>-6112.6537601285863</v>
      </c>
      <c r="J191" s="40">
        <f t="shared" si="30"/>
        <v>-235.25689633041083</v>
      </c>
      <c r="K191" s="37">
        <f t="shared" si="31"/>
        <v>-6347.9106564589974</v>
      </c>
      <c r="L191" s="37">
        <f t="shared" si="32"/>
        <v>-23191408.365927856</v>
      </c>
      <c r="M191" s="37">
        <f t="shared" si="33"/>
        <v>-24083973.030605435</v>
      </c>
      <c r="N191" s="41">
        <f>'jan-juli'!M191</f>
        <v>-24437288.221348803</v>
      </c>
      <c r="O191" s="41">
        <f t="shared" si="34"/>
        <v>353315.19074336812</v>
      </c>
      <c r="Q191" s="63"/>
      <c r="R191" s="64"/>
      <c r="S191" s="64"/>
      <c r="T191" s="64"/>
    </row>
    <row r="192" spans="1:20" s="34" customFormat="1" x14ac:dyDescent="0.3">
      <c r="A192" s="33">
        <v>1135</v>
      </c>
      <c r="B192" s="34" t="s">
        <v>245</v>
      </c>
      <c r="C192" s="36">
        <v>101408802</v>
      </c>
      <c r="D192" s="36">
        <v>4597</v>
      </c>
      <c r="E192" s="37">
        <f t="shared" si="28"/>
        <v>22059.778551229061</v>
      </c>
      <c r="F192" s="38">
        <f t="shared" si="25"/>
        <v>1.1386834309003746</v>
      </c>
      <c r="G192" s="39">
        <f t="shared" si="26"/>
        <v>-1612.0331734174192</v>
      </c>
      <c r="H192" s="39">
        <f t="shared" si="27"/>
        <v>0</v>
      </c>
      <c r="I192" s="37">
        <f t="shared" si="29"/>
        <v>-1612.0331734174192</v>
      </c>
      <c r="J192" s="40">
        <f t="shared" si="30"/>
        <v>-235.25689633041083</v>
      </c>
      <c r="K192" s="37">
        <f t="shared" si="31"/>
        <v>-1847.2900697478301</v>
      </c>
      <c r="L192" s="37">
        <f t="shared" si="32"/>
        <v>-7410516.4981998764</v>
      </c>
      <c r="M192" s="37">
        <f t="shared" si="33"/>
        <v>-8491992.4506307747</v>
      </c>
      <c r="N192" s="41">
        <f>'jan-juli'!M192</f>
        <v>-8941855.9050449282</v>
      </c>
      <c r="O192" s="41">
        <f t="shared" si="34"/>
        <v>449863.45441415347</v>
      </c>
      <c r="Q192" s="63"/>
      <c r="R192" s="64"/>
      <c r="S192" s="64"/>
      <c r="T192" s="64"/>
    </row>
    <row r="193" spans="1:20" s="34" customFormat="1" x14ac:dyDescent="0.3">
      <c r="A193" s="33">
        <v>1141</v>
      </c>
      <c r="B193" s="34" t="s">
        <v>246</v>
      </c>
      <c r="C193" s="36">
        <v>56086929</v>
      </c>
      <c r="D193" s="36">
        <v>3150</v>
      </c>
      <c r="E193" s="37">
        <f t="shared" si="28"/>
        <v>17805.374285714286</v>
      </c>
      <c r="F193" s="38">
        <f t="shared" si="25"/>
        <v>0.91907924791896189</v>
      </c>
      <c r="G193" s="39">
        <f t="shared" si="26"/>
        <v>940.60938589144564</v>
      </c>
      <c r="H193" s="39">
        <f t="shared" si="27"/>
        <v>0</v>
      </c>
      <c r="I193" s="37">
        <f t="shared" si="29"/>
        <v>940.60938589144564</v>
      </c>
      <c r="J193" s="40">
        <f t="shared" si="30"/>
        <v>-235.25689633041083</v>
      </c>
      <c r="K193" s="37">
        <f t="shared" si="31"/>
        <v>705.35248956103487</v>
      </c>
      <c r="L193" s="37">
        <f t="shared" si="32"/>
        <v>2962919.5655580536</v>
      </c>
      <c r="M193" s="37">
        <f t="shared" si="33"/>
        <v>2221860.3421172597</v>
      </c>
      <c r="N193" s="41">
        <f>'jan-juli'!M193</f>
        <v>1931015.723234386</v>
      </c>
      <c r="O193" s="41">
        <f t="shared" si="34"/>
        <v>290844.61888287379</v>
      </c>
      <c r="Q193" s="63"/>
      <c r="R193" s="64"/>
      <c r="S193" s="64"/>
      <c r="T193" s="64"/>
    </row>
    <row r="194" spans="1:20" s="34" customFormat="1" x14ac:dyDescent="0.3">
      <c r="A194" s="33">
        <v>1142</v>
      </c>
      <c r="B194" s="34" t="s">
        <v>247</v>
      </c>
      <c r="C194" s="36">
        <v>94816268</v>
      </c>
      <c r="D194" s="36">
        <v>4847</v>
      </c>
      <c r="E194" s="37">
        <f t="shared" si="28"/>
        <v>19561.846090365176</v>
      </c>
      <c r="F194" s="38">
        <f t="shared" si="25"/>
        <v>1.0097449513916839</v>
      </c>
      <c r="G194" s="39">
        <f t="shared" si="26"/>
        <v>-113.27369689908809</v>
      </c>
      <c r="H194" s="39">
        <f t="shared" si="27"/>
        <v>0</v>
      </c>
      <c r="I194" s="37">
        <f t="shared" si="29"/>
        <v>-113.27369689908809</v>
      </c>
      <c r="J194" s="40">
        <f t="shared" si="30"/>
        <v>-235.25689633041083</v>
      </c>
      <c r="K194" s="37">
        <f t="shared" si="31"/>
        <v>-348.53059322949889</v>
      </c>
      <c r="L194" s="37">
        <f t="shared" si="32"/>
        <v>-549037.60886987997</v>
      </c>
      <c r="M194" s="37">
        <f t="shared" si="33"/>
        <v>-1689327.7853833812</v>
      </c>
      <c r="N194" s="41">
        <f>'jan-juli'!M194</f>
        <v>-1712123.3841533149</v>
      </c>
      <c r="O194" s="41">
        <f t="shared" si="34"/>
        <v>22795.598769933684</v>
      </c>
      <c r="Q194" s="63"/>
      <c r="R194" s="64"/>
      <c r="S194" s="64"/>
      <c r="T194" s="64"/>
    </row>
    <row r="195" spans="1:20" s="34" customFormat="1" x14ac:dyDescent="0.3">
      <c r="A195" s="33">
        <v>1144</v>
      </c>
      <c r="B195" s="34" t="s">
        <v>248</v>
      </c>
      <c r="C195" s="36">
        <v>8925747</v>
      </c>
      <c r="D195" s="36">
        <v>516</v>
      </c>
      <c r="E195" s="37">
        <f t="shared" si="28"/>
        <v>17297.95930232558</v>
      </c>
      <c r="F195" s="38">
        <f t="shared" si="25"/>
        <v>0.89288746032537714</v>
      </c>
      <c r="G195" s="39">
        <f t="shared" si="26"/>
        <v>1245.0583759246692</v>
      </c>
      <c r="H195" s="39">
        <f t="shared" si="27"/>
        <v>48.227071779056672</v>
      </c>
      <c r="I195" s="37">
        <f t="shared" si="29"/>
        <v>1293.2854477037258</v>
      </c>
      <c r="J195" s="40">
        <f t="shared" si="30"/>
        <v>-235.25689633041083</v>
      </c>
      <c r="K195" s="37">
        <f t="shared" si="31"/>
        <v>1058.0285513733149</v>
      </c>
      <c r="L195" s="37">
        <f t="shared" si="32"/>
        <v>667335.29101512255</v>
      </c>
      <c r="M195" s="37">
        <f t="shared" si="33"/>
        <v>545942.73250863049</v>
      </c>
      <c r="N195" s="41">
        <f>'jan-juli'!M195</f>
        <v>472009.66552029911</v>
      </c>
      <c r="O195" s="41">
        <f t="shared" si="34"/>
        <v>73933.066988331382</v>
      </c>
      <c r="Q195" s="63"/>
      <c r="R195" s="64"/>
      <c r="S195" s="64"/>
      <c r="T195" s="64"/>
    </row>
    <row r="196" spans="1:20" s="34" customFormat="1" x14ac:dyDescent="0.3">
      <c r="A196" s="33">
        <v>1145</v>
      </c>
      <c r="B196" s="34" t="s">
        <v>249</v>
      </c>
      <c r="C196" s="36">
        <v>13995466</v>
      </c>
      <c r="D196" s="36">
        <v>840</v>
      </c>
      <c r="E196" s="37">
        <f t="shared" si="28"/>
        <v>16661.269047619047</v>
      </c>
      <c r="F196" s="38">
        <f t="shared" si="25"/>
        <v>0.86002273133607932</v>
      </c>
      <c r="G196" s="39">
        <f t="shared" si="26"/>
        <v>1627.0725287485889</v>
      </c>
      <c r="H196" s="39">
        <f t="shared" si="27"/>
        <v>271.06866092634317</v>
      </c>
      <c r="I196" s="37">
        <f t="shared" si="29"/>
        <v>1898.1411896749321</v>
      </c>
      <c r="J196" s="40">
        <f t="shared" si="30"/>
        <v>-235.25689633041083</v>
      </c>
      <c r="K196" s="37">
        <f t="shared" si="31"/>
        <v>1662.8842933445212</v>
      </c>
      <c r="L196" s="37">
        <f t="shared" si="32"/>
        <v>1594438.599326943</v>
      </c>
      <c r="M196" s="37">
        <f t="shared" si="33"/>
        <v>1396822.8064093979</v>
      </c>
      <c r="N196" s="41">
        <f>'jan-juli'!M196</f>
        <v>1218280.8827103735</v>
      </c>
      <c r="O196" s="41">
        <f t="shared" si="34"/>
        <v>178541.92369902437</v>
      </c>
      <c r="Q196" s="63"/>
      <c r="R196" s="64"/>
      <c r="S196" s="64"/>
      <c r="T196" s="64"/>
    </row>
    <row r="197" spans="1:20" s="34" customFormat="1" x14ac:dyDescent="0.3">
      <c r="A197" s="33">
        <v>1146</v>
      </c>
      <c r="B197" s="34" t="s">
        <v>250</v>
      </c>
      <c r="C197" s="36">
        <v>185914514</v>
      </c>
      <c r="D197" s="36">
        <v>11028</v>
      </c>
      <c r="E197" s="37">
        <f t="shared" si="28"/>
        <v>16858.407145447949</v>
      </c>
      <c r="F197" s="38">
        <f t="shared" si="25"/>
        <v>0.87019862159153605</v>
      </c>
      <c r="G197" s="39">
        <f t="shared" si="26"/>
        <v>1508.7896700512479</v>
      </c>
      <c r="H197" s="39">
        <f t="shared" si="27"/>
        <v>202.07032668622759</v>
      </c>
      <c r="I197" s="37">
        <f t="shared" si="29"/>
        <v>1710.8599967374755</v>
      </c>
      <c r="J197" s="40">
        <f t="shared" si="30"/>
        <v>-235.25689633041083</v>
      </c>
      <c r="K197" s="37">
        <f t="shared" si="31"/>
        <v>1475.6031004070646</v>
      </c>
      <c r="L197" s="37">
        <f t="shared" si="32"/>
        <v>18867364.04402088</v>
      </c>
      <c r="M197" s="37">
        <f t="shared" si="33"/>
        <v>16272950.991289109</v>
      </c>
      <c r="N197" s="41">
        <f>'jan-juli'!M197</f>
        <v>14941354.098011926</v>
      </c>
      <c r="O197" s="41">
        <f t="shared" si="34"/>
        <v>1331596.8932771832</v>
      </c>
      <c r="Q197" s="63"/>
      <c r="R197" s="64"/>
      <c r="S197" s="64"/>
      <c r="T197" s="64"/>
    </row>
    <row r="198" spans="1:20" s="34" customFormat="1" x14ac:dyDescent="0.3">
      <c r="A198" s="33">
        <v>1149</v>
      </c>
      <c r="B198" s="34" t="s">
        <v>251</v>
      </c>
      <c r="C198" s="36">
        <v>696220662</v>
      </c>
      <c r="D198" s="36">
        <v>42161</v>
      </c>
      <c r="E198" s="37">
        <f t="shared" si="28"/>
        <v>16513.381134223571</v>
      </c>
      <c r="F198" s="38">
        <f t="shared" si="25"/>
        <v>0.85238904107836466</v>
      </c>
      <c r="G198" s="39">
        <f t="shared" si="26"/>
        <v>1715.8052767858746</v>
      </c>
      <c r="H198" s="39">
        <f t="shared" si="27"/>
        <v>322.82943061475976</v>
      </c>
      <c r="I198" s="37">
        <f t="shared" si="29"/>
        <v>2038.6347074006344</v>
      </c>
      <c r="J198" s="40">
        <f t="shared" si="30"/>
        <v>-235.25689633041083</v>
      </c>
      <c r="K198" s="37">
        <f t="shared" si="31"/>
        <v>1803.3778110702235</v>
      </c>
      <c r="L198" s="37">
        <f t="shared" si="32"/>
        <v>85950877.898718148</v>
      </c>
      <c r="M198" s="37">
        <f t="shared" si="33"/>
        <v>76032211.892531693</v>
      </c>
      <c r="N198" s="41">
        <f>'jan-juli'!M198</f>
        <v>73893503.292621508</v>
      </c>
      <c r="O198" s="41">
        <f t="shared" si="34"/>
        <v>2138708.5999101847</v>
      </c>
      <c r="Q198" s="63"/>
      <c r="R198" s="64"/>
      <c r="S198" s="64"/>
      <c r="T198" s="64"/>
    </row>
    <row r="199" spans="1:20" s="34" customFormat="1" x14ac:dyDescent="0.3">
      <c r="A199" s="33">
        <v>1151</v>
      </c>
      <c r="B199" s="34" t="s">
        <v>252</v>
      </c>
      <c r="C199" s="36">
        <v>3688564</v>
      </c>
      <c r="D199" s="36">
        <v>196</v>
      </c>
      <c r="E199" s="37">
        <f t="shared" si="28"/>
        <v>18819.204081632652</v>
      </c>
      <c r="F199" s="38">
        <f t="shared" si="25"/>
        <v>0.97141119620595096</v>
      </c>
      <c r="G199" s="39">
        <f t="shared" si="26"/>
        <v>332.31150834042637</v>
      </c>
      <c r="H199" s="39">
        <f t="shared" si="27"/>
        <v>0</v>
      </c>
      <c r="I199" s="37">
        <f t="shared" si="29"/>
        <v>332.31150834042637</v>
      </c>
      <c r="J199" s="40">
        <f t="shared" si="30"/>
        <v>-235.25689633041083</v>
      </c>
      <c r="K199" s="37">
        <f t="shared" si="31"/>
        <v>97.054612010015546</v>
      </c>
      <c r="L199" s="37">
        <f t="shared" si="32"/>
        <v>65133.055634723569</v>
      </c>
      <c r="M199" s="37">
        <f t="shared" si="33"/>
        <v>19022.703953963046</v>
      </c>
      <c r="N199" s="41">
        <f>'jan-juli'!M199</f>
        <v>168580.3907790285</v>
      </c>
      <c r="O199" s="41">
        <f t="shared" si="34"/>
        <v>-149557.68682506547</v>
      </c>
      <c r="Q199" s="63"/>
      <c r="R199" s="64"/>
      <c r="S199" s="64"/>
      <c r="T199" s="64"/>
    </row>
    <row r="200" spans="1:20" s="34" customFormat="1" x14ac:dyDescent="0.3">
      <c r="A200" s="33">
        <v>1160</v>
      </c>
      <c r="B200" s="34" t="s">
        <v>253</v>
      </c>
      <c r="C200" s="36">
        <v>175370984</v>
      </c>
      <c r="D200" s="36">
        <v>8743</v>
      </c>
      <c r="E200" s="37">
        <f t="shared" si="28"/>
        <v>20058.444927370467</v>
      </c>
      <c r="F200" s="38">
        <f t="shared" ref="F200:F263" si="35">IF(ISNUMBER(C200),E200/E$435,"")</f>
        <v>1.0353784302676907</v>
      </c>
      <c r="G200" s="39">
        <f t="shared" ref="G200:G263" si="36">(E$435-E200)*0.6</f>
        <v>-411.23299910226268</v>
      </c>
      <c r="H200" s="39">
        <f t="shared" ref="H200:H263" si="37">IF(E200&gt;=E$435*0.9,0,IF(E200&lt;0.9*E$435,(E$435*0.9-E200)*0.35))</f>
        <v>0</v>
      </c>
      <c r="I200" s="37">
        <f t="shared" si="29"/>
        <v>-411.23299910226268</v>
      </c>
      <c r="J200" s="40">
        <f t="shared" si="30"/>
        <v>-235.25689633041083</v>
      </c>
      <c r="K200" s="37">
        <f t="shared" si="31"/>
        <v>-646.48989543267351</v>
      </c>
      <c r="L200" s="37">
        <f t="shared" si="32"/>
        <v>-3595410.1111510824</v>
      </c>
      <c r="M200" s="37">
        <f t="shared" si="33"/>
        <v>-5652261.1557678645</v>
      </c>
      <c r="N200" s="41">
        <f>'jan-juli'!M200</f>
        <v>-5502166.6041783476</v>
      </c>
      <c r="O200" s="41">
        <f t="shared" si="34"/>
        <v>-150094.55158951692</v>
      </c>
      <c r="Q200" s="63"/>
      <c r="R200" s="64"/>
      <c r="S200" s="64"/>
      <c r="T200" s="64"/>
    </row>
    <row r="201" spans="1:20" s="34" customFormat="1" x14ac:dyDescent="0.3">
      <c r="A201" s="33">
        <v>1201</v>
      </c>
      <c r="B201" s="34" t="s">
        <v>254</v>
      </c>
      <c r="C201" s="36">
        <v>5752288187</v>
      </c>
      <c r="D201" s="36">
        <v>281190</v>
      </c>
      <c r="E201" s="37">
        <f t="shared" ref="E201:E264" si="38">(C201)/D201</f>
        <v>20456.944368576409</v>
      </c>
      <c r="F201" s="38">
        <f t="shared" si="35"/>
        <v>1.0559482066083958</v>
      </c>
      <c r="G201" s="39">
        <f t="shared" si="36"/>
        <v>-650.33266382582804</v>
      </c>
      <c r="H201" s="39">
        <f t="shared" si="37"/>
        <v>0</v>
      </c>
      <c r="I201" s="37">
        <f t="shared" ref="I201:I264" si="39">G201+H201</f>
        <v>-650.33266382582804</v>
      </c>
      <c r="J201" s="40">
        <f t="shared" ref="J201:J264" si="40">I$437</f>
        <v>-235.25689633041083</v>
      </c>
      <c r="K201" s="37">
        <f t="shared" ref="K201:K264" si="41">I201+J201</f>
        <v>-885.5895601562388</v>
      </c>
      <c r="L201" s="37">
        <f t="shared" ref="L201:L264" si="42">(I201*D201)</f>
        <v>-182867041.74118459</v>
      </c>
      <c r="M201" s="37">
        <f t="shared" ref="M201:M264" si="43">(K201*D201)</f>
        <v>-249018928.42033279</v>
      </c>
      <c r="N201" s="41">
        <f>'jan-juli'!M201</f>
        <v>-245141475.58594406</v>
      </c>
      <c r="O201" s="41">
        <f t="shared" ref="O201:O264" si="44">M201-N201</f>
        <v>-3877452.8343887329</v>
      </c>
      <c r="Q201" s="63"/>
      <c r="R201" s="64"/>
      <c r="S201" s="64"/>
      <c r="T201" s="64"/>
    </row>
    <row r="202" spans="1:20" s="34" customFormat="1" x14ac:dyDescent="0.3">
      <c r="A202" s="33">
        <v>1211</v>
      </c>
      <c r="B202" s="34" t="s">
        <v>255</v>
      </c>
      <c r="C202" s="36">
        <v>70001565</v>
      </c>
      <c r="D202" s="36">
        <v>4077</v>
      </c>
      <c r="E202" s="37">
        <f t="shared" si="38"/>
        <v>17169.871228844739</v>
      </c>
      <c r="F202" s="38">
        <f t="shared" si="35"/>
        <v>0.8862757998034968</v>
      </c>
      <c r="G202" s="39">
        <f t="shared" si="36"/>
        <v>1321.9112200131742</v>
      </c>
      <c r="H202" s="39">
        <f t="shared" si="37"/>
        <v>93.05789749735122</v>
      </c>
      <c r="I202" s="37">
        <f t="shared" si="39"/>
        <v>1414.9691175105254</v>
      </c>
      <c r="J202" s="40">
        <f t="shared" si="40"/>
        <v>-235.25689633041083</v>
      </c>
      <c r="K202" s="37">
        <f t="shared" si="41"/>
        <v>1179.7122211801145</v>
      </c>
      <c r="L202" s="37">
        <f t="shared" si="42"/>
        <v>5768829.092090412</v>
      </c>
      <c r="M202" s="37">
        <f t="shared" si="43"/>
        <v>4809686.7257513264</v>
      </c>
      <c r="N202" s="41">
        <f>'jan-juli'!M202</f>
        <v>4353692.4348335639</v>
      </c>
      <c r="O202" s="41">
        <f t="shared" si="44"/>
        <v>455994.29091776256</v>
      </c>
      <c r="Q202" s="63"/>
      <c r="R202" s="64"/>
      <c r="S202" s="64"/>
      <c r="T202" s="64"/>
    </row>
    <row r="203" spans="1:20" s="34" customFormat="1" x14ac:dyDescent="0.3">
      <c r="A203" s="33">
        <v>1216</v>
      </c>
      <c r="B203" s="34" t="s">
        <v>256</v>
      </c>
      <c r="C203" s="36">
        <v>88058966</v>
      </c>
      <c r="D203" s="36">
        <v>5721</v>
      </c>
      <c r="E203" s="37">
        <f t="shared" si="38"/>
        <v>15392.233176018179</v>
      </c>
      <c r="F203" s="38">
        <f t="shared" si="35"/>
        <v>0.79451753522296531</v>
      </c>
      <c r="G203" s="39">
        <f t="shared" si="36"/>
        <v>2388.49405170911</v>
      </c>
      <c r="H203" s="39">
        <f t="shared" si="37"/>
        <v>715.23121598664716</v>
      </c>
      <c r="I203" s="37">
        <f t="shared" si="39"/>
        <v>3103.7252676957569</v>
      </c>
      <c r="J203" s="40">
        <f t="shared" si="40"/>
        <v>-235.25689633041083</v>
      </c>
      <c r="K203" s="37">
        <f t="shared" si="41"/>
        <v>2868.4683713653462</v>
      </c>
      <c r="L203" s="37">
        <f t="shared" si="42"/>
        <v>17756412.256487425</v>
      </c>
      <c r="M203" s="37">
        <f t="shared" si="43"/>
        <v>16410507.552581146</v>
      </c>
      <c r="N203" s="41">
        <f>'jan-juli'!M203</f>
        <v>15582821.475995293</v>
      </c>
      <c r="O203" s="41">
        <f t="shared" si="44"/>
        <v>827686.07658585347</v>
      </c>
      <c r="Q203" s="63"/>
      <c r="R203" s="64"/>
      <c r="S203" s="64"/>
      <c r="T203" s="64"/>
    </row>
    <row r="204" spans="1:20" s="34" customFormat="1" x14ac:dyDescent="0.3">
      <c r="A204" s="33">
        <v>1219</v>
      </c>
      <c r="B204" s="34" t="s">
        <v>257</v>
      </c>
      <c r="C204" s="36">
        <v>202769958</v>
      </c>
      <c r="D204" s="36">
        <v>11960</v>
      </c>
      <c r="E204" s="37">
        <f t="shared" si="38"/>
        <v>16954.009866220735</v>
      </c>
      <c r="F204" s="38">
        <f t="shared" si="35"/>
        <v>0.87513345055367453</v>
      </c>
      <c r="G204" s="39">
        <f t="shared" si="36"/>
        <v>1451.4280375875765</v>
      </c>
      <c r="H204" s="39">
        <f t="shared" si="37"/>
        <v>168.6093744157526</v>
      </c>
      <c r="I204" s="37">
        <f t="shared" si="39"/>
        <v>1620.0374120033291</v>
      </c>
      <c r="J204" s="40">
        <f t="shared" si="40"/>
        <v>-235.25689633041083</v>
      </c>
      <c r="K204" s="37">
        <f t="shared" si="41"/>
        <v>1384.7805156729182</v>
      </c>
      <c r="L204" s="37">
        <f t="shared" si="42"/>
        <v>19375647.447559815</v>
      </c>
      <c r="M204" s="37">
        <f t="shared" si="43"/>
        <v>16561974.967448102</v>
      </c>
      <c r="N204" s="41">
        <f>'jan-juli'!M204</f>
        <v>15418749.570495335</v>
      </c>
      <c r="O204" s="41">
        <f t="shared" si="44"/>
        <v>1143225.3969527669</v>
      </c>
      <c r="Q204" s="63"/>
      <c r="R204" s="64"/>
      <c r="S204" s="64"/>
      <c r="T204" s="64"/>
    </row>
    <row r="205" spans="1:20" s="34" customFormat="1" x14ac:dyDescent="0.3">
      <c r="A205" s="33">
        <v>1221</v>
      </c>
      <c r="B205" s="34" t="s">
        <v>258</v>
      </c>
      <c r="C205" s="36">
        <v>334652143</v>
      </c>
      <c r="D205" s="36">
        <v>18699</v>
      </c>
      <c r="E205" s="37">
        <f t="shared" si="38"/>
        <v>17896.793571848761</v>
      </c>
      <c r="F205" s="38">
        <f t="shared" si="35"/>
        <v>0.92379813601406768</v>
      </c>
      <c r="G205" s="39">
        <f t="shared" si="36"/>
        <v>885.75781421076101</v>
      </c>
      <c r="H205" s="39">
        <f t="shared" si="37"/>
        <v>0</v>
      </c>
      <c r="I205" s="37">
        <f t="shared" si="39"/>
        <v>885.75781421076101</v>
      </c>
      <c r="J205" s="40">
        <f t="shared" si="40"/>
        <v>-235.25689633041083</v>
      </c>
      <c r="K205" s="37">
        <f t="shared" si="41"/>
        <v>650.50091788035024</v>
      </c>
      <c r="L205" s="37">
        <f t="shared" si="42"/>
        <v>16562785.36792702</v>
      </c>
      <c r="M205" s="37">
        <f t="shared" si="43"/>
        <v>12163716.66344467</v>
      </c>
      <c r="N205" s="41">
        <f>'jan-juli'!M205</f>
        <v>11647668.066209467</v>
      </c>
      <c r="O205" s="41">
        <f t="shared" si="44"/>
        <v>516048.59723520279</v>
      </c>
      <c r="Q205" s="63"/>
      <c r="R205" s="64"/>
      <c r="S205" s="64"/>
      <c r="T205" s="64"/>
    </row>
    <row r="206" spans="1:20" s="34" customFormat="1" x14ac:dyDescent="0.3">
      <c r="A206" s="33">
        <v>1222</v>
      </c>
      <c r="B206" s="34" t="s">
        <v>259</v>
      </c>
      <c r="C206" s="36">
        <v>55005728</v>
      </c>
      <c r="D206" s="36">
        <v>3201</v>
      </c>
      <c r="E206" s="37">
        <f t="shared" si="38"/>
        <v>17183.920024992189</v>
      </c>
      <c r="F206" s="38">
        <f t="shared" si="35"/>
        <v>0.88700097169767733</v>
      </c>
      <c r="G206" s="39">
        <f t="shared" si="36"/>
        <v>1313.4819423247041</v>
      </c>
      <c r="H206" s="39">
        <f t="shared" si="37"/>
        <v>88.140818845743695</v>
      </c>
      <c r="I206" s="37">
        <f t="shared" si="39"/>
        <v>1401.6227611704478</v>
      </c>
      <c r="J206" s="40">
        <f t="shared" si="40"/>
        <v>-235.25689633041083</v>
      </c>
      <c r="K206" s="37">
        <f t="shared" si="41"/>
        <v>1166.3658648400369</v>
      </c>
      <c r="L206" s="37">
        <f t="shared" si="42"/>
        <v>4486594.4585066037</v>
      </c>
      <c r="M206" s="37">
        <f t="shared" si="43"/>
        <v>3733537.1333529581</v>
      </c>
      <c r="N206" s="41">
        <f>'jan-juli'!M206</f>
        <v>3475585.6278641694</v>
      </c>
      <c r="O206" s="41">
        <f t="shared" si="44"/>
        <v>257951.50548878871</v>
      </c>
      <c r="Q206" s="63"/>
      <c r="R206" s="64"/>
      <c r="S206" s="64"/>
      <c r="T206" s="64"/>
    </row>
    <row r="207" spans="1:20" s="34" customFormat="1" x14ac:dyDescent="0.3">
      <c r="A207" s="33">
        <v>1223</v>
      </c>
      <c r="B207" s="34" t="s">
        <v>260</v>
      </c>
      <c r="C207" s="36">
        <v>60882111</v>
      </c>
      <c r="D207" s="36">
        <v>2846</v>
      </c>
      <c r="E207" s="37">
        <f t="shared" si="38"/>
        <v>21392.168306394939</v>
      </c>
      <c r="F207" s="38">
        <f t="shared" si="35"/>
        <v>1.1042226713634389</v>
      </c>
      <c r="G207" s="39">
        <f t="shared" si="36"/>
        <v>-1211.4670265169457</v>
      </c>
      <c r="H207" s="39">
        <f t="shared" si="37"/>
        <v>0</v>
      </c>
      <c r="I207" s="37">
        <f t="shared" si="39"/>
        <v>-1211.4670265169457</v>
      </c>
      <c r="J207" s="40">
        <f t="shared" si="40"/>
        <v>-235.25689633041083</v>
      </c>
      <c r="K207" s="37">
        <f t="shared" si="41"/>
        <v>-1446.7239228473566</v>
      </c>
      <c r="L207" s="37">
        <f t="shared" si="42"/>
        <v>-3447835.1574672274</v>
      </c>
      <c r="M207" s="37">
        <f t="shared" si="43"/>
        <v>-4117376.2844235767</v>
      </c>
      <c r="N207" s="41">
        <f>'jan-juli'!M207</f>
        <v>-4289283.9277698193</v>
      </c>
      <c r="O207" s="41">
        <f t="shared" si="44"/>
        <v>171907.64334624261</v>
      </c>
      <c r="Q207" s="63"/>
      <c r="R207" s="64"/>
      <c r="S207" s="64"/>
      <c r="T207" s="64"/>
    </row>
    <row r="208" spans="1:20" s="34" customFormat="1" x14ac:dyDescent="0.3">
      <c r="A208" s="33">
        <v>1224</v>
      </c>
      <c r="B208" s="34" t="s">
        <v>261</v>
      </c>
      <c r="C208" s="36">
        <v>238336044</v>
      </c>
      <c r="D208" s="36">
        <v>13137</v>
      </c>
      <c r="E208" s="37">
        <f t="shared" si="38"/>
        <v>18142.349394839006</v>
      </c>
      <c r="F208" s="38">
        <f t="shared" si="35"/>
        <v>0.93647325631732747</v>
      </c>
      <c r="G208" s="39">
        <f t="shared" si="36"/>
        <v>738.4243204166138</v>
      </c>
      <c r="H208" s="39">
        <f t="shared" si="37"/>
        <v>0</v>
      </c>
      <c r="I208" s="37">
        <f t="shared" si="39"/>
        <v>738.4243204166138</v>
      </c>
      <c r="J208" s="40">
        <f t="shared" si="40"/>
        <v>-235.25689633041083</v>
      </c>
      <c r="K208" s="37">
        <f t="shared" si="41"/>
        <v>503.16742408620297</v>
      </c>
      <c r="L208" s="37">
        <f t="shared" si="42"/>
        <v>9700680.297313055</v>
      </c>
      <c r="M208" s="37">
        <f t="shared" si="43"/>
        <v>6610110.450220448</v>
      </c>
      <c r="N208" s="41">
        <f>'jan-juli'!M208</f>
        <v>5496697.8646127377</v>
      </c>
      <c r="O208" s="41">
        <f t="shared" si="44"/>
        <v>1113412.5856077103</v>
      </c>
      <c r="Q208" s="63"/>
      <c r="R208" s="64"/>
      <c r="S208" s="64"/>
      <c r="T208" s="64"/>
    </row>
    <row r="209" spans="1:20" s="34" customFormat="1" x14ac:dyDescent="0.3">
      <c r="A209" s="33">
        <v>1227</v>
      </c>
      <c r="B209" s="34" t="s">
        <v>262</v>
      </c>
      <c r="C209" s="36">
        <v>20022266</v>
      </c>
      <c r="D209" s="36">
        <v>1087</v>
      </c>
      <c r="E209" s="37">
        <f t="shared" si="38"/>
        <v>18419.747930082798</v>
      </c>
      <c r="F209" s="38">
        <f t="shared" si="35"/>
        <v>0.95079203631344589</v>
      </c>
      <c r="G209" s="39">
        <f t="shared" si="36"/>
        <v>571.98519927033851</v>
      </c>
      <c r="H209" s="39">
        <f t="shared" si="37"/>
        <v>0</v>
      </c>
      <c r="I209" s="37">
        <f t="shared" si="39"/>
        <v>571.98519927033851</v>
      </c>
      <c r="J209" s="40">
        <f t="shared" si="40"/>
        <v>-235.25689633041083</v>
      </c>
      <c r="K209" s="37">
        <f t="shared" si="41"/>
        <v>336.72830293992769</v>
      </c>
      <c r="L209" s="37">
        <f t="shared" si="42"/>
        <v>621747.91160685802</v>
      </c>
      <c r="M209" s="37">
        <f t="shared" si="43"/>
        <v>366023.66529570142</v>
      </c>
      <c r="N209" s="41">
        <f>'jan-juli'!M209</f>
        <v>306384.23763675475</v>
      </c>
      <c r="O209" s="41">
        <f t="shared" si="44"/>
        <v>59639.427658946661</v>
      </c>
      <c r="Q209" s="63"/>
      <c r="R209" s="64"/>
      <c r="S209" s="64"/>
      <c r="T209" s="64"/>
    </row>
    <row r="210" spans="1:20" s="34" customFormat="1" x14ac:dyDescent="0.3">
      <c r="A210" s="33">
        <v>1228</v>
      </c>
      <c r="B210" s="34" t="s">
        <v>263</v>
      </c>
      <c r="C210" s="36">
        <v>153756884</v>
      </c>
      <c r="D210" s="36">
        <v>6745</v>
      </c>
      <c r="E210" s="37">
        <f t="shared" si="38"/>
        <v>22795.683320978504</v>
      </c>
      <c r="F210" s="38">
        <f t="shared" si="35"/>
        <v>1.1766694227401504</v>
      </c>
      <c r="G210" s="39">
        <f t="shared" si="36"/>
        <v>-2053.5760352670845</v>
      </c>
      <c r="H210" s="39">
        <f t="shared" si="37"/>
        <v>0</v>
      </c>
      <c r="I210" s="37">
        <f t="shared" si="39"/>
        <v>-2053.5760352670845</v>
      </c>
      <c r="J210" s="40">
        <f t="shared" si="40"/>
        <v>-235.25689633041083</v>
      </c>
      <c r="K210" s="37">
        <f t="shared" si="41"/>
        <v>-2288.8329315974952</v>
      </c>
      <c r="L210" s="37">
        <f t="shared" si="42"/>
        <v>-13851370.357876485</v>
      </c>
      <c r="M210" s="37">
        <f t="shared" si="43"/>
        <v>-15438178.123625105</v>
      </c>
      <c r="N210" s="41">
        <f>'jan-juli'!M210</f>
        <v>-15797660.018344147</v>
      </c>
      <c r="O210" s="41">
        <f t="shared" si="44"/>
        <v>359481.89471904188</v>
      </c>
      <c r="Q210" s="63"/>
      <c r="R210" s="64"/>
      <c r="S210" s="64"/>
      <c r="T210" s="64"/>
    </row>
    <row r="211" spans="1:20" s="34" customFormat="1" x14ac:dyDescent="0.3">
      <c r="A211" s="33">
        <v>1231</v>
      </c>
      <c r="B211" s="34" t="s">
        <v>264</v>
      </c>
      <c r="C211" s="36">
        <v>56466612</v>
      </c>
      <c r="D211" s="36">
        <v>3320</v>
      </c>
      <c r="E211" s="37">
        <f t="shared" si="38"/>
        <v>17008.015662650603</v>
      </c>
      <c r="F211" s="38">
        <f t="shared" si="35"/>
        <v>0.87792112611553297</v>
      </c>
      <c r="G211" s="39">
        <f t="shared" si="36"/>
        <v>1419.0245597296555</v>
      </c>
      <c r="H211" s="39">
        <f t="shared" si="37"/>
        <v>149.70734566529862</v>
      </c>
      <c r="I211" s="37">
        <f t="shared" si="39"/>
        <v>1568.7319053949541</v>
      </c>
      <c r="J211" s="40">
        <f t="shared" si="40"/>
        <v>-235.25689633041083</v>
      </c>
      <c r="K211" s="37">
        <f t="shared" si="41"/>
        <v>1333.4750090645432</v>
      </c>
      <c r="L211" s="37">
        <f t="shared" si="42"/>
        <v>5208189.9259112477</v>
      </c>
      <c r="M211" s="37">
        <f t="shared" si="43"/>
        <v>4427137.0300942836</v>
      </c>
      <c r="N211" s="41">
        <f>'jan-juli'!M211</f>
        <v>4134869.8483314784</v>
      </c>
      <c r="O211" s="41">
        <f t="shared" si="44"/>
        <v>292267.18176280521</v>
      </c>
      <c r="Q211" s="63"/>
      <c r="R211" s="64"/>
      <c r="S211" s="64"/>
      <c r="T211" s="64"/>
    </row>
    <row r="212" spans="1:20" s="34" customFormat="1" x14ac:dyDescent="0.3">
      <c r="A212" s="33">
        <v>1232</v>
      </c>
      <c r="B212" s="34" t="s">
        <v>265</v>
      </c>
      <c r="C212" s="36">
        <v>43551562</v>
      </c>
      <c r="D212" s="36">
        <v>906</v>
      </c>
      <c r="E212" s="37">
        <f t="shared" si="38"/>
        <v>48070.156732891832</v>
      </c>
      <c r="F212" s="38">
        <f t="shared" si="35"/>
        <v>2.4812892325919726</v>
      </c>
      <c r="G212" s="39">
        <f t="shared" si="36"/>
        <v>-17218.26008241508</v>
      </c>
      <c r="H212" s="39">
        <f t="shared" si="37"/>
        <v>0</v>
      </c>
      <c r="I212" s="37">
        <f t="shared" si="39"/>
        <v>-17218.26008241508</v>
      </c>
      <c r="J212" s="40">
        <f t="shared" si="40"/>
        <v>-235.25689633041083</v>
      </c>
      <c r="K212" s="37">
        <f t="shared" si="41"/>
        <v>-17453.516978745491</v>
      </c>
      <c r="L212" s="37">
        <f t="shared" si="42"/>
        <v>-15599743.634668062</v>
      </c>
      <c r="M212" s="37">
        <f t="shared" si="43"/>
        <v>-15812886.382743414</v>
      </c>
      <c r="N212" s="41">
        <f>'jan-juli'!M212</f>
        <v>-15805367.70588878</v>
      </c>
      <c r="O212" s="41">
        <f t="shared" si="44"/>
        <v>-7518.6768546346575</v>
      </c>
      <c r="Q212" s="63"/>
      <c r="R212" s="64"/>
      <c r="S212" s="64"/>
      <c r="T212" s="64"/>
    </row>
    <row r="213" spans="1:20" s="34" customFormat="1" x14ac:dyDescent="0.3">
      <c r="A213" s="33">
        <v>1233</v>
      </c>
      <c r="B213" s="34" t="s">
        <v>266</v>
      </c>
      <c r="C213" s="36">
        <v>25350247</v>
      </c>
      <c r="D213" s="36">
        <v>1093</v>
      </c>
      <c r="E213" s="37">
        <f t="shared" si="38"/>
        <v>23193.272644098812</v>
      </c>
      <c r="F213" s="38">
        <f t="shared" si="35"/>
        <v>1.197192220532006</v>
      </c>
      <c r="G213" s="39">
        <f t="shared" si="36"/>
        <v>-2292.1296291392696</v>
      </c>
      <c r="H213" s="39">
        <f t="shared" si="37"/>
        <v>0</v>
      </c>
      <c r="I213" s="37">
        <f t="shared" si="39"/>
        <v>-2292.1296291392696</v>
      </c>
      <c r="J213" s="40">
        <f t="shared" si="40"/>
        <v>-235.25689633041083</v>
      </c>
      <c r="K213" s="37">
        <f t="shared" si="41"/>
        <v>-2527.3865254696802</v>
      </c>
      <c r="L213" s="37">
        <f t="shared" si="42"/>
        <v>-2505297.6846492216</v>
      </c>
      <c r="M213" s="37">
        <f t="shared" si="43"/>
        <v>-2762433.4723383603</v>
      </c>
      <c r="N213" s="41">
        <f>'jan-juli'!M213</f>
        <v>-2941762.1034618467</v>
      </c>
      <c r="O213" s="41">
        <f t="shared" si="44"/>
        <v>179328.63112348644</v>
      </c>
      <c r="Q213" s="63"/>
      <c r="R213" s="64"/>
      <c r="S213" s="64"/>
      <c r="T213" s="64"/>
    </row>
    <row r="214" spans="1:20" s="34" customFormat="1" x14ac:dyDescent="0.3">
      <c r="A214" s="33">
        <v>1234</v>
      </c>
      <c r="B214" s="34" t="s">
        <v>267</v>
      </c>
      <c r="C214" s="36">
        <v>14718411</v>
      </c>
      <c r="D214" s="36">
        <v>937</v>
      </c>
      <c r="E214" s="37">
        <f t="shared" si="38"/>
        <v>15708.016008537887</v>
      </c>
      <c r="F214" s="38">
        <f t="shared" si="35"/>
        <v>0.8108176389759536</v>
      </c>
      <c r="G214" s="39">
        <f t="shared" si="36"/>
        <v>2199.0243521972852</v>
      </c>
      <c r="H214" s="39">
        <f t="shared" si="37"/>
        <v>604.7072246047494</v>
      </c>
      <c r="I214" s="37">
        <f t="shared" si="39"/>
        <v>2803.7315768020344</v>
      </c>
      <c r="J214" s="40">
        <f t="shared" si="40"/>
        <v>-235.25689633041083</v>
      </c>
      <c r="K214" s="37">
        <f t="shared" si="41"/>
        <v>2568.4746804716237</v>
      </c>
      <c r="L214" s="37">
        <f t="shared" si="42"/>
        <v>2627096.4874635064</v>
      </c>
      <c r="M214" s="37">
        <f t="shared" si="43"/>
        <v>2406660.7756019114</v>
      </c>
      <c r="N214" s="41">
        <f>'jan-juli'!M214</f>
        <v>2242495.6077971668</v>
      </c>
      <c r="O214" s="41">
        <f t="shared" si="44"/>
        <v>164165.16780474456</v>
      </c>
      <c r="Q214" s="63"/>
      <c r="R214" s="64"/>
      <c r="S214" s="64"/>
      <c r="T214" s="64"/>
    </row>
    <row r="215" spans="1:20" s="34" customFormat="1" x14ac:dyDescent="0.3">
      <c r="A215" s="33">
        <v>1235</v>
      </c>
      <c r="B215" s="34" t="s">
        <v>268</v>
      </c>
      <c r="C215" s="36">
        <v>261712690</v>
      </c>
      <c r="D215" s="36">
        <v>14606</v>
      </c>
      <c r="E215" s="37">
        <f t="shared" si="38"/>
        <v>17918.163083664247</v>
      </c>
      <c r="F215" s="38">
        <f t="shared" si="35"/>
        <v>0.92490118920085362</v>
      </c>
      <c r="G215" s="39">
        <f t="shared" si="36"/>
        <v>872.93610712146904</v>
      </c>
      <c r="H215" s="39">
        <f t="shared" si="37"/>
        <v>0</v>
      </c>
      <c r="I215" s="37">
        <f t="shared" si="39"/>
        <v>872.93610712146904</v>
      </c>
      <c r="J215" s="40">
        <f t="shared" si="40"/>
        <v>-235.25689633041083</v>
      </c>
      <c r="K215" s="37">
        <f t="shared" si="41"/>
        <v>637.67921079105827</v>
      </c>
      <c r="L215" s="37">
        <f t="shared" si="42"/>
        <v>12750104.780616177</v>
      </c>
      <c r="M215" s="37">
        <f t="shared" si="43"/>
        <v>9313942.5528141968</v>
      </c>
      <c r="N215" s="41">
        <f>'jan-juli'!M215</f>
        <v>8765820.3189718649</v>
      </c>
      <c r="O215" s="41">
        <f t="shared" si="44"/>
        <v>548122.23384233192</v>
      </c>
      <c r="Q215" s="63"/>
      <c r="R215" s="64"/>
      <c r="S215" s="64"/>
      <c r="T215" s="64"/>
    </row>
    <row r="216" spans="1:20" s="34" customFormat="1" x14ac:dyDescent="0.3">
      <c r="A216" s="33">
        <v>1238</v>
      </c>
      <c r="B216" s="34" t="s">
        <v>269</v>
      </c>
      <c r="C216" s="36">
        <v>146681061</v>
      </c>
      <c r="D216" s="36">
        <v>8441</v>
      </c>
      <c r="E216" s="37">
        <f t="shared" si="38"/>
        <v>17377.213718753701</v>
      </c>
      <c r="F216" s="38">
        <f t="shared" si="35"/>
        <v>0.89697842119349291</v>
      </c>
      <c r="G216" s="39">
        <f t="shared" si="36"/>
        <v>1197.5057260677968</v>
      </c>
      <c r="H216" s="39">
        <f t="shared" si="37"/>
        <v>20.488026029214414</v>
      </c>
      <c r="I216" s="37">
        <f t="shared" si="39"/>
        <v>1217.9937520970111</v>
      </c>
      <c r="J216" s="40">
        <f t="shared" si="40"/>
        <v>-235.25689633041083</v>
      </c>
      <c r="K216" s="37">
        <f t="shared" si="41"/>
        <v>982.73685576660023</v>
      </c>
      <c r="L216" s="37">
        <f t="shared" si="42"/>
        <v>10281085.26145087</v>
      </c>
      <c r="M216" s="37">
        <f t="shared" si="43"/>
        <v>8295281.7995258728</v>
      </c>
      <c r="N216" s="41">
        <f>'jan-juli'!M216</f>
        <v>7372926.6977845896</v>
      </c>
      <c r="O216" s="41">
        <f t="shared" si="44"/>
        <v>922355.1017412832</v>
      </c>
      <c r="Q216" s="63"/>
      <c r="R216" s="64"/>
      <c r="S216" s="64"/>
      <c r="T216" s="64"/>
    </row>
    <row r="217" spans="1:20" s="34" customFormat="1" x14ac:dyDescent="0.3">
      <c r="A217" s="33">
        <v>1241</v>
      </c>
      <c r="B217" s="34" t="s">
        <v>270</v>
      </c>
      <c r="C217" s="36">
        <v>70052254</v>
      </c>
      <c r="D217" s="36">
        <v>3861</v>
      </c>
      <c r="E217" s="37">
        <f t="shared" si="38"/>
        <v>18143.55192955193</v>
      </c>
      <c r="F217" s="38">
        <f t="shared" si="35"/>
        <v>0.93653532885126112</v>
      </c>
      <c r="G217" s="39">
        <f t="shared" si="36"/>
        <v>737.70279958885942</v>
      </c>
      <c r="H217" s="39">
        <f t="shared" si="37"/>
        <v>0</v>
      </c>
      <c r="I217" s="37">
        <f t="shared" si="39"/>
        <v>737.70279958885942</v>
      </c>
      <c r="J217" s="40">
        <f t="shared" si="40"/>
        <v>-235.25689633041083</v>
      </c>
      <c r="K217" s="37">
        <f t="shared" si="41"/>
        <v>502.4459032584486</v>
      </c>
      <c r="L217" s="37">
        <f t="shared" si="42"/>
        <v>2848270.5092125861</v>
      </c>
      <c r="M217" s="37">
        <f t="shared" si="43"/>
        <v>1939943.63248087</v>
      </c>
      <c r="N217" s="41">
        <f>'jan-juli'!M217</f>
        <v>1841370.4030501468</v>
      </c>
      <c r="O217" s="41">
        <f t="shared" si="44"/>
        <v>98573.229430723237</v>
      </c>
      <c r="Q217" s="63"/>
      <c r="R217" s="64"/>
      <c r="S217" s="64"/>
      <c r="T217" s="64"/>
    </row>
    <row r="218" spans="1:20" s="34" customFormat="1" x14ac:dyDescent="0.3">
      <c r="A218" s="33">
        <v>1242</v>
      </c>
      <c r="B218" s="34" t="s">
        <v>271</v>
      </c>
      <c r="C218" s="36">
        <v>43324491</v>
      </c>
      <c r="D218" s="36">
        <v>2465</v>
      </c>
      <c r="E218" s="37">
        <f t="shared" si="38"/>
        <v>17575.858417849897</v>
      </c>
      <c r="F218" s="38">
        <f t="shared" si="35"/>
        <v>0.90723207931484462</v>
      </c>
      <c r="G218" s="39">
        <f t="shared" si="36"/>
        <v>1078.3189066100792</v>
      </c>
      <c r="H218" s="39">
        <f t="shared" si="37"/>
        <v>0</v>
      </c>
      <c r="I218" s="37">
        <f t="shared" si="39"/>
        <v>1078.3189066100792</v>
      </c>
      <c r="J218" s="40">
        <f t="shared" si="40"/>
        <v>-235.25689633041083</v>
      </c>
      <c r="K218" s="37">
        <f t="shared" si="41"/>
        <v>843.06201027966836</v>
      </c>
      <c r="L218" s="37">
        <f t="shared" si="42"/>
        <v>2658056.1047938452</v>
      </c>
      <c r="M218" s="37">
        <f t="shared" si="43"/>
        <v>2078147.8553393825</v>
      </c>
      <c r="N218" s="41">
        <f>'jan-juli'!M218</f>
        <v>1807715.6319913501</v>
      </c>
      <c r="O218" s="41">
        <f t="shared" si="44"/>
        <v>270432.22334803245</v>
      </c>
      <c r="Q218" s="63"/>
      <c r="R218" s="64"/>
      <c r="S218" s="64"/>
      <c r="T218" s="64"/>
    </row>
    <row r="219" spans="1:20" s="34" customFormat="1" x14ac:dyDescent="0.3">
      <c r="A219" s="33">
        <v>1243</v>
      </c>
      <c r="B219" s="34" t="s">
        <v>124</v>
      </c>
      <c r="C219" s="36">
        <v>369056288</v>
      </c>
      <c r="D219" s="36">
        <v>20804</v>
      </c>
      <c r="E219" s="37">
        <f t="shared" si="38"/>
        <v>17739.679292443761</v>
      </c>
      <c r="F219" s="38">
        <f t="shared" si="35"/>
        <v>0.91568819845051241</v>
      </c>
      <c r="G219" s="39">
        <f t="shared" si="36"/>
        <v>980.02638185376054</v>
      </c>
      <c r="H219" s="39">
        <f t="shared" si="37"/>
        <v>0</v>
      </c>
      <c r="I219" s="37">
        <f t="shared" si="39"/>
        <v>980.02638185376054</v>
      </c>
      <c r="J219" s="40">
        <f t="shared" si="40"/>
        <v>-235.25689633041083</v>
      </c>
      <c r="K219" s="37">
        <f t="shared" si="41"/>
        <v>744.76948552334966</v>
      </c>
      <c r="L219" s="37">
        <f t="shared" si="42"/>
        <v>20388468.848085634</v>
      </c>
      <c r="M219" s="37">
        <f t="shared" si="43"/>
        <v>15494184.376827767</v>
      </c>
      <c r="N219" s="41">
        <f>'jan-juli'!M219</f>
        <v>15210115.564116877</v>
      </c>
      <c r="O219" s="41">
        <f t="shared" si="44"/>
        <v>284068.81271089055</v>
      </c>
      <c r="Q219" s="63"/>
      <c r="R219" s="64"/>
      <c r="S219" s="64"/>
      <c r="T219" s="64"/>
    </row>
    <row r="220" spans="1:20" s="34" customFormat="1" x14ac:dyDescent="0.3">
      <c r="A220" s="33">
        <v>1244</v>
      </c>
      <c r="B220" s="34" t="s">
        <v>272</v>
      </c>
      <c r="C220" s="36">
        <v>156261186</v>
      </c>
      <c r="D220" s="36">
        <v>5212</v>
      </c>
      <c r="E220" s="37">
        <f t="shared" si="38"/>
        <v>29981.041059094397</v>
      </c>
      <c r="F220" s="38">
        <f t="shared" si="35"/>
        <v>1.5475637987867543</v>
      </c>
      <c r="G220" s="39">
        <f t="shared" si="36"/>
        <v>-6364.790678136621</v>
      </c>
      <c r="H220" s="39">
        <f t="shared" si="37"/>
        <v>0</v>
      </c>
      <c r="I220" s="37">
        <f t="shared" si="39"/>
        <v>-6364.790678136621</v>
      </c>
      <c r="J220" s="40">
        <f t="shared" si="40"/>
        <v>-235.25689633041083</v>
      </c>
      <c r="K220" s="37">
        <f t="shared" si="41"/>
        <v>-6600.0475744670321</v>
      </c>
      <c r="L220" s="37">
        <f t="shared" si="42"/>
        <v>-33173289.014448069</v>
      </c>
      <c r="M220" s="37">
        <f t="shared" si="43"/>
        <v>-34399447.958122171</v>
      </c>
      <c r="N220" s="41">
        <f>'jan-juli'!M220</f>
        <v>-33586375.967651553</v>
      </c>
      <c r="O220" s="41">
        <f t="shared" si="44"/>
        <v>-813071.99047061801</v>
      </c>
      <c r="Q220" s="63"/>
      <c r="R220" s="64"/>
      <c r="S220" s="64"/>
      <c r="T220" s="64"/>
    </row>
    <row r="221" spans="1:20" s="34" customFormat="1" x14ac:dyDescent="0.3">
      <c r="A221" s="33">
        <v>1245</v>
      </c>
      <c r="B221" s="34" t="s">
        <v>273</v>
      </c>
      <c r="C221" s="36">
        <v>113906988</v>
      </c>
      <c r="D221" s="36">
        <v>7062</v>
      </c>
      <c r="E221" s="37">
        <f t="shared" si="38"/>
        <v>16129.564995751911</v>
      </c>
      <c r="F221" s="38">
        <f t="shared" si="35"/>
        <v>0.83257718864408481</v>
      </c>
      <c r="G221" s="39">
        <f t="shared" si="36"/>
        <v>1946.0949598688708</v>
      </c>
      <c r="H221" s="39">
        <f t="shared" si="37"/>
        <v>457.16507907984095</v>
      </c>
      <c r="I221" s="37">
        <f t="shared" si="39"/>
        <v>2403.2600389487116</v>
      </c>
      <c r="J221" s="40">
        <f t="shared" si="40"/>
        <v>-235.25689633041083</v>
      </c>
      <c r="K221" s="37">
        <f t="shared" si="41"/>
        <v>2168.0031426183009</v>
      </c>
      <c r="L221" s="37">
        <f t="shared" si="42"/>
        <v>16971822.395055801</v>
      </c>
      <c r="M221" s="37">
        <f t="shared" si="43"/>
        <v>15310438.193170441</v>
      </c>
      <c r="N221" s="41">
        <f>'jan-juli'!M221</f>
        <v>14706373.517143643</v>
      </c>
      <c r="O221" s="41">
        <f t="shared" si="44"/>
        <v>604064.67602679878</v>
      </c>
      <c r="Q221" s="63"/>
      <c r="R221" s="64"/>
      <c r="S221" s="64"/>
      <c r="T221" s="64"/>
    </row>
    <row r="222" spans="1:20" s="34" customFormat="1" x14ac:dyDescent="0.3">
      <c r="A222" s="33">
        <v>1246</v>
      </c>
      <c r="B222" s="34" t="s">
        <v>274</v>
      </c>
      <c r="C222" s="36">
        <v>474950667</v>
      </c>
      <c r="D222" s="36">
        <v>26166</v>
      </c>
      <c r="E222" s="37">
        <f t="shared" si="38"/>
        <v>18151.443361614307</v>
      </c>
      <c r="F222" s="38">
        <f t="shared" si="35"/>
        <v>0.936942669428803</v>
      </c>
      <c r="G222" s="39">
        <f t="shared" si="36"/>
        <v>732.96794035143319</v>
      </c>
      <c r="H222" s="39">
        <f t="shared" si="37"/>
        <v>0</v>
      </c>
      <c r="I222" s="37">
        <f t="shared" si="39"/>
        <v>732.96794035143319</v>
      </c>
      <c r="J222" s="40">
        <f t="shared" si="40"/>
        <v>-235.25689633041083</v>
      </c>
      <c r="K222" s="37">
        <f t="shared" si="41"/>
        <v>497.71104402102236</v>
      </c>
      <c r="L222" s="37">
        <f t="shared" si="42"/>
        <v>19178839.127235599</v>
      </c>
      <c r="M222" s="37">
        <f t="shared" si="43"/>
        <v>13023107.17785407</v>
      </c>
      <c r="N222" s="41">
        <f>'jan-juli'!M222</f>
        <v>13514035.469000276</v>
      </c>
      <c r="O222" s="41">
        <f t="shared" si="44"/>
        <v>-490928.29114620574</v>
      </c>
      <c r="Q222" s="63"/>
      <c r="R222" s="64"/>
      <c r="S222" s="64"/>
      <c r="T222" s="64"/>
    </row>
    <row r="223" spans="1:20" s="34" customFormat="1" x14ac:dyDescent="0.3">
      <c r="A223" s="33">
        <v>1247</v>
      </c>
      <c r="B223" s="34" t="s">
        <v>275</v>
      </c>
      <c r="C223" s="36">
        <v>477858514</v>
      </c>
      <c r="D223" s="36">
        <v>29275</v>
      </c>
      <c r="E223" s="37">
        <f t="shared" si="38"/>
        <v>16323.091853116994</v>
      </c>
      <c r="F223" s="38">
        <f t="shared" si="35"/>
        <v>0.84256667359762083</v>
      </c>
      <c r="G223" s="39">
        <f t="shared" si="36"/>
        <v>1829.9788454498212</v>
      </c>
      <c r="H223" s="39">
        <f t="shared" si="37"/>
        <v>389.43067900206194</v>
      </c>
      <c r="I223" s="37">
        <f t="shared" si="39"/>
        <v>2219.409524451883</v>
      </c>
      <c r="J223" s="40">
        <f t="shared" si="40"/>
        <v>-235.25689633041083</v>
      </c>
      <c r="K223" s="37">
        <f t="shared" si="41"/>
        <v>1984.1526281214722</v>
      </c>
      <c r="L223" s="37">
        <f t="shared" si="42"/>
        <v>64973213.828328878</v>
      </c>
      <c r="M223" s="37">
        <f t="shared" si="43"/>
        <v>58086068.1882561</v>
      </c>
      <c r="N223" s="41">
        <f>'jan-juli'!M223</f>
        <v>56279837.262019269</v>
      </c>
      <c r="O223" s="41">
        <f t="shared" si="44"/>
        <v>1806230.9262368307</v>
      </c>
      <c r="Q223" s="63"/>
      <c r="R223" s="64"/>
      <c r="S223" s="64"/>
      <c r="T223" s="64"/>
    </row>
    <row r="224" spans="1:20" s="34" customFormat="1" x14ac:dyDescent="0.3">
      <c r="A224" s="33">
        <v>1251</v>
      </c>
      <c r="B224" s="34" t="s">
        <v>276</v>
      </c>
      <c r="C224" s="36">
        <v>74012196</v>
      </c>
      <c r="D224" s="36">
        <v>4045</v>
      </c>
      <c r="E224" s="37">
        <f t="shared" si="38"/>
        <v>18297.205438813351</v>
      </c>
      <c r="F224" s="38">
        <f t="shared" si="35"/>
        <v>0.94446662810203841</v>
      </c>
      <c r="G224" s="39">
        <f t="shared" si="36"/>
        <v>645.51069403200665</v>
      </c>
      <c r="H224" s="39">
        <f t="shared" si="37"/>
        <v>0</v>
      </c>
      <c r="I224" s="37">
        <f t="shared" si="39"/>
        <v>645.51069403200665</v>
      </c>
      <c r="J224" s="40">
        <f t="shared" si="40"/>
        <v>-235.25689633041083</v>
      </c>
      <c r="K224" s="37">
        <f t="shared" si="41"/>
        <v>410.25379770159583</v>
      </c>
      <c r="L224" s="37">
        <f t="shared" si="42"/>
        <v>2611090.757359467</v>
      </c>
      <c r="M224" s="37">
        <f t="shared" si="43"/>
        <v>1659476.6117029551</v>
      </c>
      <c r="N224" s="41">
        <f>'jan-juli'!M224</f>
        <v>1324476.876026372</v>
      </c>
      <c r="O224" s="41">
        <f t="shared" si="44"/>
        <v>334999.73567658314</v>
      </c>
      <c r="Q224" s="63"/>
      <c r="R224" s="64"/>
      <c r="S224" s="64"/>
      <c r="T224" s="64"/>
    </row>
    <row r="225" spans="1:20" s="34" customFormat="1" x14ac:dyDescent="0.3">
      <c r="A225" s="33">
        <v>1252</v>
      </c>
      <c r="B225" s="34" t="s">
        <v>277</v>
      </c>
      <c r="C225" s="36">
        <v>21867556</v>
      </c>
      <c r="D225" s="36">
        <v>380</v>
      </c>
      <c r="E225" s="37">
        <f t="shared" si="38"/>
        <v>57546.2</v>
      </c>
      <c r="F225" s="38">
        <f t="shared" si="35"/>
        <v>2.9704243992797608</v>
      </c>
      <c r="G225" s="39">
        <f t="shared" si="36"/>
        <v>-22903.886042679984</v>
      </c>
      <c r="H225" s="39">
        <f t="shared" si="37"/>
        <v>0</v>
      </c>
      <c r="I225" s="37">
        <f t="shared" si="39"/>
        <v>-22903.886042679984</v>
      </c>
      <c r="J225" s="40">
        <f t="shared" si="40"/>
        <v>-235.25689633041083</v>
      </c>
      <c r="K225" s="37">
        <f t="shared" si="41"/>
        <v>-23139.142939010395</v>
      </c>
      <c r="L225" s="37">
        <f t="shared" si="42"/>
        <v>-8703476.6962183937</v>
      </c>
      <c r="M225" s="37">
        <f t="shared" si="43"/>
        <v>-8792874.31682395</v>
      </c>
      <c r="N225" s="41">
        <f>'jan-juli'!M225</f>
        <v>-8841508.7362447418</v>
      </c>
      <c r="O225" s="41">
        <f t="shared" si="44"/>
        <v>48634.41942079179</v>
      </c>
      <c r="Q225" s="63"/>
      <c r="R225" s="64"/>
      <c r="S225" s="64"/>
      <c r="T225" s="64"/>
    </row>
    <row r="226" spans="1:20" s="34" customFormat="1" x14ac:dyDescent="0.3">
      <c r="A226" s="33">
        <v>1253</v>
      </c>
      <c r="B226" s="34" t="s">
        <v>278</v>
      </c>
      <c r="C226" s="36">
        <v>125631303</v>
      </c>
      <c r="D226" s="36">
        <v>8120</v>
      </c>
      <c r="E226" s="37">
        <f t="shared" si="38"/>
        <v>15471.835344827587</v>
      </c>
      <c r="F226" s="38">
        <f t="shared" si="35"/>
        <v>0.79862644640158442</v>
      </c>
      <c r="G226" s="39">
        <f t="shared" si="36"/>
        <v>2340.7327504234654</v>
      </c>
      <c r="H226" s="39">
        <f t="shared" si="37"/>
        <v>687.37045690335435</v>
      </c>
      <c r="I226" s="37">
        <f t="shared" si="39"/>
        <v>3028.1032073268198</v>
      </c>
      <c r="J226" s="40">
        <f t="shared" si="40"/>
        <v>-235.25689633041083</v>
      </c>
      <c r="K226" s="37">
        <f t="shared" si="41"/>
        <v>2792.8463109964091</v>
      </c>
      <c r="L226" s="37">
        <f t="shared" si="42"/>
        <v>24588198.043493778</v>
      </c>
      <c r="M226" s="37">
        <f t="shared" si="43"/>
        <v>22677912.045290843</v>
      </c>
      <c r="N226" s="41">
        <f>'jan-juli'!M226</f>
        <v>21756822.399533615</v>
      </c>
      <c r="O226" s="41">
        <f t="shared" si="44"/>
        <v>921089.64575722814</v>
      </c>
      <c r="Q226" s="63"/>
      <c r="R226" s="64"/>
      <c r="S226" s="64"/>
      <c r="T226" s="64"/>
    </row>
    <row r="227" spans="1:20" s="34" customFormat="1" x14ac:dyDescent="0.3">
      <c r="A227" s="33">
        <v>1256</v>
      </c>
      <c r="B227" s="34" t="s">
        <v>279</v>
      </c>
      <c r="C227" s="36">
        <v>130780447</v>
      </c>
      <c r="D227" s="36">
        <v>8187</v>
      </c>
      <c r="E227" s="37">
        <f t="shared" si="38"/>
        <v>15974.159887626725</v>
      </c>
      <c r="F227" s="38">
        <f t="shared" si="35"/>
        <v>0.82455547522169093</v>
      </c>
      <c r="G227" s="39">
        <f t="shared" si="36"/>
        <v>2039.338024743982</v>
      </c>
      <c r="H227" s="39">
        <f t="shared" si="37"/>
        <v>511.55686692365583</v>
      </c>
      <c r="I227" s="37">
        <f t="shared" si="39"/>
        <v>2550.8948916676377</v>
      </c>
      <c r="J227" s="40">
        <f t="shared" si="40"/>
        <v>-235.25689633041083</v>
      </c>
      <c r="K227" s="37">
        <f t="shared" si="41"/>
        <v>2315.637995337227</v>
      </c>
      <c r="L227" s="37">
        <f t="shared" si="42"/>
        <v>20884176.478082951</v>
      </c>
      <c r="M227" s="37">
        <f t="shared" si="43"/>
        <v>18958128.267825879</v>
      </c>
      <c r="N227" s="41">
        <f>'jan-juli'!M227</f>
        <v>18122130.862737894</v>
      </c>
      <c r="O227" s="41">
        <f t="shared" si="44"/>
        <v>835997.4050879851</v>
      </c>
      <c r="Q227" s="63"/>
      <c r="R227" s="64"/>
      <c r="S227" s="64"/>
      <c r="T227" s="64"/>
    </row>
    <row r="228" spans="1:20" s="34" customFormat="1" x14ac:dyDescent="0.3">
      <c r="A228" s="33">
        <v>1259</v>
      </c>
      <c r="B228" s="34" t="s">
        <v>280</v>
      </c>
      <c r="C228" s="36">
        <v>75254728</v>
      </c>
      <c r="D228" s="36">
        <v>4889</v>
      </c>
      <c r="E228" s="37">
        <f t="shared" si="38"/>
        <v>15392.662712211086</v>
      </c>
      <c r="F228" s="38">
        <f t="shared" si="35"/>
        <v>0.79453970705686194</v>
      </c>
      <c r="G228" s="39">
        <f t="shared" si="36"/>
        <v>2388.2363299933659</v>
      </c>
      <c r="H228" s="39">
        <f t="shared" si="37"/>
        <v>715.08087831912962</v>
      </c>
      <c r="I228" s="37">
        <f t="shared" si="39"/>
        <v>3103.3172083124955</v>
      </c>
      <c r="J228" s="40">
        <f t="shared" si="40"/>
        <v>-235.25689633041083</v>
      </c>
      <c r="K228" s="37">
        <f t="shared" si="41"/>
        <v>2868.0603119820848</v>
      </c>
      <c r="L228" s="37">
        <f t="shared" si="42"/>
        <v>15172117.831439791</v>
      </c>
      <c r="M228" s="37">
        <f t="shared" si="43"/>
        <v>14021946.865280412</v>
      </c>
      <c r="N228" s="41">
        <f>'jan-juli'!M228</f>
        <v>13715924.509786924</v>
      </c>
      <c r="O228" s="41">
        <f t="shared" si="44"/>
        <v>306022.35549348779</v>
      </c>
      <c r="Q228" s="63"/>
      <c r="R228" s="64"/>
      <c r="S228" s="64"/>
      <c r="T228" s="64"/>
    </row>
    <row r="229" spans="1:20" s="34" customFormat="1" x14ac:dyDescent="0.3">
      <c r="A229" s="33">
        <v>1260</v>
      </c>
      <c r="B229" s="34" t="s">
        <v>281</v>
      </c>
      <c r="C229" s="36">
        <v>76629088</v>
      </c>
      <c r="D229" s="36">
        <v>5091</v>
      </c>
      <c r="E229" s="37">
        <f t="shared" si="38"/>
        <v>15051.873502258888</v>
      </c>
      <c r="F229" s="38">
        <f t="shared" si="35"/>
        <v>0.77694882209394034</v>
      </c>
      <c r="G229" s="39">
        <f t="shared" si="36"/>
        <v>2592.7098559646843</v>
      </c>
      <c r="H229" s="39">
        <f t="shared" si="37"/>
        <v>834.35710180239892</v>
      </c>
      <c r="I229" s="37">
        <f t="shared" si="39"/>
        <v>3427.0669577670833</v>
      </c>
      <c r="J229" s="40">
        <f t="shared" si="40"/>
        <v>-235.25689633041083</v>
      </c>
      <c r="K229" s="37">
        <f t="shared" si="41"/>
        <v>3191.8100614366726</v>
      </c>
      <c r="L229" s="37">
        <f t="shared" si="42"/>
        <v>17447197.881992221</v>
      </c>
      <c r="M229" s="37">
        <f t="shared" si="43"/>
        <v>16249505.0227741</v>
      </c>
      <c r="N229" s="41">
        <f>'jan-juli'!M229</f>
        <v>15626938.576462515</v>
      </c>
      <c r="O229" s="41">
        <f t="shared" si="44"/>
        <v>622566.44631158561</v>
      </c>
      <c r="Q229" s="63"/>
      <c r="R229" s="64"/>
      <c r="S229" s="64"/>
      <c r="T229" s="64"/>
    </row>
    <row r="230" spans="1:20" s="34" customFormat="1" x14ac:dyDescent="0.3">
      <c r="A230" s="33">
        <v>1263</v>
      </c>
      <c r="B230" s="34" t="s">
        <v>282</v>
      </c>
      <c r="C230" s="36">
        <v>279266175</v>
      </c>
      <c r="D230" s="36">
        <v>15812</v>
      </c>
      <c r="E230" s="37">
        <f t="shared" si="38"/>
        <v>17661.660447761195</v>
      </c>
      <c r="F230" s="38">
        <f t="shared" si="35"/>
        <v>0.91166101542454869</v>
      </c>
      <c r="G230" s="39">
        <f t="shared" si="36"/>
        <v>1026.8376886633007</v>
      </c>
      <c r="H230" s="39">
        <f t="shared" si="37"/>
        <v>0</v>
      </c>
      <c r="I230" s="37">
        <f t="shared" si="39"/>
        <v>1026.8376886633007</v>
      </c>
      <c r="J230" s="40">
        <f t="shared" si="40"/>
        <v>-235.25689633041083</v>
      </c>
      <c r="K230" s="37">
        <f t="shared" si="41"/>
        <v>791.58079233288981</v>
      </c>
      <c r="L230" s="37">
        <f t="shared" si="42"/>
        <v>16236357.533144111</v>
      </c>
      <c r="M230" s="37">
        <f t="shared" si="43"/>
        <v>12516475.488367654</v>
      </c>
      <c r="N230" s="41">
        <f>'jan-juli'!M230</f>
        <v>11301206.558153052</v>
      </c>
      <c r="O230" s="41">
        <f t="shared" si="44"/>
        <v>1215268.9302146025</v>
      </c>
      <c r="Q230" s="63"/>
      <c r="R230" s="64"/>
      <c r="S230" s="64"/>
      <c r="T230" s="64"/>
    </row>
    <row r="231" spans="1:20" s="34" customFormat="1" x14ac:dyDescent="0.3">
      <c r="A231" s="33">
        <v>1264</v>
      </c>
      <c r="B231" s="34" t="s">
        <v>283</v>
      </c>
      <c r="C231" s="36">
        <v>57380241</v>
      </c>
      <c r="D231" s="36">
        <v>2887</v>
      </c>
      <c r="E231" s="37">
        <f t="shared" si="38"/>
        <v>19875.386560443367</v>
      </c>
      <c r="F231" s="38">
        <f t="shared" si="35"/>
        <v>1.0259293086990631</v>
      </c>
      <c r="G231" s="39">
        <f t="shared" si="36"/>
        <v>-301.3979789460027</v>
      </c>
      <c r="H231" s="39">
        <f t="shared" si="37"/>
        <v>0</v>
      </c>
      <c r="I231" s="37">
        <f t="shared" si="39"/>
        <v>-301.3979789460027</v>
      </c>
      <c r="J231" s="40">
        <f t="shared" si="40"/>
        <v>-235.25689633041083</v>
      </c>
      <c r="K231" s="37">
        <f t="shared" si="41"/>
        <v>-536.65487527641358</v>
      </c>
      <c r="L231" s="37">
        <f t="shared" si="42"/>
        <v>-870135.96521710977</v>
      </c>
      <c r="M231" s="37">
        <f t="shared" si="43"/>
        <v>-1549322.6249230059</v>
      </c>
      <c r="N231" s="41">
        <f>'jan-juli'!M231</f>
        <v>-1726188.6919435968</v>
      </c>
      <c r="O231" s="41">
        <f t="shared" si="44"/>
        <v>176866.06702059088</v>
      </c>
      <c r="Q231" s="63"/>
      <c r="R231" s="64"/>
      <c r="S231" s="64"/>
      <c r="T231" s="64"/>
    </row>
    <row r="232" spans="1:20" s="34" customFormat="1" x14ac:dyDescent="0.3">
      <c r="A232" s="33">
        <v>1265</v>
      </c>
      <c r="B232" s="34" t="s">
        <v>284</v>
      </c>
      <c r="C232" s="36">
        <v>8988427</v>
      </c>
      <c r="D232" s="36">
        <v>562</v>
      </c>
      <c r="E232" s="37">
        <f t="shared" si="38"/>
        <v>15993.642348754449</v>
      </c>
      <c r="F232" s="38">
        <f t="shared" si="35"/>
        <v>0.82556112247366953</v>
      </c>
      <c r="G232" s="39">
        <f t="shared" si="36"/>
        <v>2027.648548067348</v>
      </c>
      <c r="H232" s="39">
        <f t="shared" si="37"/>
        <v>504.73800552895261</v>
      </c>
      <c r="I232" s="37">
        <f t="shared" si="39"/>
        <v>2532.3865535963005</v>
      </c>
      <c r="J232" s="40">
        <f t="shared" si="40"/>
        <v>-235.25689633041083</v>
      </c>
      <c r="K232" s="37">
        <f t="shared" si="41"/>
        <v>2297.1296572658898</v>
      </c>
      <c r="L232" s="37">
        <f t="shared" si="42"/>
        <v>1423201.2431211208</v>
      </c>
      <c r="M232" s="37">
        <f t="shared" si="43"/>
        <v>1290986.86738343</v>
      </c>
      <c r="N232" s="41">
        <f>'jan-juli'!M232</f>
        <v>1190312.9592657499</v>
      </c>
      <c r="O232" s="41">
        <f t="shared" si="44"/>
        <v>100673.90811768011</v>
      </c>
      <c r="Q232" s="63"/>
      <c r="R232" s="64"/>
      <c r="S232" s="64"/>
      <c r="T232" s="64"/>
    </row>
    <row r="233" spans="1:20" s="34" customFormat="1" x14ac:dyDescent="0.3">
      <c r="A233" s="33">
        <v>1266</v>
      </c>
      <c r="B233" s="34" t="s">
        <v>285</v>
      </c>
      <c r="C233" s="36">
        <v>38974194</v>
      </c>
      <c r="D233" s="36">
        <v>1711</v>
      </c>
      <c r="E233" s="37">
        <f t="shared" si="38"/>
        <v>22778.605493863237</v>
      </c>
      <c r="F233" s="38">
        <f t="shared" si="35"/>
        <v>1.1757878980808354</v>
      </c>
      <c r="G233" s="39">
        <f t="shared" si="36"/>
        <v>-2043.3293389979247</v>
      </c>
      <c r="H233" s="39">
        <f t="shared" si="37"/>
        <v>0</v>
      </c>
      <c r="I233" s="37">
        <f t="shared" si="39"/>
        <v>-2043.3293389979247</v>
      </c>
      <c r="J233" s="40">
        <f t="shared" si="40"/>
        <v>-235.25689633041083</v>
      </c>
      <c r="K233" s="37">
        <f t="shared" si="41"/>
        <v>-2278.5862353283355</v>
      </c>
      <c r="L233" s="37">
        <f t="shared" si="42"/>
        <v>-3496136.4990254492</v>
      </c>
      <c r="M233" s="37">
        <f t="shared" si="43"/>
        <v>-3898661.0486467821</v>
      </c>
      <c r="N233" s="41">
        <f>'jan-juli'!M233</f>
        <v>-4111615.8366177664</v>
      </c>
      <c r="O233" s="41">
        <f t="shared" si="44"/>
        <v>212954.78797098435</v>
      </c>
      <c r="Q233" s="63"/>
      <c r="R233" s="64"/>
      <c r="S233" s="64"/>
      <c r="T233" s="64"/>
    </row>
    <row r="234" spans="1:20" s="34" customFormat="1" x14ac:dyDescent="0.3">
      <c r="A234" s="33">
        <v>1401</v>
      </c>
      <c r="B234" s="34" t="s">
        <v>286</v>
      </c>
      <c r="C234" s="36">
        <v>225022298</v>
      </c>
      <c r="D234" s="36">
        <v>11852</v>
      </c>
      <c r="E234" s="37">
        <f t="shared" si="38"/>
        <v>18986.019068511643</v>
      </c>
      <c r="F234" s="38">
        <f t="shared" si="35"/>
        <v>0.98002186567136984</v>
      </c>
      <c r="G234" s="39">
        <f t="shared" si="36"/>
        <v>232.22251621303147</v>
      </c>
      <c r="H234" s="39">
        <f t="shared" si="37"/>
        <v>0</v>
      </c>
      <c r="I234" s="37">
        <f t="shared" si="39"/>
        <v>232.22251621303147</v>
      </c>
      <c r="J234" s="40">
        <f t="shared" si="40"/>
        <v>-235.25689633041083</v>
      </c>
      <c r="K234" s="37">
        <f t="shared" si="41"/>
        <v>-3.0343801173793565</v>
      </c>
      <c r="L234" s="37">
        <f t="shared" si="42"/>
        <v>2752301.2621568488</v>
      </c>
      <c r="M234" s="37">
        <f t="shared" si="43"/>
        <v>-35963.473151180136</v>
      </c>
      <c r="N234" s="41">
        <f>'jan-juli'!M234</f>
        <v>-1022489.7167701739</v>
      </c>
      <c r="O234" s="41">
        <f t="shared" si="44"/>
        <v>986526.24361899379</v>
      </c>
      <c r="Q234" s="63"/>
      <c r="R234" s="64"/>
      <c r="S234" s="64"/>
      <c r="T234" s="64"/>
    </row>
    <row r="235" spans="1:20" s="34" customFormat="1" x14ac:dyDescent="0.3">
      <c r="A235" s="33">
        <v>1411</v>
      </c>
      <c r="B235" s="34" t="s">
        <v>287</v>
      </c>
      <c r="C235" s="36">
        <v>44189791</v>
      </c>
      <c r="D235" s="36">
        <v>2322</v>
      </c>
      <c r="E235" s="37">
        <f t="shared" si="38"/>
        <v>19030.917743324721</v>
      </c>
      <c r="F235" s="38">
        <f t="shared" si="35"/>
        <v>0.98233944909408233</v>
      </c>
      <c r="G235" s="39">
        <f t="shared" si="36"/>
        <v>205.28331132518505</v>
      </c>
      <c r="H235" s="39">
        <f t="shared" si="37"/>
        <v>0</v>
      </c>
      <c r="I235" s="37">
        <f t="shared" si="39"/>
        <v>205.28331132518505</v>
      </c>
      <c r="J235" s="40">
        <f t="shared" si="40"/>
        <v>-235.25689633041083</v>
      </c>
      <c r="K235" s="37">
        <f t="shared" si="41"/>
        <v>-29.973585005225772</v>
      </c>
      <c r="L235" s="37">
        <f t="shared" si="42"/>
        <v>476667.8488970797</v>
      </c>
      <c r="M235" s="37">
        <f t="shared" si="43"/>
        <v>-69598.664382134244</v>
      </c>
      <c r="N235" s="41">
        <f>'jan-juli'!M235</f>
        <v>-228209.40515865365</v>
      </c>
      <c r="O235" s="41">
        <f t="shared" si="44"/>
        <v>158610.74077651941</v>
      </c>
      <c r="Q235" s="63"/>
      <c r="R235" s="64"/>
      <c r="S235" s="64"/>
      <c r="T235" s="64"/>
    </row>
    <row r="236" spans="1:20" s="34" customFormat="1" x14ac:dyDescent="0.3">
      <c r="A236" s="33">
        <v>1412</v>
      </c>
      <c r="B236" s="34" t="s">
        <v>288</v>
      </c>
      <c r="C236" s="36">
        <v>14611744</v>
      </c>
      <c r="D236" s="36">
        <v>820</v>
      </c>
      <c r="E236" s="37">
        <f t="shared" si="38"/>
        <v>17819.2</v>
      </c>
      <c r="F236" s="38">
        <f t="shared" si="35"/>
        <v>0.91979290475558628</v>
      </c>
      <c r="G236" s="39">
        <f t="shared" si="36"/>
        <v>932.31395732001693</v>
      </c>
      <c r="H236" s="39">
        <f t="shared" si="37"/>
        <v>0</v>
      </c>
      <c r="I236" s="37">
        <f t="shared" si="39"/>
        <v>932.31395732001693</v>
      </c>
      <c r="J236" s="40">
        <f t="shared" si="40"/>
        <v>-235.25689633041083</v>
      </c>
      <c r="K236" s="37">
        <f t="shared" si="41"/>
        <v>697.05706098960604</v>
      </c>
      <c r="L236" s="37">
        <f t="shared" si="42"/>
        <v>764497.44500241382</v>
      </c>
      <c r="M236" s="37">
        <f t="shared" si="43"/>
        <v>571586.79001147696</v>
      </c>
      <c r="N236" s="41">
        <f>'jan-juli'!M236</f>
        <v>480112.71652450599</v>
      </c>
      <c r="O236" s="41">
        <f t="shared" si="44"/>
        <v>91474.07348697097</v>
      </c>
      <c r="Q236" s="63"/>
      <c r="R236" s="64"/>
      <c r="S236" s="64"/>
      <c r="T236" s="64"/>
    </row>
    <row r="237" spans="1:20" s="34" customFormat="1" x14ac:dyDescent="0.3">
      <c r="A237" s="33">
        <v>1413</v>
      </c>
      <c r="B237" s="34" t="s">
        <v>289</v>
      </c>
      <c r="C237" s="36">
        <v>24092751</v>
      </c>
      <c r="D237" s="36">
        <v>1366</v>
      </c>
      <c r="E237" s="37">
        <f t="shared" si="38"/>
        <v>17637.445827232797</v>
      </c>
      <c r="F237" s="38">
        <f t="shared" si="35"/>
        <v>0.91041110318643648</v>
      </c>
      <c r="G237" s="39">
        <f t="shared" si="36"/>
        <v>1041.3664609803388</v>
      </c>
      <c r="H237" s="39">
        <f t="shared" si="37"/>
        <v>0</v>
      </c>
      <c r="I237" s="37">
        <f t="shared" si="39"/>
        <v>1041.3664609803388</v>
      </c>
      <c r="J237" s="40">
        <f t="shared" si="40"/>
        <v>-235.25689633041083</v>
      </c>
      <c r="K237" s="37">
        <f t="shared" si="41"/>
        <v>806.10956464992796</v>
      </c>
      <c r="L237" s="37">
        <f t="shared" si="42"/>
        <v>1422506.5856991429</v>
      </c>
      <c r="M237" s="37">
        <f t="shared" si="43"/>
        <v>1101145.6653118015</v>
      </c>
      <c r="N237" s="41">
        <f>'jan-juli'!M237</f>
        <v>987701.07655180118</v>
      </c>
      <c r="O237" s="41">
        <f t="shared" si="44"/>
        <v>113444.5887600003</v>
      </c>
      <c r="Q237" s="63"/>
      <c r="R237" s="64"/>
      <c r="S237" s="64"/>
      <c r="T237" s="64"/>
    </row>
    <row r="238" spans="1:20" s="34" customFormat="1" x14ac:dyDescent="0.3">
      <c r="A238" s="33">
        <v>1416</v>
      </c>
      <c r="B238" s="34" t="s">
        <v>290</v>
      </c>
      <c r="C238" s="36">
        <v>82606740</v>
      </c>
      <c r="D238" s="36">
        <v>4091</v>
      </c>
      <c r="E238" s="37">
        <f t="shared" si="38"/>
        <v>20192.309948667807</v>
      </c>
      <c r="F238" s="38">
        <f t="shared" si="35"/>
        <v>1.0422882857485345</v>
      </c>
      <c r="G238" s="39">
        <f t="shared" si="36"/>
        <v>-491.55201188066712</v>
      </c>
      <c r="H238" s="39">
        <f t="shared" si="37"/>
        <v>0</v>
      </c>
      <c r="I238" s="37">
        <f t="shared" si="39"/>
        <v>-491.55201188066712</v>
      </c>
      <c r="J238" s="40">
        <f t="shared" si="40"/>
        <v>-235.25689633041083</v>
      </c>
      <c r="K238" s="37">
        <f t="shared" si="41"/>
        <v>-726.80890821107801</v>
      </c>
      <c r="L238" s="37">
        <f t="shared" si="42"/>
        <v>-2010939.2806038093</v>
      </c>
      <c r="M238" s="37">
        <f t="shared" si="43"/>
        <v>-2973375.2434915202</v>
      </c>
      <c r="N238" s="41">
        <f>'jan-juli'!M238</f>
        <v>-3498926.6057295669</v>
      </c>
      <c r="O238" s="41">
        <f t="shared" si="44"/>
        <v>525551.36223804671</v>
      </c>
      <c r="Q238" s="63"/>
      <c r="R238" s="64"/>
      <c r="S238" s="64"/>
      <c r="T238" s="64"/>
    </row>
    <row r="239" spans="1:20" s="34" customFormat="1" x14ac:dyDescent="0.3">
      <c r="A239" s="33">
        <v>1417</v>
      </c>
      <c r="B239" s="34" t="s">
        <v>291</v>
      </c>
      <c r="C239" s="36">
        <v>54404903</v>
      </c>
      <c r="D239" s="36">
        <v>2672</v>
      </c>
      <c r="E239" s="37">
        <f t="shared" si="38"/>
        <v>20361.116392215568</v>
      </c>
      <c r="F239" s="38">
        <f t="shared" si="35"/>
        <v>1.0510017503851206</v>
      </c>
      <c r="G239" s="39">
        <f t="shared" si="36"/>
        <v>-592.83587800932366</v>
      </c>
      <c r="H239" s="39">
        <f t="shared" si="37"/>
        <v>0</v>
      </c>
      <c r="I239" s="37">
        <f t="shared" si="39"/>
        <v>-592.83587800932366</v>
      </c>
      <c r="J239" s="40">
        <f t="shared" si="40"/>
        <v>-235.25689633041083</v>
      </c>
      <c r="K239" s="37">
        <f t="shared" si="41"/>
        <v>-828.09277433973443</v>
      </c>
      <c r="L239" s="37">
        <f t="shared" si="42"/>
        <v>-1584057.4660409128</v>
      </c>
      <c r="M239" s="37">
        <f t="shared" si="43"/>
        <v>-2212663.8930357704</v>
      </c>
      <c r="N239" s="41">
        <f>'jan-juli'!M239</f>
        <v>-2471540.2359103863</v>
      </c>
      <c r="O239" s="41">
        <f t="shared" si="44"/>
        <v>258876.34287461592</v>
      </c>
      <c r="Q239" s="63"/>
      <c r="R239" s="64"/>
      <c r="S239" s="64"/>
      <c r="T239" s="64"/>
    </row>
    <row r="240" spans="1:20" s="34" customFormat="1" x14ac:dyDescent="0.3">
      <c r="A240" s="33">
        <v>1418</v>
      </c>
      <c r="B240" s="34" t="s">
        <v>292</v>
      </c>
      <c r="C240" s="36">
        <v>21070998</v>
      </c>
      <c r="D240" s="36">
        <v>1279</v>
      </c>
      <c r="E240" s="37">
        <f t="shared" si="38"/>
        <v>16474.587959343236</v>
      </c>
      <c r="F240" s="38">
        <f t="shared" si="35"/>
        <v>0.8503866118442871</v>
      </c>
      <c r="G240" s="39">
        <f t="shared" si="36"/>
        <v>1739.0811817140755</v>
      </c>
      <c r="H240" s="39">
        <f t="shared" si="37"/>
        <v>336.40704182287698</v>
      </c>
      <c r="I240" s="37">
        <f t="shared" si="39"/>
        <v>2075.4882235369523</v>
      </c>
      <c r="J240" s="40">
        <f t="shared" si="40"/>
        <v>-235.25689633041083</v>
      </c>
      <c r="K240" s="37">
        <f t="shared" si="41"/>
        <v>1840.2313272065414</v>
      </c>
      <c r="L240" s="37">
        <f t="shared" si="42"/>
        <v>2654549.4379037619</v>
      </c>
      <c r="M240" s="37">
        <f t="shared" si="43"/>
        <v>2353655.8674971666</v>
      </c>
      <c r="N240" s="41">
        <f>'jan-juli'!M240</f>
        <v>2197826.3632578193</v>
      </c>
      <c r="O240" s="41">
        <f t="shared" si="44"/>
        <v>155829.5042393473</v>
      </c>
      <c r="Q240" s="63"/>
      <c r="R240" s="64"/>
      <c r="S240" s="64"/>
      <c r="T240" s="64"/>
    </row>
    <row r="241" spans="1:20" s="34" customFormat="1" x14ac:dyDescent="0.3">
      <c r="A241" s="33">
        <v>1419</v>
      </c>
      <c r="B241" s="34" t="s">
        <v>293</v>
      </c>
      <c r="C241" s="36">
        <v>41493944</v>
      </c>
      <c r="D241" s="36">
        <v>2331</v>
      </c>
      <c r="E241" s="37">
        <f t="shared" si="38"/>
        <v>17800.919776919778</v>
      </c>
      <c r="F241" s="38">
        <f t="shared" si="35"/>
        <v>0.91884931472424158</v>
      </c>
      <c r="G241" s="39">
        <f t="shared" si="36"/>
        <v>943.28209116815049</v>
      </c>
      <c r="H241" s="39">
        <f t="shared" si="37"/>
        <v>0</v>
      </c>
      <c r="I241" s="37">
        <f t="shared" si="39"/>
        <v>943.28209116815049</v>
      </c>
      <c r="J241" s="40">
        <f t="shared" si="40"/>
        <v>-235.25689633041083</v>
      </c>
      <c r="K241" s="37">
        <f t="shared" si="41"/>
        <v>708.02519483773972</v>
      </c>
      <c r="L241" s="37">
        <f t="shared" si="42"/>
        <v>2198790.554512959</v>
      </c>
      <c r="M241" s="37">
        <f t="shared" si="43"/>
        <v>1650406.7291667713</v>
      </c>
      <c r="N241" s="41">
        <f>'jan-juli'!M241</f>
        <v>1411904.1831934433</v>
      </c>
      <c r="O241" s="41">
        <f t="shared" si="44"/>
        <v>238502.54597332794</v>
      </c>
      <c r="Q241" s="63"/>
      <c r="R241" s="64"/>
      <c r="S241" s="64"/>
      <c r="T241" s="64"/>
    </row>
    <row r="242" spans="1:20" s="34" customFormat="1" x14ac:dyDescent="0.3">
      <c r="A242" s="33">
        <v>1420</v>
      </c>
      <c r="B242" s="34" t="s">
        <v>294</v>
      </c>
      <c r="C242" s="36">
        <v>137223001</v>
      </c>
      <c r="D242" s="36">
        <v>8191</v>
      </c>
      <c r="E242" s="37">
        <f t="shared" si="38"/>
        <v>16752.899645952875</v>
      </c>
      <c r="F242" s="38">
        <f t="shared" si="35"/>
        <v>0.86475252696135785</v>
      </c>
      <c r="G242" s="39">
        <f t="shared" si="36"/>
        <v>1572.0941697482922</v>
      </c>
      <c r="H242" s="39">
        <f t="shared" si="37"/>
        <v>238.99795150950339</v>
      </c>
      <c r="I242" s="37">
        <f t="shared" si="39"/>
        <v>1811.0921212577955</v>
      </c>
      <c r="J242" s="40">
        <f t="shared" si="40"/>
        <v>-235.25689633041083</v>
      </c>
      <c r="K242" s="37">
        <f t="shared" si="41"/>
        <v>1575.8352249273846</v>
      </c>
      <c r="L242" s="37">
        <f t="shared" si="42"/>
        <v>14834655.565222602</v>
      </c>
      <c r="M242" s="37">
        <f t="shared" si="43"/>
        <v>12907666.327380208</v>
      </c>
      <c r="N242" s="41">
        <f>'jan-juli'!M242</f>
        <v>12018996.570988886</v>
      </c>
      <c r="O242" s="41">
        <f t="shared" si="44"/>
        <v>888669.75639132224</v>
      </c>
      <c r="Q242" s="63"/>
      <c r="R242" s="64"/>
      <c r="S242" s="64"/>
      <c r="T242" s="64"/>
    </row>
    <row r="243" spans="1:20" s="34" customFormat="1" x14ac:dyDescent="0.3">
      <c r="A243" s="33">
        <v>1421</v>
      </c>
      <c r="B243" s="34" t="s">
        <v>295</v>
      </c>
      <c r="C243" s="36">
        <v>64015304</v>
      </c>
      <c r="D243" s="36">
        <v>1764</v>
      </c>
      <c r="E243" s="37">
        <f t="shared" si="38"/>
        <v>36289.854875283447</v>
      </c>
      <c r="F243" s="38">
        <f t="shared" si="35"/>
        <v>1.873212659877864</v>
      </c>
      <c r="G243" s="39">
        <f t="shared" si="36"/>
        <v>-10150.07896785005</v>
      </c>
      <c r="H243" s="39">
        <f t="shared" si="37"/>
        <v>0</v>
      </c>
      <c r="I243" s="37">
        <f t="shared" si="39"/>
        <v>-10150.07896785005</v>
      </c>
      <c r="J243" s="40">
        <f t="shared" si="40"/>
        <v>-235.25689633041083</v>
      </c>
      <c r="K243" s="37">
        <f t="shared" si="41"/>
        <v>-10385.335864180461</v>
      </c>
      <c r="L243" s="37">
        <f t="shared" si="42"/>
        <v>-17904739.299287487</v>
      </c>
      <c r="M243" s="37">
        <f t="shared" si="43"/>
        <v>-18319732.464414332</v>
      </c>
      <c r="N243" s="41">
        <f>'jan-juli'!M243</f>
        <v>-18037465.282988746</v>
      </c>
      <c r="O243" s="41">
        <f t="shared" si="44"/>
        <v>-282267.18142558634</v>
      </c>
      <c r="Q243" s="63"/>
      <c r="R243" s="64"/>
      <c r="S243" s="64"/>
      <c r="T243" s="64"/>
    </row>
    <row r="244" spans="1:20" s="34" customFormat="1" x14ac:dyDescent="0.3">
      <c r="A244" s="33">
        <v>1422</v>
      </c>
      <c r="B244" s="34" t="s">
        <v>296</v>
      </c>
      <c r="C244" s="36">
        <v>50453529</v>
      </c>
      <c r="D244" s="36">
        <v>2151</v>
      </c>
      <c r="E244" s="37">
        <f t="shared" si="38"/>
        <v>23455.847977684796</v>
      </c>
      <c r="F244" s="38">
        <f t="shared" si="35"/>
        <v>1.2107458553077659</v>
      </c>
      <c r="G244" s="39">
        <f t="shared" si="36"/>
        <v>-2449.6748292908601</v>
      </c>
      <c r="H244" s="39">
        <f t="shared" si="37"/>
        <v>0</v>
      </c>
      <c r="I244" s="37">
        <f t="shared" si="39"/>
        <v>-2449.6748292908601</v>
      </c>
      <c r="J244" s="40">
        <f t="shared" si="40"/>
        <v>-235.25689633041083</v>
      </c>
      <c r="K244" s="37">
        <f t="shared" si="41"/>
        <v>-2684.9317256212707</v>
      </c>
      <c r="L244" s="37">
        <f t="shared" si="42"/>
        <v>-5269250.5578046404</v>
      </c>
      <c r="M244" s="37">
        <f t="shared" si="43"/>
        <v>-5775288.1418113532</v>
      </c>
      <c r="N244" s="41">
        <f>'jan-juli'!M244</f>
        <v>-6052981.9838485206</v>
      </c>
      <c r="O244" s="41">
        <f t="shared" si="44"/>
        <v>277693.8420371674</v>
      </c>
      <c r="Q244" s="63"/>
      <c r="R244" s="64"/>
      <c r="S244" s="64"/>
      <c r="T244" s="64"/>
    </row>
    <row r="245" spans="1:20" s="34" customFormat="1" x14ac:dyDescent="0.3">
      <c r="A245" s="33">
        <v>1424</v>
      </c>
      <c r="B245" s="34" t="s">
        <v>297</v>
      </c>
      <c r="C245" s="36">
        <v>118214756</v>
      </c>
      <c r="D245" s="36">
        <v>5245</v>
      </c>
      <c r="E245" s="37">
        <f t="shared" si="38"/>
        <v>22538.56167778837</v>
      </c>
      <c r="F245" s="38">
        <f t="shared" si="35"/>
        <v>1.1633972969957072</v>
      </c>
      <c r="G245" s="39">
        <f t="shared" si="36"/>
        <v>-1899.3030493530043</v>
      </c>
      <c r="H245" s="39">
        <f t="shared" si="37"/>
        <v>0</v>
      </c>
      <c r="I245" s="37">
        <f t="shared" si="39"/>
        <v>-1899.3030493530043</v>
      </c>
      <c r="J245" s="40">
        <f t="shared" si="40"/>
        <v>-235.25689633041083</v>
      </c>
      <c r="K245" s="37">
        <f t="shared" si="41"/>
        <v>-2134.5599456834152</v>
      </c>
      <c r="L245" s="37">
        <f t="shared" si="42"/>
        <v>-9961844.4938565083</v>
      </c>
      <c r="M245" s="37">
        <f t="shared" si="43"/>
        <v>-11195766.915109513</v>
      </c>
      <c r="N245" s="41">
        <f>'jan-juli'!M245</f>
        <v>-11620499.143693857</v>
      </c>
      <c r="O245" s="41">
        <f t="shared" si="44"/>
        <v>424732.22858434357</v>
      </c>
      <c r="Q245" s="63"/>
      <c r="R245" s="64"/>
      <c r="S245" s="64"/>
      <c r="T245" s="64"/>
    </row>
    <row r="246" spans="1:20" s="34" customFormat="1" x14ac:dyDescent="0.3">
      <c r="A246" s="33">
        <v>1426</v>
      </c>
      <c r="B246" s="34" t="s">
        <v>298</v>
      </c>
      <c r="C246" s="36">
        <v>112000403</v>
      </c>
      <c r="D246" s="36">
        <v>5195</v>
      </c>
      <c r="E246" s="37">
        <f t="shared" si="38"/>
        <v>21559.269104908566</v>
      </c>
      <c r="F246" s="38">
        <f t="shared" si="35"/>
        <v>1.1128480938768979</v>
      </c>
      <c r="G246" s="39">
        <f t="shared" si="36"/>
        <v>-1311.7275056251221</v>
      </c>
      <c r="H246" s="39">
        <f t="shared" si="37"/>
        <v>0</v>
      </c>
      <c r="I246" s="37">
        <f t="shared" si="39"/>
        <v>-1311.7275056251221</v>
      </c>
      <c r="J246" s="40">
        <f t="shared" si="40"/>
        <v>-235.25689633041083</v>
      </c>
      <c r="K246" s="37">
        <f t="shared" si="41"/>
        <v>-1546.984401955533</v>
      </c>
      <c r="L246" s="37">
        <f t="shared" si="42"/>
        <v>-6814424.3917225096</v>
      </c>
      <c r="M246" s="37">
        <f t="shared" si="43"/>
        <v>-8036583.9681589939</v>
      </c>
      <c r="N246" s="41">
        <f>'jan-juli'!M246</f>
        <v>-8547131.1678721812</v>
      </c>
      <c r="O246" s="41">
        <f t="shared" si="44"/>
        <v>510547.19971318729</v>
      </c>
      <c r="Q246" s="63"/>
      <c r="R246" s="64"/>
      <c r="S246" s="64"/>
      <c r="T246" s="64"/>
    </row>
    <row r="247" spans="1:20" s="34" customFormat="1" x14ac:dyDescent="0.3">
      <c r="A247" s="33">
        <v>1428</v>
      </c>
      <c r="B247" s="34" t="s">
        <v>299</v>
      </c>
      <c r="C247" s="36">
        <v>49513151</v>
      </c>
      <c r="D247" s="36">
        <v>3038</v>
      </c>
      <c r="E247" s="37">
        <f t="shared" si="38"/>
        <v>16297.943054641211</v>
      </c>
      <c r="F247" s="38">
        <f t="shared" si="35"/>
        <v>0.84126854088677228</v>
      </c>
      <c r="G247" s="39">
        <f t="shared" si="36"/>
        <v>1845.0681245352905</v>
      </c>
      <c r="H247" s="39">
        <f t="shared" si="37"/>
        <v>398.23275846858576</v>
      </c>
      <c r="I247" s="37">
        <f t="shared" si="39"/>
        <v>2243.3008830038762</v>
      </c>
      <c r="J247" s="40">
        <f t="shared" si="40"/>
        <v>-235.25689633041083</v>
      </c>
      <c r="K247" s="37">
        <f t="shared" si="41"/>
        <v>2008.0439866734653</v>
      </c>
      <c r="L247" s="37">
        <f t="shared" si="42"/>
        <v>6815148.0825657761</v>
      </c>
      <c r="M247" s="37">
        <f t="shared" si="43"/>
        <v>6100437.6315139877</v>
      </c>
      <c r="N247" s="41">
        <f>'jan-juli'!M247</f>
        <v>5613238.9166358504</v>
      </c>
      <c r="O247" s="41">
        <f t="shared" si="44"/>
        <v>487198.71487813722</v>
      </c>
      <c r="Q247" s="63"/>
      <c r="R247" s="64"/>
      <c r="S247" s="64"/>
      <c r="T247" s="64"/>
    </row>
    <row r="248" spans="1:20" s="34" customFormat="1" x14ac:dyDescent="0.3">
      <c r="A248" s="33">
        <v>1429</v>
      </c>
      <c r="B248" s="34" t="s">
        <v>300</v>
      </c>
      <c r="C248" s="36">
        <v>41260129</v>
      </c>
      <c r="D248" s="36">
        <v>2770</v>
      </c>
      <c r="E248" s="37">
        <f t="shared" si="38"/>
        <v>14895.353429602888</v>
      </c>
      <c r="F248" s="38">
        <f t="shared" si="35"/>
        <v>0.76886955634234555</v>
      </c>
      <c r="G248" s="39">
        <f t="shared" si="36"/>
        <v>2686.6218995582844</v>
      </c>
      <c r="H248" s="39">
        <f t="shared" si="37"/>
        <v>889.13912723199883</v>
      </c>
      <c r="I248" s="37">
        <f t="shared" si="39"/>
        <v>3575.7610267902833</v>
      </c>
      <c r="J248" s="40">
        <f t="shared" si="40"/>
        <v>-235.25689633041083</v>
      </c>
      <c r="K248" s="37">
        <f t="shared" si="41"/>
        <v>3340.5041304598726</v>
      </c>
      <c r="L248" s="37">
        <f t="shared" si="42"/>
        <v>9904858.0442090854</v>
      </c>
      <c r="M248" s="37">
        <f t="shared" si="43"/>
        <v>9253196.4413738474</v>
      </c>
      <c r="N248" s="41">
        <f>'jan-juli'!M248</f>
        <v>8889440.613818733</v>
      </c>
      <c r="O248" s="41">
        <f t="shared" si="44"/>
        <v>363755.8275551144</v>
      </c>
      <c r="Q248" s="63"/>
      <c r="R248" s="64"/>
      <c r="S248" s="64"/>
      <c r="T248" s="64"/>
    </row>
    <row r="249" spans="1:20" s="34" customFormat="1" x14ac:dyDescent="0.3">
      <c r="A249" s="33">
        <v>1430</v>
      </c>
      <c r="B249" s="34" t="s">
        <v>301</v>
      </c>
      <c r="C249" s="36">
        <v>45647620</v>
      </c>
      <c r="D249" s="36">
        <v>3027</v>
      </c>
      <c r="E249" s="37">
        <f t="shared" si="38"/>
        <v>15080.15196564255</v>
      </c>
      <c r="F249" s="38">
        <f t="shared" si="35"/>
        <v>0.77840850210076906</v>
      </c>
      <c r="G249" s="39">
        <f t="shared" si="36"/>
        <v>2575.7427779344875</v>
      </c>
      <c r="H249" s="39">
        <f t="shared" si="37"/>
        <v>824.45963961811731</v>
      </c>
      <c r="I249" s="37">
        <f t="shared" si="39"/>
        <v>3400.2024175526049</v>
      </c>
      <c r="J249" s="40">
        <f t="shared" si="40"/>
        <v>-235.25689633041083</v>
      </c>
      <c r="K249" s="37">
        <f t="shared" si="41"/>
        <v>3164.9455212221942</v>
      </c>
      <c r="L249" s="37">
        <f t="shared" si="42"/>
        <v>10292412.717931734</v>
      </c>
      <c r="M249" s="37">
        <f t="shared" si="43"/>
        <v>9580290.0927395821</v>
      </c>
      <c r="N249" s="41">
        <f>'jan-juli'!M249</f>
        <v>9072200.9689455945</v>
      </c>
      <c r="O249" s="41">
        <f t="shared" si="44"/>
        <v>508089.12379398756</v>
      </c>
      <c r="Q249" s="63"/>
      <c r="R249" s="64"/>
      <c r="S249" s="64"/>
      <c r="T249" s="64"/>
    </row>
    <row r="250" spans="1:20" s="34" customFormat="1" x14ac:dyDescent="0.3">
      <c r="A250" s="33">
        <v>1431</v>
      </c>
      <c r="B250" s="34" t="s">
        <v>302</v>
      </c>
      <c r="C250" s="36">
        <v>51798632</v>
      </c>
      <c r="D250" s="36">
        <v>3047</v>
      </c>
      <c r="E250" s="37">
        <f t="shared" si="38"/>
        <v>16999.879225467674</v>
      </c>
      <c r="F250" s="38">
        <f t="shared" si="35"/>
        <v>0.87750113884389069</v>
      </c>
      <c r="G250" s="39">
        <f t="shared" si="36"/>
        <v>1423.9064220394132</v>
      </c>
      <c r="H250" s="39">
        <f t="shared" si="37"/>
        <v>152.55509867932395</v>
      </c>
      <c r="I250" s="37">
        <f t="shared" si="39"/>
        <v>1576.4615207187371</v>
      </c>
      <c r="J250" s="40">
        <f t="shared" si="40"/>
        <v>-235.25689633041083</v>
      </c>
      <c r="K250" s="37">
        <f t="shared" si="41"/>
        <v>1341.2046243883262</v>
      </c>
      <c r="L250" s="37">
        <f t="shared" si="42"/>
        <v>4803478.2536299918</v>
      </c>
      <c r="M250" s="37">
        <f t="shared" si="43"/>
        <v>4086650.4905112302</v>
      </c>
      <c r="N250" s="41">
        <f>'jan-juli'!M250</f>
        <v>3812071.4602006013</v>
      </c>
      <c r="O250" s="41">
        <f t="shared" si="44"/>
        <v>274579.03031062894</v>
      </c>
      <c r="Q250" s="63"/>
      <c r="R250" s="64"/>
      <c r="S250" s="64"/>
      <c r="T250" s="64"/>
    </row>
    <row r="251" spans="1:20" s="34" customFormat="1" x14ac:dyDescent="0.3">
      <c r="A251" s="33">
        <v>1432</v>
      </c>
      <c r="B251" s="34" t="s">
        <v>303</v>
      </c>
      <c r="C251" s="36">
        <v>242023880</v>
      </c>
      <c r="D251" s="36">
        <v>13092</v>
      </c>
      <c r="E251" s="37">
        <f t="shared" si="38"/>
        <v>18486.394744882371</v>
      </c>
      <c r="F251" s="38">
        <f t="shared" si="35"/>
        <v>0.95423221698245497</v>
      </c>
      <c r="G251" s="39">
        <f t="shared" si="36"/>
        <v>531.99711039059468</v>
      </c>
      <c r="H251" s="39">
        <f t="shared" si="37"/>
        <v>0</v>
      </c>
      <c r="I251" s="37">
        <f t="shared" si="39"/>
        <v>531.99711039059468</v>
      </c>
      <c r="J251" s="40">
        <f t="shared" si="40"/>
        <v>-235.25689633041083</v>
      </c>
      <c r="K251" s="37">
        <f t="shared" si="41"/>
        <v>296.74021406018386</v>
      </c>
      <c r="L251" s="37">
        <f t="shared" si="42"/>
        <v>6964906.1692336658</v>
      </c>
      <c r="M251" s="37">
        <f t="shared" si="43"/>
        <v>3884922.882475927</v>
      </c>
      <c r="N251" s="41">
        <f>'jan-juli'!M251</f>
        <v>3775749.5228522336</v>
      </c>
      <c r="O251" s="41">
        <f t="shared" si="44"/>
        <v>109173.3596236934</v>
      </c>
      <c r="Q251" s="63"/>
      <c r="R251" s="64"/>
      <c r="S251" s="64"/>
      <c r="T251" s="64"/>
    </row>
    <row r="252" spans="1:20" s="34" customFormat="1" x14ac:dyDescent="0.3">
      <c r="A252" s="33">
        <v>1433</v>
      </c>
      <c r="B252" s="34" t="s">
        <v>304</v>
      </c>
      <c r="C252" s="36">
        <v>43062406</v>
      </c>
      <c r="D252" s="36">
        <v>2793</v>
      </c>
      <c r="E252" s="37">
        <f t="shared" si="38"/>
        <v>15417.975653419262</v>
      </c>
      <c r="F252" s="38">
        <f t="shared" si="35"/>
        <v>0.79584631250052817</v>
      </c>
      <c r="G252" s="39">
        <f t="shared" si="36"/>
        <v>2373.0485652684602</v>
      </c>
      <c r="H252" s="39">
        <f t="shared" si="37"/>
        <v>706.22134889626795</v>
      </c>
      <c r="I252" s="37">
        <f t="shared" si="39"/>
        <v>3079.2699141647281</v>
      </c>
      <c r="J252" s="40">
        <f t="shared" si="40"/>
        <v>-235.25689633041083</v>
      </c>
      <c r="K252" s="37">
        <f t="shared" si="41"/>
        <v>2844.0130178343175</v>
      </c>
      <c r="L252" s="37">
        <f t="shared" si="42"/>
        <v>8600400.8702620864</v>
      </c>
      <c r="M252" s="37">
        <f t="shared" si="43"/>
        <v>7943328.358811249</v>
      </c>
      <c r="N252" s="41">
        <f>'jan-juli'!M252</f>
        <v>7475047.0362619925</v>
      </c>
      <c r="O252" s="41">
        <f t="shared" si="44"/>
        <v>468281.3225492565</v>
      </c>
      <c r="Q252" s="63"/>
      <c r="R252" s="64"/>
      <c r="S252" s="64"/>
      <c r="T252" s="64"/>
    </row>
    <row r="253" spans="1:20" s="34" customFormat="1" x14ac:dyDescent="0.3">
      <c r="A253" s="33">
        <v>1438</v>
      </c>
      <c r="B253" s="34" t="s">
        <v>305</v>
      </c>
      <c r="C253" s="36">
        <v>72989228</v>
      </c>
      <c r="D253" s="36">
        <v>3705</v>
      </c>
      <c r="E253" s="37">
        <f t="shared" si="38"/>
        <v>19700.196491228071</v>
      </c>
      <c r="F253" s="38">
        <f t="shared" si="35"/>
        <v>1.0168863335572009</v>
      </c>
      <c r="G253" s="39">
        <f t="shared" si="36"/>
        <v>-196.28393741682521</v>
      </c>
      <c r="H253" s="39">
        <f t="shared" si="37"/>
        <v>0</v>
      </c>
      <c r="I253" s="37">
        <f t="shared" si="39"/>
        <v>-196.28393741682521</v>
      </c>
      <c r="J253" s="40">
        <f t="shared" si="40"/>
        <v>-235.25689633041083</v>
      </c>
      <c r="K253" s="37">
        <f t="shared" si="41"/>
        <v>-431.54083374723604</v>
      </c>
      <c r="L253" s="37">
        <f t="shared" si="42"/>
        <v>-727231.98812933743</v>
      </c>
      <c r="M253" s="37">
        <f t="shared" si="43"/>
        <v>-1598858.7890335096</v>
      </c>
      <c r="N253" s="41">
        <f>'jan-juli'!M253</f>
        <v>-4205795.5283862269</v>
      </c>
      <c r="O253" s="41">
        <f t="shared" si="44"/>
        <v>2606936.7393527171</v>
      </c>
      <c r="Q253" s="63"/>
      <c r="R253" s="64"/>
      <c r="S253" s="64"/>
      <c r="T253" s="64"/>
    </row>
    <row r="254" spans="1:20" s="34" customFormat="1" x14ac:dyDescent="0.3">
      <c r="A254" s="33">
        <v>1439</v>
      </c>
      <c r="B254" s="34" t="s">
        <v>306</v>
      </c>
      <c r="C254" s="36">
        <v>107564678</v>
      </c>
      <c r="D254" s="36">
        <v>5970</v>
      </c>
      <c r="E254" s="37">
        <f t="shared" si="38"/>
        <v>18017.534003350083</v>
      </c>
      <c r="F254" s="38">
        <f t="shared" si="35"/>
        <v>0.93003052535882191</v>
      </c>
      <c r="G254" s="39">
        <f t="shared" si="36"/>
        <v>813.31355530996734</v>
      </c>
      <c r="H254" s="39">
        <f t="shared" si="37"/>
        <v>0</v>
      </c>
      <c r="I254" s="37">
        <f t="shared" si="39"/>
        <v>813.31355530996734</v>
      </c>
      <c r="J254" s="40">
        <f t="shared" si="40"/>
        <v>-235.25689633041083</v>
      </c>
      <c r="K254" s="37">
        <f t="shared" si="41"/>
        <v>578.05665897955646</v>
      </c>
      <c r="L254" s="37">
        <f t="shared" si="42"/>
        <v>4855481.9252005052</v>
      </c>
      <c r="M254" s="37">
        <f t="shared" si="43"/>
        <v>3450998.2541079521</v>
      </c>
      <c r="N254" s="41">
        <f>'jan-juli'!M254</f>
        <v>3549571.2068918389</v>
      </c>
      <c r="O254" s="41">
        <f t="shared" si="44"/>
        <v>-98572.952783886809</v>
      </c>
      <c r="Q254" s="63"/>
      <c r="R254" s="64"/>
      <c r="S254" s="64"/>
      <c r="T254" s="64"/>
    </row>
    <row r="255" spans="1:20" s="34" customFormat="1" x14ac:dyDescent="0.3">
      <c r="A255" s="33">
        <v>1441</v>
      </c>
      <c r="B255" s="34" t="s">
        <v>307</v>
      </c>
      <c r="C255" s="36">
        <v>45183355</v>
      </c>
      <c r="D255" s="36">
        <v>2747</v>
      </c>
      <c r="E255" s="37">
        <f t="shared" si="38"/>
        <v>16448.254459410266</v>
      </c>
      <c r="F255" s="38">
        <f t="shared" si="35"/>
        <v>0.84902732711793982</v>
      </c>
      <c r="G255" s="39">
        <f t="shared" si="36"/>
        <v>1754.881281673858</v>
      </c>
      <c r="H255" s="39">
        <f t="shared" si="37"/>
        <v>345.62376679941679</v>
      </c>
      <c r="I255" s="37">
        <f t="shared" si="39"/>
        <v>2100.5050484732747</v>
      </c>
      <c r="J255" s="40">
        <f t="shared" si="40"/>
        <v>-235.25689633041083</v>
      </c>
      <c r="K255" s="37">
        <f t="shared" si="41"/>
        <v>1865.2481521428638</v>
      </c>
      <c r="L255" s="37">
        <f t="shared" si="42"/>
        <v>5770087.3681560857</v>
      </c>
      <c r="M255" s="37">
        <f t="shared" si="43"/>
        <v>5123836.6739364471</v>
      </c>
      <c r="N255" s="41">
        <f>'jan-juli'!M255</f>
        <v>5527343.4413754698</v>
      </c>
      <c r="O255" s="41">
        <f t="shared" si="44"/>
        <v>-403506.76743902266</v>
      </c>
      <c r="Q255" s="63"/>
      <c r="R255" s="64"/>
      <c r="S255" s="64"/>
      <c r="T255" s="64"/>
    </row>
    <row r="256" spans="1:20" s="34" customFormat="1" x14ac:dyDescent="0.3">
      <c r="A256" s="33">
        <v>1443</v>
      </c>
      <c r="B256" s="34" t="s">
        <v>308</v>
      </c>
      <c r="C256" s="36">
        <v>95834407</v>
      </c>
      <c r="D256" s="36">
        <v>6151</v>
      </c>
      <c r="E256" s="37">
        <f t="shared" si="38"/>
        <v>15580.297024874004</v>
      </c>
      <c r="F256" s="38">
        <f t="shared" si="35"/>
        <v>0.80422503016205438</v>
      </c>
      <c r="G256" s="39">
        <f t="shared" si="36"/>
        <v>2275.6557423956151</v>
      </c>
      <c r="H256" s="39">
        <f t="shared" si="37"/>
        <v>649.40886888710838</v>
      </c>
      <c r="I256" s="37">
        <f t="shared" si="39"/>
        <v>2925.0646112827235</v>
      </c>
      <c r="J256" s="40">
        <f t="shared" si="40"/>
        <v>-235.25689633041083</v>
      </c>
      <c r="K256" s="37">
        <f t="shared" si="41"/>
        <v>2689.8077149523128</v>
      </c>
      <c r="L256" s="37">
        <f t="shared" si="42"/>
        <v>17992072.424000032</v>
      </c>
      <c r="M256" s="37">
        <f t="shared" si="43"/>
        <v>16545007.254671676</v>
      </c>
      <c r="N256" s="41">
        <f>'jan-juli'!M256</f>
        <v>15608376.712977983</v>
      </c>
      <c r="O256" s="41">
        <f t="shared" si="44"/>
        <v>936630.54169369303</v>
      </c>
      <c r="Q256" s="63"/>
      <c r="R256" s="64"/>
      <c r="S256" s="64"/>
      <c r="T256" s="64"/>
    </row>
    <row r="257" spans="1:20" s="34" customFormat="1" x14ac:dyDescent="0.3">
      <c r="A257" s="33">
        <v>1444</v>
      </c>
      <c r="B257" s="34" t="s">
        <v>309</v>
      </c>
      <c r="C257" s="36">
        <v>17832623</v>
      </c>
      <c r="D257" s="36">
        <v>1152</v>
      </c>
      <c r="E257" s="37">
        <f t="shared" si="38"/>
        <v>15479.707465277777</v>
      </c>
      <c r="F257" s="38">
        <f t="shared" si="35"/>
        <v>0.79903279015076889</v>
      </c>
      <c r="G257" s="39">
        <f t="shared" si="36"/>
        <v>2336.0094781533508</v>
      </c>
      <c r="H257" s="39">
        <f t="shared" si="37"/>
        <v>684.61521474578763</v>
      </c>
      <c r="I257" s="37">
        <f t="shared" si="39"/>
        <v>3020.6246928991386</v>
      </c>
      <c r="J257" s="40">
        <f t="shared" si="40"/>
        <v>-235.25689633041083</v>
      </c>
      <c r="K257" s="37">
        <f t="shared" si="41"/>
        <v>2785.367796568728</v>
      </c>
      <c r="L257" s="37">
        <f t="shared" si="42"/>
        <v>3479759.6462198077</v>
      </c>
      <c r="M257" s="37">
        <f t="shared" si="43"/>
        <v>3208743.7016471745</v>
      </c>
      <c r="N257" s="41">
        <f>'jan-juli'!M257</f>
        <v>3229057.4262885135</v>
      </c>
      <c r="O257" s="41">
        <f t="shared" si="44"/>
        <v>-20313.724641338922</v>
      </c>
      <c r="Q257" s="63"/>
      <c r="R257" s="64"/>
      <c r="S257" s="64"/>
      <c r="T257" s="64"/>
    </row>
    <row r="258" spans="1:20" s="34" customFormat="1" x14ac:dyDescent="0.3">
      <c r="A258" s="33">
        <v>1445</v>
      </c>
      <c r="B258" s="34" t="s">
        <v>310</v>
      </c>
      <c r="C258" s="36">
        <v>96610870</v>
      </c>
      <c r="D258" s="36">
        <v>5836</v>
      </c>
      <c r="E258" s="37">
        <f t="shared" si="38"/>
        <v>16554.295750514051</v>
      </c>
      <c r="F258" s="38">
        <f t="shared" si="35"/>
        <v>0.85450097504648792</v>
      </c>
      <c r="G258" s="39">
        <f t="shared" si="36"/>
        <v>1691.2565070115866</v>
      </c>
      <c r="H258" s="39">
        <f t="shared" si="37"/>
        <v>308.50931491309183</v>
      </c>
      <c r="I258" s="37">
        <f t="shared" si="39"/>
        <v>1999.7658219246784</v>
      </c>
      <c r="J258" s="40">
        <f t="shared" si="40"/>
        <v>-235.25689633041083</v>
      </c>
      <c r="K258" s="37">
        <f t="shared" si="41"/>
        <v>1764.5089255942676</v>
      </c>
      <c r="L258" s="37">
        <f t="shared" si="42"/>
        <v>11670633.336752424</v>
      </c>
      <c r="M258" s="37">
        <f t="shared" si="43"/>
        <v>10297674.089768145</v>
      </c>
      <c r="N258" s="41">
        <f>'jan-juli'!M258</f>
        <v>9531932.5882115941</v>
      </c>
      <c r="O258" s="41">
        <f t="shared" si="44"/>
        <v>765741.50155655108</v>
      </c>
      <c r="Q258" s="63"/>
      <c r="R258" s="64"/>
      <c r="S258" s="64"/>
      <c r="T258" s="64"/>
    </row>
    <row r="259" spans="1:20" s="34" customFormat="1" x14ac:dyDescent="0.3">
      <c r="A259" s="33">
        <v>1449</v>
      </c>
      <c r="B259" s="34" t="s">
        <v>311</v>
      </c>
      <c r="C259" s="36">
        <v>113054304</v>
      </c>
      <c r="D259" s="36">
        <v>7167</v>
      </c>
      <c r="E259" s="37">
        <f t="shared" si="38"/>
        <v>15774.285475094182</v>
      </c>
      <c r="F259" s="38">
        <f t="shared" si="35"/>
        <v>0.81423834165286491</v>
      </c>
      <c r="G259" s="39">
        <f t="shared" si="36"/>
        <v>2159.2626722635077</v>
      </c>
      <c r="H259" s="39">
        <f t="shared" si="37"/>
        <v>581.51291131004587</v>
      </c>
      <c r="I259" s="37">
        <f t="shared" si="39"/>
        <v>2740.7755835735534</v>
      </c>
      <c r="J259" s="40">
        <f t="shared" si="40"/>
        <v>-235.25689633041083</v>
      </c>
      <c r="K259" s="37">
        <f t="shared" si="41"/>
        <v>2505.5186872431427</v>
      </c>
      <c r="L259" s="37">
        <f t="shared" si="42"/>
        <v>19643138.607471656</v>
      </c>
      <c r="M259" s="37">
        <f t="shared" si="43"/>
        <v>17957052.431471605</v>
      </c>
      <c r="N259" s="41">
        <f>'jan-juli'!M259</f>
        <v>17409164.358732436</v>
      </c>
      <c r="O259" s="41">
        <f t="shared" si="44"/>
        <v>547888.072739169</v>
      </c>
      <c r="Q259" s="63"/>
      <c r="R259" s="64"/>
      <c r="S259" s="64"/>
      <c r="T259" s="64"/>
    </row>
    <row r="260" spans="1:20" s="34" customFormat="1" x14ac:dyDescent="0.3">
      <c r="A260" s="33">
        <v>1502</v>
      </c>
      <c r="B260" s="34" t="s">
        <v>312</v>
      </c>
      <c r="C260" s="36">
        <v>493950036</v>
      </c>
      <c r="D260" s="36">
        <v>27001</v>
      </c>
      <c r="E260" s="37">
        <f t="shared" si="38"/>
        <v>18293.768230806265</v>
      </c>
      <c r="F260" s="38">
        <f t="shared" si="35"/>
        <v>0.94428920602152489</v>
      </c>
      <c r="G260" s="39">
        <f t="shared" si="36"/>
        <v>647.57301883625837</v>
      </c>
      <c r="H260" s="39">
        <f t="shared" si="37"/>
        <v>0</v>
      </c>
      <c r="I260" s="37">
        <f t="shared" si="39"/>
        <v>647.57301883625837</v>
      </c>
      <c r="J260" s="40">
        <f t="shared" si="40"/>
        <v>-235.25689633041083</v>
      </c>
      <c r="K260" s="37">
        <f t="shared" si="41"/>
        <v>412.31612250584755</v>
      </c>
      <c r="L260" s="37">
        <f t="shared" si="42"/>
        <v>17485119.081597812</v>
      </c>
      <c r="M260" s="37">
        <f t="shared" si="43"/>
        <v>11132947.62378039</v>
      </c>
      <c r="N260" s="41">
        <f>'jan-juli'!M260</f>
        <v>11085958.632778304</v>
      </c>
      <c r="O260" s="41">
        <f t="shared" si="44"/>
        <v>46988.99100208655</v>
      </c>
      <c r="Q260" s="63"/>
      <c r="R260" s="64"/>
      <c r="S260" s="64"/>
      <c r="T260" s="64"/>
    </row>
    <row r="261" spans="1:20" s="34" customFormat="1" x14ac:dyDescent="0.3">
      <c r="A261" s="33">
        <v>1504</v>
      </c>
      <c r="B261" s="34" t="s">
        <v>313</v>
      </c>
      <c r="C261" s="36">
        <v>947069844</v>
      </c>
      <c r="D261" s="36">
        <v>47998</v>
      </c>
      <c r="E261" s="37">
        <f t="shared" si="38"/>
        <v>19731.443893495561</v>
      </c>
      <c r="F261" s="38">
        <f t="shared" si="35"/>
        <v>1.0184992644911195</v>
      </c>
      <c r="G261" s="39">
        <f t="shared" si="36"/>
        <v>-215.03237877731954</v>
      </c>
      <c r="H261" s="39">
        <f t="shared" si="37"/>
        <v>0</v>
      </c>
      <c r="I261" s="37">
        <f t="shared" si="39"/>
        <v>-215.03237877731954</v>
      </c>
      <c r="J261" s="40">
        <f t="shared" si="40"/>
        <v>-235.25689633041083</v>
      </c>
      <c r="K261" s="37">
        <f t="shared" si="41"/>
        <v>-450.28927510773036</v>
      </c>
      <c r="L261" s="37">
        <f t="shared" si="42"/>
        <v>-10321124.116553783</v>
      </c>
      <c r="M261" s="37">
        <f t="shared" si="43"/>
        <v>-21612984.62662084</v>
      </c>
      <c r="N261" s="41">
        <f>'jan-juli'!M261</f>
        <v>-18149483.541776501</v>
      </c>
      <c r="O261" s="41">
        <f t="shared" si="44"/>
        <v>-3463501.0848443396</v>
      </c>
      <c r="Q261" s="63"/>
      <c r="R261" s="64"/>
      <c r="S261" s="64"/>
      <c r="T261" s="64"/>
    </row>
    <row r="262" spans="1:20" s="34" customFormat="1" x14ac:dyDescent="0.3">
      <c r="A262" s="33">
        <v>1505</v>
      </c>
      <c r="B262" s="34" t="s">
        <v>314</v>
      </c>
      <c r="C262" s="36">
        <v>402744538</v>
      </c>
      <c r="D262" s="36">
        <v>24274</v>
      </c>
      <c r="E262" s="37">
        <f t="shared" si="38"/>
        <v>16591.601631375135</v>
      </c>
      <c r="F262" s="38">
        <f t="shared" si="35"/>
        <v>0.85642663301775945</v>
      </c>
      <c r="G262" s="39">
        <f t="shared" si="36"/>
        <v>1668.8729784949362</v>
      </c>
      <c r="H262" s="39">
        <f t="shared" si="37"/>
        <v>295.45225661171241</v>
      </c>
      <c r="I262" s="37">
        <f t="shared" si="39"/>
        <v>1964.3252351066485</v>
      </c>
      <c r="J262" s="40">
        <f t="shared" si="40"/>
        <v>-235.25689633041083</v>
      </c>
      <c r="K262" s="37">
        <f t="shared" si="41"/>
        <v>1729.0683387762376</v>
      </c>
      <c r="L262" s="37">
        <f t="shared" si="42"/>
        <v>47682030.756978787</v>
      </c>
      <c r="M262" s="37">
        <f t="shared" si="43"/>
        <v>41971404.855454393</v>
      </c>
      <c r="N262" s="41">
        <f>'jan-juli'!M262</f>
        <v>41921834.171204291</v>
      </c>
      <c r="O262" s="41">
        <f t="shared" si="44"/>
        <v>49570.684250101447</v>
      </c>
      <c r="Q262" s="63"/>
      <c r="R262" s="64"/>
      <c r="S262" s="64"/>
      <c r="T262" s="64"/>
    </row>
    <row r="263" spans="1:20" s="34" customFormat="1" x14ac:dyDescent="0.3">
      <c r="A263" s="33">
        <v>1511</v>
      </c>
      <c r="B263" s="34" t="s">
        <v>315</v>
      </c>
      <c r="C263" s="36">
        <v>52085123</v>
      </c>
      <c r="D263" s="36">
        <v>3163</v>
      </c>
      <c r="E263" s="37">
        <f t="shared" si="38"/>
        <v>16467.000632311097</v>
      </c>
      <c r="F263" s="38">
        <f t="shared" si="35"/>
        <v>0.84999496858475687</v>
      </c>
      <c r="G263" s="39">
        <f t="shared" si="36"/>
        <v>1743.6335779333588</v>
      </c>
      <c r="H263" s="39">
        <f t="shared" si="37"/>
        <v>339.06260628412565</v>
      </c>
      <c r="I263" s="37">
        <f t="shared" si="39"/>
        <v>2082.6961842174842</v>
      </c>
      <c r="J263" s="40">
        <f t="shared" si="40"/>
        <v>-235.25689633041083</v>
      </c>
      <c r="K263" s="37">
        <f t="shared" si="41"/>
        <v>1847.4392878870733</v>
      </c>
      <c r="L263" s="37">
        <f t="shared" si="42"/>
        <v>6587568.0306799021</v>
      </c>
      <c r="M263" s="37">
        <f t="shared" si="43"/>
        <v>5843450.4675868126</v>
      </c>
      <c r="N263" s="41">
        <f>'jan-juli'!M263</f>
        <v>5294153.4494796591</v>
      </c>
      <c r="O263" s="41">
        <f t="shared" si="44"/>
        <v>549297.01810715348</v>
      </c>
      <c r="Q263" s="63"/>
      <c r="R263" s="64"/>
      <c r="S263" s="64"/>
      <c r="T263" s="64"/>
    </row>
    <row r="264" spans="1:20" s="34" customFormat="1" x14ac:dyDescent="0.3">
      <c r="A264" s="33">
        <v>1514</v>
      </c>
      <c r="B264" s="34" t="s">
        <v>176</v>
      </c>
      <c r="C264" s="36">
        <v>47381487</v>
      </c>
      <c r="D264" s="36">
        <v>2493</v>
      </c>
      <c r="E264" s="37">
        <f t="shared" si="38"/>
        <v>19005.811070998796</v>
      </c>
      <c r="F264" s="38">
        <f t="shared" ref="F264:F327" si="45">IF(ISNUMBER(C264),E264/E$435,"")</f>
        <v>0.98104349085423936</v>
      </c>
      <c r="G264" s="39">
        <f t="shared" ref="G264:G327" si="46">(E$435-E264)*0.6</f>
        <v>220.3473147207398</v>
      </c>
      <c r="H264" s="39">
        <f t="shared" ref="H264:H327" si="47">IF(E264&gt;=E$435*0.9,0,IF(E264&lt;0.9*E$435,(E$435*0.9-E264)*0.35))</f>
        <v>0</v>
      </c>
      <c r="I264" s="37">
        <f t="shared" si="39"/>
        <v>220.3473147207398</v>
      </c>
      <c r="J264" s="40">
        <f t="shared" si="40"/>
        <v>-235.25689633041083</v>
      </c>
      <c r="K264" s="37">
        <f t="shared" si="41"/>
        <v>-14.909581609671022</v>
      </c>
      <c r="L264" s="37">
        <f t="shared" si="42"/>
        <v>549325.85559880431</v>
      </c>
      <c r="M264" s="37">
        <f t="shared" si="43"/>
        <v>-37169.586952909856</v>
      </c>
      <c r="N264" s="41">
        <f>'jan-juli'!M264</f>
        <v>-91780.02646878791</v>
      </c>
      <c r="O264" s="41">
        <f t="shared" si="44"/>
        <v>54610.439515878053</v>
      </c>
      <c r="Q264" s="63"/>
      <c r="R264" s="64"/>
      <c r="S264" s="64"/>
      <c r="T264" s="64"/>
    </row>
    <row r="265" spans="1:20" s="34" customFormat="1" x14ac:dyDescent="0.3">
      <c r="A265" s="33">
        <v>1515</v>
      </c>
      <c r="B265" s="34" t="s">
        <v>316</v>
      </c>
      <c r="C265" s="36">
        <v>176970333</v>
      </c>
      <c r="D265" s="36">
        <v>8927</v>
      </c>
      <c r="E265" s="37">
        <f t="shared" ref="E265:E328" si="48">(C265)/D265</f>
        <v>19824.166349277471</v>
      </c>
      <c r="F265" s="38">
        <f t="shared" si="45"/>
        <v>1.0232854197023362</v>
      </c>
      <c r="G265" s="39">
        <f t="shared" si="46"/>
        <v>-270.66585224646548</v>
      </c>
      <c r="H265" s="39">
        <f t="shared" si="47"/>
        <v>0</v>
      </c>
      <c r="I265" s="37">
        <f t="shared" ref="I265:I328" si="49">G265+H265</f>
        <v>-270.66585224646548</v>
      </c>
      <c r="J265" s="40">
        <f t="shared" ref="J265:J328" si="50">I$437</f>
        <v>-235.25689633041083</v>
      </c>
      <c r="K265" s="37">
        <f t="shared" ref="K265:K328" si="51">I265+J265</f>
        <v>-505.9227485768763</v>
      </c>
      <c r="L265" s="37">
        <f t="shared" ref="L265:L328" si="52">(I265*D265)</f>
        <v>-2416234.0630041971</v>
      </c>
      <c r="M265" s="37">
        <f t="shared" ref="M265:M328" si="53">(K265*D265)</f>
        <v>-4516372.3765457748</v>
      </c>
      <c r="N265" s="41">
        <f>'jan-juli'!M265</f>
        <v>-4849398.5312021095</v>
      </c>
      <c r="O265" s="41">
        <f t="shared" ref="O265:O328" si="54">M265-N265</f>
        <v>333026.15465633478</v>
      </c>
      <c r="Q265" s="63"/>
      <c r="R265" s="64"/>
      <c r="S265" s="64"/>
      <c r="T265" s="64"/>
    </row>
    <row r="266" spans="1:20" s="34" customFormat="1" x14ac:dyDescent="0.3">
      <c r="A266" s="33">
        <v>1516</v>
      </c>
      <c r="B266" s="34" t="s">
        <v>317</v>
      </c>
      <c r="C266" s="36">
        <v>171421543</v>
      </c>
      <c r="D266" s="36">
        <v>8609</v>
      </c>
      <c r="E266" s="37">
        <f t="shared" si="48"/>
        <v>19911.899523754211</v>
      </c>
      <c r="F266" s="38">
        <f t="shared" si="45"/>
        <v>1.027814037788187</v>
      </c>
      <c r="G266" s="39">
        <f t="shared" si="46"/>
        <v>-323.30575693250938</v>
      </c>
      <c r="H266" s="39">
        <f t="shared" si="47"/>
        <v>0</v>
      </c>
      <c r="I266" s="37">
        <f t="shared" si="49"/>
        <v>-323.30575693250938</v>
      </c>
      <c r="J266" s="40">
        <f t="shared" si="50"/>
        <v>-235.25689633041083</v>
      </c>
      <c r="K266" s="37">
        <f t="shared" si="51"/>
        <v>-558.56265326292021</v>
      </c>
      <c r="L266" s="37">
        <f t="shared" si="52"/>
        <v>-2783339.2614319734</v>
      </c>
      <c r="M266" s="37">
        <f t="shared" si="53"/>
        <v>-4808665.8819404803</v>
      </c>
      <c r="N266" s="41">
        <f>'jan-juli'!M266</f>
        <v>-5346365.052976246</v>
      </c>
      <c r="O266" s="41">
        <f t="shared" si="54"/>
        <v>537699.17103576567</v>
      </c>
      <c r="Q266" s="63"/>
      <c r="R266" s="64"/>
      <c r="S266" s="64"/>
      <c r="T266" s="64"/>
    </row>
    <row r="267" spans="1:20" s="34" customFormat="1" x14ac:dyDescent="0.3">
      <c r="A267" s="33">
        <v>1517</v>
      </c>
      <c r="B267" s="34" t="s">
        <v>318</v>
      </c>
      <c r="C267" s="36">
        <v>80520351</v>
      </c>
      <c r="D267" s="36">
        <v>5155</v>
      </c>
      <c r="E267" s="37">
        <f t="shared" si="48"/>
        <v>15619.854704170708</v>
      </c>
      <c r="F267" s="38">
        <f t="shared" si="45"/>
        <v>0.80626692164684066</v>
      </c>
      <c r="G267" s="39">
        <f t="shared" si="46"/>
        <v>2251.9211348175927</v>
      </c>
      <c r="H267" s="39">
        <f t="shared" si="47"/>
        <v>635.56368113326198</v>
      </c>
      <c r="I267" s="37">
        <f t="shared" si="49"/>
        <v>2887.4848159508547</v>
      </c>
      <c r="J267" s="40">
        <f t="shared" si="50"/>
        <v>-235.25689633041083</v>
      </c>
      <c r="K267" s="37">
        <f t="shared" si="51"/>
        <v>2652.227919620444</v>
      </c>
      <c r="L267" s="37">
        <f t="shared" si="52"/>
        <v>14884984.226226656</v>
      </c>
      <c r="M267" s="37">
        <f t="shared" si="53"/>
        <v>13672234.925643388</v>
      </c>
      <c r="N267" s="41">
        <f>'jan-juli'!M267</f>
        <v>12775189.458478538</v>
      </c>
      <c r="O267" s="41">
        <f t="shared" si="54"/>
        <v>897045.46716484986</v>
      </c>
      <c r="Q267" s="63"/>
      <c r="R267" s="64"/>
      <c r="S267" s="64"/>
      <c r="T267" s="64"/>
    </row>
    <row r="268" spans="1:20" s="34" customFormat="1" x14ac:dyDescent="0.3">
      <c r="A268" s="33">
        <v>1519</v>
      </c>
      <c r="B268" s="34" t="s">
        <v>319</v>
      </c>
      <c r="C268" s="36">
        <v>140942199</v>
      </c>
      <c r="D268" s="36">
        <v>9197</v>
      </c>
      <c r="E268" s="37">
        <f t="shared" si="48"/>
        <v>15324.801456996847</v>
      </c>
      <c r="F268" s="38">
        <f t="shared" si="45"/>
        <v>0.79103683930444524</v>
      </c>
      <c r="G268" s="39">
        <f t="shared" si="46"/>
        <v>2428.953083121909</v>
      </c>
      <c r="H268" s="39">
        <f t="shared" si="47"/>
        <v>738.83231764411312</v>
      </c>
      <c r="I268" s="37">
        <f t="shared" si="49"/>
        <v>3167.7854007660221</v>
      </c>
      <c r="J268" s="40">
        <f t="shared" si="50"/>
        <v>-235.25689633041083</v>
      </c>
      <c r="K268" s="37">
        <f t="shared" si="51"/>
        <v>2932.5285044356115</v>
      </c>
      <c r="L268" s="37">
        <f t="shared" si="52"/>
        <v>29134122.330845106</v>
      </c>
      <c r="M268" s="37">
        <f t="shared" si="53"/>
        <v>26970464.655294318</v>
      </c>
      <c r="N268" s="41">
        <f>'jan-juli'!M268</f>
        <v>26150568.296115831</v>
      </c>
      <c r="O268" s="41">
        <f t="shared" si="54"/>
        <v>819896.35917848721</v>
      </c>
      <c r="Q268" s="63"/>
      <c r="R268" s="64"/>
      <c r="S268" s="64"/>
      <c r="T268" s="64"/>
    </row>
    <row r="269" spans="1:20" s="34" customFormat="1" x14ac:dyDescent="0.3">
      <c r="A269" s="33">
        <v>1520</v>
      </c>
      <c r="B269" s="34" t="s">
        <v>320</v>
      </c>
      <c r="C269" s="36">
        <v>176824194</v>
      </c>
      <c r="D269" s="36">
        <v>10857</v>
      </c>
      <c r="E269" s="37">
        <f t="shared" si="48"/>
        <v>16286.653219121305</v>
      </c>
      <c r="F269" s="38">
        <f t="shared" si="45"/>
        <v>0.84068578124508986</v>
      </c>
      <c r="G269" s="39">
        <f t="shared" si="46"/>
        <v>1851.8420258472345</v>
      </c>
      <c r="H269" s="39">
        <f t="shared" si="47"/>
        <v>402.18420090055315</v>
      </c>
      <c r="I269" s="37">
        <f t="shared" si="49"/>
        <v>2254.0262267477874</v>
      </c>
      <c r="J269" s="40">
        <f t="shared" si="50"/>
        <v>-235.25689633041083</v>
      </c>
      <c r="K269" s="37">
        <f t="shared" si="51"/>
        <v>2018.7693304173765</v>
      </c>
      <c r="L269" s="37">
        <f t="shared" si="52"/>
        <v>24471962.74380073</v>
      </c>
      <c r="M269" s="37">
        <f t="shared" si="53"/>
        <v>21917778.620341457</v>
      </c>
      <c r="N269" s="41">
        <f>'jan-juli'!M269</f>
        <v>20748667.170281585</v>
      </c>
      <c r="O269" s="41">
        <f t="shared" si="54"/>
        <v>1169111.4500598721</v>
      </c>
      <c r="Q269" s="63"/>
      <c r="R269" s="64"/>
      <c r="S269" s="64"/>
      <c r="T269" s="64"/>
    </row>
    <row r="270" spans="1:20" s="34" customFormat="1" x14ac:dyDescent="0.3">
      <c r="A270" s="33">
        <v>1523</v>
      </c>
      <c r="B270" s="34" t="s">
        <v>321</v>
      </c>
      <c r="C270" s="36">
        <v>38145916</v>
      </c>
      <c r="D270" s="36">
        <v>2250</v>
      </c>
      <c r="E270" s="37">
        <f t="shared" si="48"/>
        <v>16953.740444444444</v>
      </c>
      <c r="F270" s="38">
        <f t="shared" si="45"/>
        <v>0.87511954351866628</v>
      </c>
      <c r="G270" s="39">
        <f t="shared" si="46"/>
        <v>1451.589690653351</v>
      </c>
      <c r="H270" s="39">
        <f t="shared" si="47"/>
        <v>168.70367203745445</v>
      </c>
      <c r="I270" s="37">
        <f t="shared" si="49"/>
        <v>1620.2933626908055</v>
      </c>
      <c r="J270" s="40">
        <f t="shared" si="50"/>
        <v>-235.25689633041083</v>
      </c>
      <c r="K270" s="37">
        <f t="shared" si="51"/>
        <v>1385.0364663603946</v>
      </c>
      <c r="L270" s="37">
        <f t="shared" si="52"/>
        <v>3645660.066054312</v>
      </c>
      <c r="M270" s="37">
        <f t="shared" si="53"/>
        <v>3116332.0493108877</v>
      </c>
      <c r="N270" s="41">
        <f>'jan-juli'!M270</f>
        <v>2751089.8911885018</v>
      </c>
      <c r="O270" s="41">
        <f t="shared" si="54"/>
        <v>365242.15812238585</v>
      </c>
      <c r="Q270" s="63"/>
      <c r="R270" s="64"/>
      <c r="S270" s="64"/>
      <c r="T270" s="64"/>
    </row>
    <row r="271" spans="1:20" s="34" customFormat="1" x14ac:dyDescent="0.3">
      <c r="A271" s="33">
        <v>1524</v>
      </c>
      <c r="B271" s="34" t="s">
        <v>322</v>
      </c>
      <c r="C271" s="36">
        <v>32294625</v>
      </c>
      <c r="D271" s="36">
        <v>1645</v>
      </c>
      <c r="E271" s="37">
        <f t="shared" si="48"/>
        <v>19631.990881458965</v>
      </c>
      <c r="F271" s="38">
        <f t="shared" si="45"/>
        <v>1.0133656908835595</v>
      </c>
      <c r="G271" s="39">
        <f t="shared" si="46"/>
        <v>-155.36057155536182</v>
      </c>
      <c r="H271" s="39">
        <f t="shared" si="47"/>
        <v>0</v>
      </c>
      <c r="I271" s="37">
        <f t="shared" si="49"/>
        <v>-155.36057155536182</v>
      </c>
      <c r="J271" s="40">
        <f t="shared" si="50"/>
        <v>-235.25689633041083</v>
      </c>
      <c r="K271" s="37">
        <f t="shared" si="51"/>
        <v>-390.61746788577261</v>
      </c>
      <c r="L271" s="37">
        <f t="shared" si="52"/>
        <v>-255568.1402085702</v>
      </c>
      <c r="M271" s="37">
        <f t="shared" si="53"/>
        <v>-642565.73467209598</v>
      </c>
      <c r="N271" s="41">
        <f>'jan-juli'!M271</f>
        <v>-835186.48453315394</v>
      </c>
      <c r="O271" s="41">
        <f t="shared" si="54"/>
        <v>192620.74986105796</v>
      </c>
      <c r="Q271" s="63"/>
      <c r="R271" s="64"/>
      <c r="S271" s="64"/>
      <c r="T271" s="64"/>
    </row>
    <row r="272" spans="1:20" s="34" customFormat="1" x14ac:dyDescent="0.3">
      <c r="A272" s="33">
        <v>1525</v>
      </c>
      <c r="B272" s="34" t="s">
        <v>323</v>
      </c>
      <c r="C272" s="36">
        <v>78022934</v>
      </c>
      <c r="D272" s="36">
        <v>4565</v>
      </c>
      <c r="E272" s="37">
        <f t="shared" si="48"/>
        <v>17091.551807228916</v>
      </c>
      <c r="F272" s="38">
        <f t="shared" si="45"/>
        <v>0.8822331015731163</v>
      </c>
      <c r="G272" s="39">
        <f t="shared" si="46"/>
        <v>1368.9028729826678</v>
      </c>
      <c r="H272" s="39">
        <f t="shared" si="47"/>
        <v>120.46969506288914</v>
      </c>
      <c r="I272" s="37">
        <f t="shared" si="49"/>
        <v>1489.3725680455568</v>
      </c>
      <c r="J272" s="40">
        <f t="shared" si="50"/>
        <v>-235.25689633041083</v>
      </c>
      <c r="K272" s="37">
        <f t="shared" si="51"/>
        <v>1254.1156717151459</v>
      </c>
      <c r="L272" s="37">
        <f t="shared" si="52"/>
        <v>6798985.7731279666</v>
      </c>
      <c r="M272" s="37">
        <f t="shared" si="53"/>
        <v>5725038.0413796408</v>
      </c>
      <c r="N272" s="41">
        <f>'jan-juli'!M272</f>
        <v>6135127.5914557884</v>
      </c>
      <c r="O272" s="41">
        <f t="shared" si="54"/>
        <v>-410089.55007614754</v>
      </c>
      <c r="Q272" s="63"/>
      <c r="R272" s="64"/>
      <c r="S272" s="64"/>
      <c r="T272" s="64"/>
    </row>
    <row r="273" spans="1:20" s="34" customFormat="1" x14ac:dyDescent="0.3">
      <c r="A273" s="33">
        <v>1526</v>
      </c>
      <c r="B273" s="34" t="s">
        <v>324</v>
      </c>
      <c r="C273" s="36">
        <v>13807076</v>
      </c>
      <c r="D273" s="36">
        <v>947</v>
      </c>
      <c r="E273" s="37">
        <f t="shared" si="48"/>
        <v>14579.805702217529</v>
      </c>
      <c r="F273" s="38">
        <f t="shared" si="45"/>
        <v>0.75258158826517019</v>
      </c>
      <c r="G273" s="39">
        <f t="shared" si="46"/>
        <v>2875.9505359894997</v>
      </c>
      <c r="H273" s="39">
        <f t="shared" si="47"/>
        <v>999.58083181687459</v>
      </c>
      <c r="I273" s="37">
        <f t="shared" si="49"/>
        <v>3875.5313678063744</v>
      </c>
      <c r="J273" s="40">
        <f t="shared" si="50"/>
        <v>-235.25689633041083</v>
      </c>
      <c r="K273" s="37">
        <f t="shared" si="51"/>
        <v>3640.2744714759638</v>
      </c>
      <c r="L273" s="37">
        <f t="shared" si="52"/>
        <v>3670128.2053126367</v>
      </c>
      <c r="M273" s="37">
        <f t="shared" si="53"/>
        <v>3447339.9244877375</v>
      </c>
      <c r="N273" s="41">
        <f>'jan-juli'!M273</f>
        <v>3280383.2284246711</v>
      </c>
      <c r="O273" s="41">
        <f t="shared" si="54"/>
        <v>166956.69606306637</v>
      </c>
      <c r="Q273" s="63"/>
      <c r="R273" s="64"/>
      <c r="S273" s="64"/>
      <c r="T273" s="64"/>
    </row>
    <row r="274" spans="1:20" s="34" customFormat="1" x14ac:dyDescent="0.3">
      <c r="A274" s="33">
        <v>1528</v>
      </c>
      <c r="B274" s="34" t="s">
        <v>325</v>
      </c>
      <c r="C274" s="36">
        <v>125275179</v>
      </c>
      <c r="D274" s="36">
        <v>7657</v>
      </c>
      <c r="E274" s="37">
        <f t="shared" si="48"/>
        <v>16360.869661747422</v>
      </c>
      <c r="F274" s="38">
        <f t="shared" si="45"/>
        <v>0.84451669157460529</v>
      </c>
      <c r="G274" s="39">
        <f t="shared" si="46"/>
        <v>1807.3121602715644</v>
      </c>
      <c r="H274" s="39">
        <f t="shared" si="47"/>
        <v>376.20844598141218</v>
      </c>
      <c r="I274" s="37">
        <f t="shared" si="49"/>
        <v>2183.5206062529764</v>
      </c>
      <c r="J274" s="40">
        <f t="shared" si="50"/>
        <v>-235.25689633041083</v>
      </c>
      <c r="K274" s="37">
        <f t="shared" si="51"/>
        <v>1948.2637099225656</v>
      </c>
      <c r="L274" s="37">
        <f t="shared" si="52"/>
        <v>16719217.282079041</v>
      </c>
      <c r="M274" s="37">
        <f t="shared" si="53"/>
        <v>14917855.226877084</v>
      </c>
      <c r="N274" s="41">
        <f>'jan-juli'!M274</f>
        <v>15341210.969480153</v>
      </c>
      <c r="O274" s="41">
        <f t="shared" si="54"/>
        <v>-423355.74260306917</v>
      </c>
      <c r="Q274" s="63"/>
      <c r="R274" s="64"/>
      <c r="S274" s="64"/>
      <c r="T274" s="64"/>
    </row>
    <row r="275" spans="1:20" s="34" customFormat="1" x14ac:dyDescent="0.3">
      <c r="A275" s="33">
        <v>1529</v>
      </c>
      <c r="B275" s="34" t="s">
        <v>326</v>
      </c>
      <c r="C275" s="36">
        <v>77937623</v>
      </c>
      <c r="D275" s="36">
        <v>4764</v>
      </c>
      <c r="E275" s="37">
        <f t="shared" si="48"/>
        <v>16359.702560873216</v>
      </c>
      <c r="F275" s="38">
        <f t="shared" si="45"/>
        <v>0.84445644806742048</v>
      </c>
      <c r="G275" s="39">
        <f t="shared" si="46"/>
        <v>1808.0124207960873</v>
      </c>
      <c r="H275" s="39">
        <f t="shared" si="47"/>
        <v>376.61693128738398</v>
      </c>
      <c r="I275" s="37">
        <f t="shared" si="49"/>
        <v>2184.6293520834715</v>
      </c>
      <c r="J275" s="40">
        <f t="shared" si="50"/>
        <v>-235.25689633041083</v>
      </c>
      <c r="K275" s="37">
        <f t="shared" si="51"/>
        <v>1949.3724557530606</v>
      </c>
      <c r="L275" s="37">
        <f t="shared" si="52"/>
        <v>10407574.233325658</v>
      </c>
      <c r="M275" s="37">
        <f t="shared" si="53"/>
        <v>9286810.3792075813</v>
      </c>
      <c r="N275" s="41">
        <f>'jan-juli'!M275</f>
        <v>9071653.276943123</v>
      </c>
      <c r="O275" s="41">
        <f t="shared" si="54"/>
        <v>215157.10226445831</v>
      </c>
      <c r="Q275" s="63"/>
      <c r="R275" s="64"/>
      <c r="S275" s="64"/>
      <c r="T275" s="64"/>
    </row>
    <row r="276" spans="1:20" s="34" customFormat="1" x14ac:dyDescent="0.3">
      <c r="A276" s="33">
        <v>1531</v>
      </c>
      <c r="B276" s="34" t="s">
        <v>327</v>
      </c>
      <c r="C276" s="36">
        <v>150222265</v>
      </c>
      <c r="D276" s="36">
        <v>9271</v>
      </c>
      <c r="E276" s="37">
        <f t="shared" si="48"/>
        <v>16203.458634451516</v>
      </c>
      <c r="F276" s="38">
        <f t="shared" si="45"/>
        <v>0.83639143645445047</v>
      </c>
      <c r="G276" s="39">
        <f t="shared" si="46"/>
        <v>1901.7587766491079</v>
      </c>
      <c r="H276" s="39">
        <f t="shared" si="47"/>
        <v>431.30230553497927</v>
      </c>
      <c r="I276" s="37">
        <f t="shared" si="49"/>
        <v>2333.0610821840874</v>
      </c>
      <c r="J276" s="40">
        <f t="shared" si="50"/>
        <v>-235.25689633041083</v>
      </c>
      <c r="K276" s="37">
        <f t="shared" si="51"/>
        <v>2097.8041858536767</v>
      </c>
      <c r="L276" s="37">
        <f t="shared" si="52"/>
        <v>21629809.292928673</v>
      </c>
      <c r="M276" s="37">
        <f t="shared" si="53"/>
        <v>19448742.607049435</v>
      </c>
      <c r="N276" s="41">
        <f>'jan-juli'!M276</f>
        <v>18984406.798759371</v>
      </c>
      <c r="O276" s="41">
        <f t="shared" si="54"/>
        <v>464335.80829006433</v>
      </c>
      <c r="Q276" s="63"/>
      <c r="R276" s="64"/>
      <c r="S276" s="64"/>
      <c r="T276" s="64"/>
    </row>
    <row r="277" spans="1:20" s="34" customFormat="1" x14ac:dyDescent="0.3">
      <c r="A277" s="33">
        <v>1532</v>
      </c>
      <c r="B277" s="34" t="s">
        <v>328</v>
      </c>
      <c r="C277" s="36">
        <v>149046531</v>
      </c>
      <c r="D277" s="36">
        <v>8398</v>
      </c>
      <c r="E277" s="37">
        <f t="shared" si="48"/>
        <v>17747.860323886638</v>
      </c>
      <c r="F277" s="38">
        <f t="shared" si="45"/>
        <v>0.91611048759226621</v>
      </c>
      <c r="G277" s="39">
        <f t="shared" si="46"/>
        <v>975.11776298803443</v>
      </c>
      <c r="H277" s="39">
        <f t="shared" si="47"/>
        <v>0</v>
      </c>
      <c r="I277" s="37">
        <f t="shared" si="49"/>
        <v>975.11776298803443</v>
      </c>
      <c r="J277" s="40">
        <f t="shared" si="50"/>
        <v>-235.25689633041083</v>
      </c>
      <c r="K277" s="37">
        <f t="shared" si="51"/>
        <v>739.86086665762355</v>
      </c>
      <c r="L277" s="37">
        <f t="shared" si="52"/>
        <v>8189038.9735735133</v>
      </c>
      <c r="M277" s="37">
        <f t="shared" si="53"/>
        <v>6213351.5581907229</v>
      </c>
      <c r="N277" s="41">
        <f>'jan-juli'!M277</f>
        <v>5830724.9089912195</v>
      </c>
      <c r="O277" s="41">
        <f t="shared" si="54"/>
        <v>382626.64919950347</v>
      </c>
      <c r="Q277" s="63"/>
      <c r="R277" s="64"/>
      <c r="S277" s="64"/>
      <c r="T277" s="64"/>
    </row>
    <row r="278" spans="1:20" s="34" customFormat="1" x14ac:dyDescent="0.3">
      <c r="A278" s="33">
        <v>1534</v>
      </c>
      <c r="B278" s="34" t="s">
        <v>329</v>
      </c>
      <c r="C278" s="36">
        <v>167248231</v>
      </c>
      <c r="D278" s="36">
        <v>9383</v>
      </c>
      <c r="E278" s="37">
        <f t="shared" si="48"/>
        <v>17824.600980496642</v>
      </c>
      <c r="F278" s="38">
        <f t="shared" si="45"/>
        <v>0.92007169300306846</v>
      </c>
      <c r="G278" s="39">
        <f t="shared" si="46"/>
        <v>929.07336902203235</v>
      </c>
      <c r="H278" s="39">
        <f t="shared" si="47"/>
        <v>0</v>
      </c>
      <c r="I278" s="37">
        <f t="shared" si="49"/>
        <v>929.07336902203235</v>
      </c>
      <c r="J278" s="40">
        <f t="shared" si="50"/>
        <v>-235.25689633041083</v>
      </c>
      <c r="K278" s="37">
        <f t="shared" si="51"/>
        <v>693.81647269162158</v>
      </c>
      <c r="L278" s="37">
        <f t="shared" si="52"/>
        <v>8717495.4215337299</v>
      </c>
      <c r="M278" s="37">
        <f t="shared" si="53"/>
        <v>6510079.9632654851</v>
      </c>
      <c r="N278" s="41">
        <f>'jan-juli'!M278</f>
        <v>6813718.3453041995</v>
      </c>
      <c r="O278" s="41">
        <f t="shared" si="54"/>
        <v>-303638.38203871436</v>
      </c>
      <c r="Q278" s="63"/>
      <c r="R278" s="64"/>
      <c r="S278" s="64"/>
      <c r="T278" s="64"/>
    </row>
    <row r="279" spans="1:20" s="34" customFormat="1" x14ac:dyDescent="0.3">
      <c r="A279" s="33">
        <v>1535</v>
      </c>
      <c r="B279" s="34" t="s">
        <v>330</v>
      </c>
      <c r="C279" s="36">
        <v>121223140</v>
      </c>
      <c r="D279" s="36">
        <v>6536</v>
      </c>
      <c r="E279" s="37">
        <f t="shared" si="48"/>
        <v>18546.992044063649</v>
      </c>
      <c r="F279" s="38">
        <f t="shared" si="45"/>
        <v>0.9573601332656938</v>
      </c>
      <c r="G279" s="39">
        <f t="shared" si="46"/>
        <v>495.63873088182805</v>
      </c>
      <c r="H279" s="39">
        <f t="shared" si="47"/>
        <v>0</v>
      </c>
      <c r="I279" s="37">
        <f t="shared" si="49"/>
        <v>495.63873088182805</v>
      </c>
      <c r="J279" s="40">
        <f t="shared" si="50"/>
        <v>-235.25689633041083</v>
      </c>
      <c r="K279" s="37">
        <f t="shared" si="51"/>
        <v>260.38183455141723</v>
      </c>
      <c r="L279" s="37">
        <f t="shared" si="52"/>
        <v>3239494.7450436284</v>
      </c>
      <c r="M279" s="37">
        <f t="shared" si="53"/>
        <v>1701855.6706280629</v>
      </c>
      <c r="N279" s="41">
        <f>'jan-juli'!M279</f>
        <v>1667335.0965904556</v>
      </c>
      <c r="O279" s="41">
        <f t="shared" si="54"/>
        <v>34520.574037607294</v>
      </c>
      <c r="Q279" s="63"/>
      <c r="R279" s="64"/>
      <c r="S279" s="64"/>
      <c r="T279" s="64"/>
    </row>
    <row r="280" spans="1:20" s="34" customFormat="1" x14ac:dyDescent="0.3">
      <c r="A280" s="33">
        <v>1539</v>
      </c>
      <c r="B280" s="34" t="s">
        <v>331</v>
      </c>
      <c r="C280" s="36">
        <v>129400161</v>
      </c>
      <c r="D280" s="36">
        <v>7487</v>
      </c>
      <c r="E280" s="37">
        <f t="shared" si="48"/>
        <v>17283.312541739015</v>
      </c>
      <c r="F280" s="38">
        <f t="shared" si="45"/>
        <v>0.89213142265448409</v>
      </c>
      <c r="G280" s="39">
        <f t="shared" si="46"/>
        <v>1253.8464322766085</v>
      </c>
      <c r="H280" s="39">
        <f t="shared" si="47"/>
        <v>53.353437984354599</v>
      </c>
      <c r="I280" s="37">
        <f t="shared" si="49"/>
        <v>1307.1998702609631</v>
      </c>
      <c r="J280" s="40">
        <f t="shared" si="50"/>
        <v>-235.25689633041083</v>
      </c>
      <c r="K280" s="37">
        <f t="shared" si="51"/>
        <v>1071.9429739305522</v>
      </c>
      <c r="L280" s="37">
        <f t="shared" si="52"/>
        <v>9787005.4286438301</v>
      </c>
      <c r="M280" s="37">
        <f t="shared" si="53"/>
        <v>8025637.0458180439</v>
      </c>
      <c r="N280" s="41">
        <f>'jan-juli'!M280</f>
        <v>7877015.5188125717</v>
      </c>
      <c r="O280" s="41">
        <f t="shared" si="54"/>
        <v>148621.52700547222</v>
      </c>
      <c r="Q280" s="63"/>
      <c r="R280" s="64"/>
      <c r="S280" s="64"/>
      <c r="T280" s="64"/>
    </row>
    <row r="281" spans="1:20" s="34" customFormat="1" x14ac:dyDescent="0.3">
      <c r="A281" s="33">
        <v>1543</v>
      </c>
      <c r="B281" s="34" t="s">
        <v>332</v>
      </c>
      <c r="C281" s="36">
        <v>55860983</v>
      </c>
      <c r="D281" s="36">
        <v>2956</v>
      </c>
      <c r="E281" s="37">
        <f t="shared" si="48"/>
        <v>18897.490866035183</v>
      </c>
      <c r="F281" s="38">
        <f t="shared" si="45"/>
        <v>0.97545220976601976</v>
      </c>
      <c r="G281" s="39">
        <f t="shared" si="46"/>
        <v>285.33943769890755</v>
      </c>
      <c r="H281" s="39">
        <f t="shared" si="47"/>
        <v>0</v>
      </c>
      <c r="I281" s="37">
        <f t="shared" si="49"/>
        <v>285.33943769890755</v>
      </c>
      <c r="J281" s="40">
        <f t="shared" si="50"/>
        <v>-235.25689633041083</v>
      </c>
      <c r="K281" s="37">
        <f t="shared" si="51"/>
        <v>50.08254136849672</v>
      </c>
      <c r="L281" s="37">
        <f t="shared" si="52"/>
        <v>843463.37783797074</v>
      </c>
      <c r="M281" s="37">
        <f t="shared" si="53"/>
        <v>148043.9922852763</v>
      </c>
      <c r="N281" s="41">
        <f>'jan-juli'!M281</f>
        <v>-109099.7145775082</v>
      </c>
      <c r="O281" s="41">
        <f t="shared" si="54"/>
        <v>257143.70686278451</v>
      </c>
      <c r="Q281" s="63"/>
      <c r="R281" s="64"/>
      <c r="S281" s="64"/>
      <c r="T281" s="64"/>
    </row>
    <row r="282" spans="1:20" s="34" customFormat="1" x14ac:dyDescent="0.3">
      <c r="A282" s="33">
        <v>1545</v>
      </c>
      <c r="B282" s="34" t="s">
        <v>333</v>
      </c>
      <c r="C282" s="36">
        <v>36166479</v>
      </c>
      <c r="D282" s="36">
        <v>2019</v>
      </c>
      <c r="E282" s="37">
        <f t="shared" si="48"/>
        <v>17913.065378900446</v>
      </c>
      <c r="F282" s="38">
        <f t="shared" si="45"/>
        <v>0.92463805546464306</v>
      </c>
      <c r="G282" s="39">
        <f t="shared" si="46"/>
        <v>875.99472997974954</v>
      </c>
      <c r="H282" s="39">
        <f t="shared" si="47"/>
        <v>0</v>
      </c>
      <c r="I282" s="37">
        <f t="shared" si="49"/>
        <v>875.99472997974954</v>
      </c>
      <c r="J282" s="40">
        <f t="shared" si="50"/>
        <v>-235.25689633041083</v>
      </c>
      <c r="K282" s="37">
        <f t="shared" si="51"/>
        <v>640.73783364933865</v>
      </c>
      <c r="L282" s="37">
        <f t="shared" si="52"/>
        <v>1768633.3598291143</v>
      </c>
      <c r="M282" s="37">
        <f t="shared" si="53"/>
        <v>1293649.6861380148</v>
      </c>
      <c r="N282" s="41">
        <f>'jan-juli'!M282</f>
        <v>1273203.5203207054</v>
      </c>
      <c r="O282" s="41">
        <f t="shared" si="54"/>
        <v>20446.165817309404</v>
      </c>
      <c r="Q282" s="63"/>
      <c r="R282" s="64"/>
      <c r="S282" s="64"/>
      <c r="T282" s="64"/>
    </row>
    <row r="283" spans="1:20" s="34" customFormat="1" x14ac:dyDescent="0.3">
      <c r="A283" s="33">
        <v>1546</v>
      </c>
      <c r="B283" s="34" t="s">
        <v>334</v>
      </c>
      <c r="C283" s="36">
        <v>26065349</v>
      </c>
      <c r="D283" s="36">
        <v>1238</v>
      </c>
      <c r="E283" s="37">
        <f t="shared" si="48"/>
        <v>21054.401453957998</v>
      </c>
      <c r="F283" s="38">
        <f t="shared" si="45"/>
        <v>1.0867877946948385</v>
      </c>
      <c r="G283" s="39">
        <f t="shared" si="46"/>
        <v>-1008.8069150547817</v>
      </c>
      <c r="H283" s="39">
        <f t="shared" si="47"/>
        <v>0</v>
      </c>
      <c r="I283" s="37">
        <f t="shared" si="49"/>
        <v>-1008.8069150547817</v>
      </c>
      <c r="J283" s="40">
        <f t="shared" si="50"/>
        <v>-235.25689633041083</v>
      </c>
      <c r="K283" s="37">
        <f t="shared" si="51"/>
        <v>-1244.0638113851926</v>
      </c>
      <c r="L283" s="37">
        <f t="shared" si="52"/>
        <v>-1248902.9608378198</v>
      </c>
      <c r="M283" s="37">
        <f t="shared" si="53"/>
        <v>-1540150.9984948684</v>
      </c>
      <c r="N283" s="41">
        <f>'jan-juli'!M283</f>
        <v>-1545888.9133447094</v>
      </c>
      <c r="O283" s="41">
        <f t="shared" si="54"/>
        <v>5737.9148498410359</v>
      </c>
      <c r="Q283" s="63"/>
      <c r="R283" s="64"/>
      <c r="S283" s="64"/>
      <c r="T283" s="64"/>
    </row>
    <row r="284" spans="1:20" s="34" customFormat="1" x14ac:dyDescent="0.3">
      <c r="A284" s="33">
        <v>1547</v>
      </c>
      <c r="B284" s="34" t="s">
        <v>335</v>
      </c>
      <c r="C284" s="36">
        <v>66812368</v>
      </c>
      <c r="D284" s="36">
        <v>3539</v>
      </c>
      <c r="E284" s="37">
        <f t="shared" si="48"/>
        <v>18878.883300367335</v>
      </c>
      <c r="F284" s="38">
        <f t="shared" si="45"/>
        <v>0.97449172293854947</v>
      </c>
      <c r="G284" s="39">
        <f t="shared" si="46"/>
        <v>296.50397709961618</v>
      </c>
      <c r="H284" s="39">
        <f t="shared" si="47"/>
        <v>0</v>
      </c>
      <c r="I284" s="37">
        <f t="shared" si="49"/>
        <v>296.50397709961618</v>
      </c>
      <c r="J284" s="40">
        <f t="shared" si="50"/>
        <v>-235.25689633041083</v>
      </c>
      <c r="K284" s="37">
        <f t="shared" si="51"/>
        <v>61.247080769205354</v>
      </c>
      <c r="L284" s="37">
        <f t="shared" si="52"/>
        <v>1049327.5749555416</v>
      </c>
      <c r="M284" s="37">
        <f t="shared" si="53"/>
        <v>216753.41884221774</v>
      </c>
      <c r="N284" s="41">
        <f>'jan-juli'!M284</f>
        <v>162286.37534174245</v>
      </c>
      <c r="O284" s="41">
        <f t="shared" si="54"/>
        <v>54467.043500475294</v>
      </c>
      <c r="Q284" s="63"/>
      <c r="R284" s="64"/>
      <c r="S284" s="64"/>
      <c r="T284" s="64"/>
    </row>
    <row r="285" spans="1:20" s="34" customFormat="1" x14ac:dyDescent="0.3">
      <c r="A285" s="33">
        <v>1548</v>
      </c>
      <c r="B285" s="34" t="s">
        <v>336</v>
      </c>
      <c r="C285" s="36">
        <v>157213952</v>
      </c>
      <c r="D285" s="36">
        <v>9800</v>
      </c>
      <c r="E285" s="37">
        <f t="shared" si="48"/>
        <v>16042.24</v>
      </c>
      <c r="F285" s="38">
        <f t="shared" si="45"/>
        <v>0.82806963996061866</v>
      </c>
      <c r="G285" s="39">
        <f t="shared" si="46"/>
        <v>1998.4899573200173</v>
      </c>
      <c r="H285" s="39">
        <f t="shared" si="47"/>
        <v>487.72882759300978</v>
      </c>
      <c r="I285" s="37">
        <f t="shared" si="49"/>
        <v>2486.2187849130269</v>
      </c>
      <c r="J285" s="40">
        <f t="shared" si="50"/>
        <v>-235.25689633041083</v>
      </c>
      <c r="K285" s="37">
        <f t="shared" si="51"/>
        <v>2250.9618885826162</v>
      </c>
      <c r="L285" s="37">
        <f t="shared" si="52"/>
        <v>24364944.092147663</v>
      </c>
      <c r="M285" s="37">
        <f t="shared" si="53"/>
        <v>22059426.50810964</v>
      </c>
      <c r="N285" s="41">
        <f>'jan-juli'!M285</f>
        <v>21071653.764954351</v>
      </c>
      <c r="O285" s="41">
        <f t="shared" si="54"/>
        <v>987772.74315528944</v>
      </c>
      <c r="Q285" s="63"/>
      <c r="R285" s="64"/>
      <c r="S285" s="64"/>
      <c r="T285" s="64"/>
    </row>
    <row r="286" spans="1:20" s="34" customFormat="1" x14ac:dyDescent="0.3">
      <c r="A286" s="33">
        <v>1551</v>
      </c>
      <c r="B286" s="34" t="s">
        <v>337</v>
      </c>
      <c r="C286" s="36">
        <v>54746420</v>
      </c>
      <c r="D286" s="36">
        <v>3433</v>
      </c>
      <c r="E286" s="37">
        <f t="shared" si="48"/>
        <v>15947.107486163704</v>
      </c>
      <c r="F286" s="38">
        <f t="shared" si="45"/>
        <v>0.82315908217810385</v>
      </c>
      <c r="G286" s="39">
        <f t="shared" si="46"/>
        <v>2055.5694656217947</v>
      </c>
      <c r="H286" s="39">
        <f t="shared" si="47"/>
        <v>521.02520743571324</v>
      </c>
      <c r="I286" s="37">
        <f t="shared" si="49"/>
        <v>2576.5946730575079</v>
      </c>
      <c r="J286" s="40">
        <f t="shared" si="50"/>
        <v>-235.25689633041083</v>
      </c>
      <c r="K286" s="37">
        <f t="shared" si="51"/>
        <v>2341.3377767270972</v>
      </c>
      <c r="L286" s="37">
        <f t="shared" si="52"/>
        <v>8845449.5126064252</v>
      </c>
      <c r="M286" s="37">
        <f t="shared" si="53"/>
        <v>8037812.5875041243</v>
      </c>
      <c r="N286" s="41">
        <f>'jan-juli'!M286</f>
        <v>8180221.8064222764</v>
      </c>
      <c r="O286" s="41">
        <f t="shared" si="54"/>
        <v>-142409.21891815215</v>
      </c>
      <c r="Q286" s="63"/>
      <c r="R286" s="64"/>
      <c r="S286" s="64"/>
      <c r="T286" s="64"/>
    </row>
    <row r="287" spans="1:20" s="34" customFormat="1" x14ac:dyDescent="0.3">
      <c r="A287" s="33">
        <v>1554</v>
      </c>
      <c r="B287" s="34" t="s">
        <v>338</v>
      </c>
      <c r="C287" s="36">
        <v>100234467</v>
      </c>
      <c r="D287" s="36">
        <v>5849</v>
      </c>
      <c r="E287" s="37">
        <f t="shared" si="48"/>
        <v>17137.026329287059</v>
      </c>
      <c r="F287" s="38">
        <f t="shared" si="45"/>
        <v>0.88458040912543245</v>
      </c>
      <c r="G287" s="39">
        <f t="shared" si="46"/>
        <v>1341.6181597477821</v>
      </c>
      <c r="H287" s="39">
        <f t="shared" si="47"/>
        <v>104.55361234253922</v>
      </c>
      <c r="I287" s="37">
        <f t="shared" si="49"/>
        <v>1446.1717720903214</v>
      </c>
      <c r="J287" s="40">
        <f t="shared" si="50"/>
        <v>-235.25689633041083</v>
      </c>
      <c r="K287" s="37">
        <f t="shared" si="51"/>
        <v>1210.9148757599105</v>
      </c>
      <c r="L287" s="37">
        <f t="shared" si="52"/>
        <v>8458658.6949562896</v>
      </c>
      <c r="M287" s="37">
        <f t="shared" si="53"/>
        <v>7082641.1083197165</v>
      </c>
      <c r="N287" s="41">
        <f>'jan-juli'!M287</f>
        <v>6395299.8900273507</v>
      </c>
      <c r="O287" s="41">
        <f t="shared" si="54"/>
        <v>687341.21829236578</v>
      </c>
      <c r="Q287" s="63"/>
      <c r="R287" s="64"/>
      <c r="S287" s="64"/>
      <c r="T287" s="64"/>
    </row>
    <row r="288" spans="1:20" s="34" customFormat="1" x14ac:dyDescent="0.3">
      <c r="A288" s="33">
        <v>1557</v>
      </c>
      <c r="B288" s="34" t="s">
        <v>339</v>
      </c>
      <c r="C288" s="36">
        <v>39353661</v>
      </c>
      <c r="D288" s="36">
        <v>2641</v>
      </c>
      <c r="E288" s="37">
        <f t="shared" si="48"/>
        <v>14901.045437334344</v>
      </c>
      <c r="F288" s="38">
        <f t="shared" si="45"/>
        <v>0.76916336685713904</v>
      </c>
      <c r="G288" s="39">
        <f t="shared" si="46"/>
        <v>2683.2066949194109</v>
      </c>
      <c r="H288" s="39">
        <f t="shared" si="47"/>
        <v>887.14692452598945</v>
      </c>
      <c r="I288" s="37">
        <f t="shared" si="49"/>
        <v>3570.3536194454005</v>
      </c>
      <c r="J288" s="40">
        <f t="shared" si="50"/>
        <v>-235.25689633041083</v>
      </c>
      <c r="K288" s="37">
        <f t="shared" si="51"/>
        <v>3335.0967231149898</v>
      </c>
      <c r="L288" s="37">
        <f t="shared" si="52"/>
        <v>9429303.9089553021</v>
      </c>
      <c r="M288" s="37">
        <f t="shared" si="53"/>
        <v>8807990.4457466882</v>
      </c>
      <c r="N288" s="41">
        <f>'jan-juli'!M288</f>
        <v>8429859.4227239247</v>
      </c>
      <c r="O288" s="41">
        <f t="shared" si="54"/>
        <v>378131.02302276343</v>
      </c>
      <c r="Q288" s="63"/>
      <c r="R288" s="64"/>
      <c r="S288" s="64"/>
      <c r="T288" s="64"/>
    </row>
    <row r="289" spans="1:20" s="34" customFormat="1" x14ac:dyDescent="0.3">
      <c r="A289" s="33">
        <v>1560</v>
      </c>
      <c r="B289" s="34" t="s">
        <v>340</v>
      </c>
      <c r="C289" s="36">
        <v>44803787</v>
      </c>
      <c r="D289" s="36">
        <v>3045</v>
      </c>
      <c r="E289" s="37">
        <f t="shared" si="48"/>
        <v>14713.887356321839</v>
      </c>
      <c r="F289" s="38">
        <f t="shared" si="45"/>
        <v>0.75950262591574025</v>
      </c>
      <c r="G289" s="39">
        <f t="shared" si="46"/>
        <v>2795.5015435269142</v>
      </c>
      <c r="H289" s="39">
        <f t="shared" si="47"/>
        <v>952.65225288036618</v>
      </c>
      <c r="I289" s="37">
        <f t="shared" si="49"/>
        <v>3748.1537964072804</v>
      </c>
      <c r="J289" s="40">
        <f t="shared" si="50"/>
        <v>-235.25689633041083</v>
      </c>
      <c r="K289" s="37">
        <f t="shared" si="51"/>
        <v>3512.8969000768698</v>
      </c>
      <c r="L289" s="37">
        <f t="shared" si="52"/>
        <v>11413128.31006017</v>
      </c>
      <c r="M289" s="37">
        <f t="shared" si="53"/>
        <v>10696771.060734069</v>
      </c>
      <c r="N289" s="41">
        <f>'jan-juli'!M289</f>
        <v>10207579.706075106</v>
      </c>
      <c r="O289" s="41">
        <f t="shared" si="54"/>
        <v>489191.35465896316</v>
      </c>
      <c r="Q289" s="63"/>
      <c r="R289" s="64"/>
      <c r="S289" s="64"/>
      <c r="T289" s="64"/>
    </row>
    <row r="290" spans="1:20" s="34" customFormat="1" x14ac:dyDescent="0.3">
      <c r="A290" s="33">
        <v>1563</v>
      </c>
      <c r="B290" s="34" t="s">
        <v>341</v>
      </c>
      <c r="C290" s="36">
        <v>131836547</v>
      </c>
      <c r="D290" s="36">
        <v>7106</v>
      </c>
      <c r="E290" s="37">
        <f t="shared" si="48"/>
        <v>18552.849282296651</v>
      </c>
      <c r="F290" s="38">
        <f t="shared" si="45"/>
        <v>0.95766247266186078</v>
      </c>
      <c r="G290" s="39">
        <f t="shared" si="46"/>
        <v>492.12438794202677</v>
      </c>
      <c r="H290" s="39">
        <f t="shared" si="47"/>
        <v>0</v>
      </c>
      <c r="I290" s="37">
        <f t="shared" si="49"/>
        <v>492.12438794202677</v>
      </c>
      <c r="J290" s="40">
        <f t="shared" si="50"/>
        <v>-235.25689633041083</v>
      </c>
      <c r="K290" s="37">
        <f t="shared" si="51"/>
        <v>256.86749161161595</v>
      </c>
      <c r="L290" s="37">
        <f t="shared" si="52"/>
        <v>3497035.9007160421</v>
      </c>
      <c r="M290" s="37">
        <f t="shared" si="53"/>
        <v>1825300.3953921429</v>
      </c>
      <c r="N290" s="41">
        <f>'jan-juli'!M290</f>
        <v>1033015.492223344</v>
      </c>
      <c r="O290" s="41">
        <f t="shared" si="54"/>
        <v>792284.90316879889</v>
      </c>
      <c r="Q290" s="63"/>
      <c r="R290" s="64"/>
      <c r="S290" s="64"/>
      <c r="T290" s="64"/>
    </row>
    <row r="291" spans="1:20" s="34" customFormat="1" x14ac:dyDescent="0.3">
      <c r="A291" s="33">
        <v>1566</v>
      </c>
      <c r="B291" s="34" t="s">
        <v>342</v>
      </c>
      <c r="C291" s="36">
        <v>95784748</v>
      </c>
      <c r="D291" s="36">
        <v>5928</v>
      </c>
      <c r="E291" s="37">
        <f t="shared" si="48"/>
        <v>16158.020917678812</v>
      </c>
      <c r="F291" s="38">
        <f t="shared" si="45"/>
        <v>0.83404602872033073</v>
      </c>
      <c r="G291" s="39">
        <f t="shared" si="46"/>
        <v>1929.0214067127299</v>
      </c>
      <c r="H291" s="39">
        <f t="shared" si="47"/>
        <v>447.20550640542547</v>
      </c>
      <c r="I291" s="37">
        <f t="shared" si="49"/>
        <v>2376.2269131181556</v>
      </c>
      <c r="J291" s="40">
        <f t="shared" si="50"/>
        <v>-235.25689633041083</v>
      </c>
      <c r="K291" s="37">
        <f t="shared" si="51"/>
        <v>2140.970016787745</v>
      </c>
      <c r="L291" s="37">
        <f t="shared" si="52"/>
        <v>14086273.140964426</v>
      </c>
      <c r="M291" s="37">
        <f t="shared" si="53"/>
        <v>12691670.259517752</v>
      </c>
      <c r="N291" s="41">
        <f>'jan-juli'!M291</f>
        <v>11938121.677984642</v>
      </c>
      <c r="O291" s="41">
        <f t="shared" si="54"/>
        <v>753548.58153310977</v>
      </c>
      <c r="Q291" s="63"/>
      <c r="R291" s="64"/>
      <c r="S291" s="64"/>
      <c r="T291" s="64"/>
    </row>
    <row r="292" spans="1:20" s="34" customFormat="1" x14ac:dyDescent="0.3">
      <c r="A292" s="33">
        <v>1571</v>
      </c>
      <c r="B292" s="34" t="s">
        <v>344</v>
      </c>
      <c r="C292" s="36">
        <v>22978662</v>
      </c>
      <c r="D292" s="36">
        <v>1574</v>
      </c>
      <c r="E292" s="37">
        <f t="shared" si="48"/>
        <v>14598.895806861499</v>
      </c>
      <c r="F292" s="38">
        <f t="shared" si="45"/>
        <v>0.753566982828482</v>
      </c>
      <c r="G292" s="39">
        <f t="shared" si="46"/>
        <v>2864.4964732031176</v>
      </c>
      <c r="H292" s="39">
        <f t="shared" si="47"/>
        <v>992.89929519148495</v>
      </c>
      <c r="I292" s="37">
        <f t="shared" si="49"/>
        <v>3857.3957683946028</v>
      </c>
      <c r="J292" s="40">
        <f t="shared" si="50"/>
        <v>-235.25689633041083</v>
      </c>
      <c r="K292" s="37">
        <f t="shared" si="51"/>
        <v>3622.1388720641921</v>
      </c>
      <c r="L292" s="37">
        <f t="shared" si="52"/>
        <v>6071540.9394531045</v>
      </c>
      <c r="M292" s="37">
        <f t="shared" si="53"/>
        <v>5701246.5846290383</v>
      </c>
      <c r="N292" s="41">
        <f>'jan-juli'!M292</f>
        <v>5566953.2967692008</v>
      </c>
      <c r="O292" s="41">
        <f t="shared" si="54"/>
        <v>134293.28785983752</v>
      </c>
      <c r="Q292" s="63"/>
      <c r="R292" s="64"/>
      <c r="S292" s="64"/>
      <c r="T292" s="64"/>
    </row>
    <row r="293" spans="1:20" s="34" customFormat="1" x14ac:dyDescent="0.3">
      <c r="A293" s="33">
        <v>1573</v>
      </c>
      <c r="B293" s="34" t="s">
        <v>345</v>
      </c>
      <c r="C293" s="36">
        <v>34525354</v>
      </c>
      <c r="D293" s="36">
        <v>2134</v>
      </c>
      <c r="E293" s="37">
        <f t="shared" si="48"/>
        <v>16178.703842549203</v>
      </c>
      <c r="F293" s="38">
        <f t="shared" si="45"/>
        <v>0.83511364160673296</v>
      </c>
      <c r="G293" s="39">
        <f t="shared" si="46"/>
        <v>1916.6116517904957</v>
      </c>
      <c r="H293" s="39">
        <f t="shared" si="47"/>
        <v>439.96648270078873</v>
      </c>
      <c r="I293" s="37">
        <f t="shared" si="49"/>
        <v>2356.5781344912843</v>
      </c>
      <c r="J293" s="40">
        <f t="shared" si="50"/>
        <v>-235.25689633041083</v>
      </c>
      <c r="K293" s="37">
        <f t="shared" si="51"/>
        <v>2121.3212381608737</v>
      </c>
      <c r="L293" s="37">
        <f t="shared" si="52"/>
        <v>5028937.7390044006</v>
      </c>
      <c r="M293" s="37">
        <f t="shared" si="53"/>
        <v>4526899.5222353041</v>
      </c>
      <c r="N293" s="41">
        <f>'jan-juli'!M293</f>
        <v>4847912.5019094497</v>
      </c>
      <c r="O293" s="41">
        <f t="shared" si="54"/>
        <v>-321012.97967414558</v>
      </c>
      <c r="Q293" s="63"/>
      <c r="R293" s="64"/>
      <c r="S293" s="64"/>
      <c r="T293" s="64"/>
    </row>
    <row r="294" spans="1:20" s="34" customFormat="1" x14ac:dyDescent="0.3">
      <c r="A294" s="33">
        <v>1576</v>
      </c>
      <c r="B294" s="34" t="s">
        <v>346</v>
      </c>
      <c r="C294" s="36">
        <v>57660375</v>
      </c>
      <c r="D294" s="36">
        <v>3553</v>
      </c>
      <c r="E294" s="37">
        <f t="shared" si="48"/>
        <v>16228.644807205179</v>
      </c>
      <c r="F294" s="38">
        <f t="shared" si="45"/>
        <v>0.8376914983537932</v>
      </c>
      <c r="G294" s="39">
        <f t="shared" si="46"/>
        <v>1886.6470729969099</v>
      </c>
      <c r="H294" s="39">
        <f t="shared" si="47"/>
        <v>422.48714507119712</v>
      </c>
      <c r="I294" s="37">
        <f t="shared" si="49"/>
        <v>2309.1342180681067</v>
      </c>
      <c r="J294" s="40">
        <f t="shared" si="50"/>
        <v>-235.25689633041083</v>
      </c>
      <c r="K294" s="37">
        <f t="shared" si="51"/>
        <v>2073.8773217376961</v>
      </c>
      <c r="L294" s="37">
        <f t="shared" si="52"/>
        <v>8204353.8767959829</v>
      </c>
      <c r="M294" s="37">
        <f t="shared" si="53"/>
        <v>7368486.1241340339</v>
      </c>
      <c r="N294" s="41">
        <f>'jan-juli'!M294</f>
        <v>6808249.3039523307</v>
      </c>
      <c r="O294" s="41">
        <f t="shared" si="54"/>
        <v>560236.82018170319</v>
      </c>
      <c r="Q294" s="63"/>
      <c r="R294" s="64"/>
      <c r="S294" s="64"/>
      <c r="T294" s="64"/>
    </row>
    <row r="295" spans="1:20" s="34" customFormat="1" x14ac:dyDescent="0.3">
      <c r="A295" s="33">
        <v>1804</v>
      </c>
      <c r="B295" s="34" t="s">
        <v>347</v>
      </c>
      <c r="C295" s="36">
        <v>969911774</v>
      </c>
      <c r="D295" s="36">
        <v>52024</v>
      </c>
      <c r="E295" s="37">
        <f t="shared" si="48"/>
        <v>18643.544787021376</v>
      </c>
      <c r="F295" s="38">
        <f t="shared" si="45"/>
        <v>0.96234400054970248</v>
      </c>
      <c r="G295" s="39">
        <f t="shared" si="46"/>
        <v>437.70708510719197</v>
      </c>
      <c r="H295" s="39">
        <f t="shared" si="47"/>
        <v>0</v>
      </c>
      <c r="I295" s="37">
        <f t="shared" si="49"/>
        <v>437.70708510719197</v>
      </c>
      <c r="J295" s="40">
        <f t="shared" si="50"/>
        <v>-235.25689633041083</v>
      </c>
      <c r="K295" s="37">
        <f t="shared" si="51"/>
        <v>202.45018877678115</v>
      </c>
      <c r="L295" s="37">
        <f t="shared" si="52"/>
        <v>22771273.395616554</v>
      </c>
      <c r="M295" s="37">
        <f t="shared" si="53"/>
        <v>10532268.620923262</v>
      </c>
      <c r="N295" s="41">
        <f>'jan-juli'!M295</f>
        <v>9534684.5810621381</v>
      </c>
      <c r="O295" s="41">
        <f t="shared" si="54"/>
        <v>997584.03986112401</v>
      </c>
      <c r="Q295" s="63"/>
      <c r="R295" s="64"/>
      <c r="S295" s="64"/>
      <c r="T295" s="64"/>
    </row>
    <row r="296" spans="1:20" s="34" customFormat="1" x14ac:dyDescent="0.3">
      <c r="A296" s="33">
        <v>1805</v>
      </c>
      <c r="B296" s="34" t="s">
        <v>348</v>
      </c>
      <c r="C296" s="36">
        <v>328809809</v>
      </c>
      <c r="D296" s="36">
        <v>18630</v>
      </c>
      <c r="E296" s="37">
        <f t="shared" si="48"/>
        <v>17649.479817498657</v>
      </c>
      <c r="F296" s="38">
        <f t="shared" si="45"/>
        <v>0.91103227466789671</v>
      </c>
      <c r="G296" s="39">
        <f t="shared" si="46"/>
        <v>1034.1460668208231</v>
      </c>
      <c r="H296" s="39">
        <f t="shared" si="47"/>
        <v>0</v>
      </c>
      <c r="I296" s="37">
        <f t="shared" si="49"/>
        <v>1034.1460668208231</v>
      </c>
      <c r="J296" s="40">
        <f t="shared" si="50"/>
        <v>-235.25689633041083</v>
      </c>
      <c r="K296" s="37">
        <f t="shared" si="51"/>
        <v>798.8891704904122</v>
      </c>
      <c r="L296" s="37">
        <f t="shared" si="52"/>
        <v>19266141.224871933</v>
      </c>
      <c r="M296" s="37">
        <f t="shared" si="53"/>
        <v>14883305.246236378</v>
      </c>
      <c r="N296" s="41">
        <f>'jan-juli'!M296</f>
        <v>14082928.688843353</v>
      </c>
      <c r="O296" s="41">
        <f t="shared" si="54"/>
        <v>800376.55739302561</v>
      </c>
      <c r="Q296" s="63"/>
      <c r="R296" s="64"/>
      <c r="S296" s="64"/>
      <c r="T296" s="64"/>
    </row>
    <row r="297" spans="1:20" s="34" customFormat="1" x14ac:dyDescent="0.3">
      <c r="A297" s="33">
        <v>1811</v>
      </c>
      <c r="B297" s="34" t="s">
        <v>349</v>
      </c>
      <c r="C297" s="36">
        <v>25816112</v>
      </c>
      <c r="D297" s="36">
        <v>1450</v>
      </c>
      <c r="E297" s="37">
        <f t="shared" si="48"/>
        <v>17804.215172413795</v>
      </c>
      <c r="F297" s="38">
        <f t="shared" si="45"/>
        <v>0.91901941671500209</v>
      </c>
      <c r="G297" s="39">
        <f t="shared" si="46"/>
        <v>941.30485387174042</v>
      </c>
      <c r="H297" s="39">
        <f t="shared" si="47"/>
        <v>0</v>
      </c>
      <c r="I297" s="37">
        <f t="shared" si="49"/>
        <v>941.30485387174042</v>
      </c>
      <c r="J297" s="40">
        <f t="shared" si="50"/>
        <v>-235.25689633041083</v>
      </c>
      <c r="K297" s="37">
        <f t="shared" si="51"/>
        <v>706.04795754132965</v>
      </c>
      <c r="L297" s="37">
        <f t="shared" si="52"/>
        <v>1364892.0381140236</v>
      </c>
      <c r="M297" s="37">
        <f t="shared" si="53"/>
        <v>1023769.5384349281</v>
      </c>
      <c r="N297" s="41">
        <f>'jan-juli'!M297</f>
        <v>823436.50117138342</v>
      </c>
      <c r="O297" s="41">
        <f t="shared" si="54"/>
        <v>200333.03726354463</v>
      </c>
      <c r="Q297" s="63"/>
      <c r="R297" s="64"/>
      <c r="S297" s="64"/>
      <c r="T297" s="64"/>
    </row>
    <row r="298" spans="1:20" s="34" customFormat="1" x14ac:dyDescent="0.3">
      <c r="A298" s="33">
        <v>1812</v>
      </c>
      <c r="B298" s="34" t="s">
        <v>350</v>
      </c>
      <c r="C298" s="36">
        <v>26830584</v>
      </c>
      <c r="D298" s="36">
        <v>2014</v>
      </c>
      <c r="E298" s="37">
        <f t="shared" si="48"/>
        <v>13322.037735849057</v>
      </c>
      <c r="F298" s="38">
        <f t="shared" si="45"/>
        <v>0.68765801979438679</v>
      </c>
      <c r="G298" s="39">
        <f t="shared" si="46"/>
        <v>3630.6113158105832</v>
      </c>
      <c r="H298" s="39">
        <f t="shared" si="47"/>
        <v>1439.7996200458397</v>
      </c>
      <c r="I298" s="37">
        <f t="shared" si="49"/>
        <v>5070.4109358564228</v>
      </c>
      <c r="J298" s="40">
        <f t="shared" si="50"/>
        <v>-235.25689633041083</v>
      </c>
      <c r="K298" s="37">
        <f t="shared" si="51"/>
        <v>4835.1540395260117</v>
      </c>
      <c r="L298" s="37">
        <f t="shared" si="52"/>
        <v>10211807.624814836</v>
      </c>
      <c r="M298" s="37">
        <f t="shared" si="53"/>
        <v>9738000.235605387</v>
      </c>
      <c r="N298" s="41">
        <f>'jan-juli'!M298</f>
        <v>9579319.6543793958</v>
      </c>
      <c r="O298" s="41">
        <f t="shared" si="54"/>
        <v>158680.58122599125</v>
      </c>
      <c r="Q298" s="63"/>
      <c r="R298" s="64"/>
      <c r="S298" s="64"/>
      <c r="T298" s="64"/>
    </row>
    <row r="299" spans="1:20" s="34" customFormat="1" x14ac:dyDescent="0.3">
      <c r="A299" s="33">
        <v>1813</v>
      </c>
      <c r="B299" s="34" t="s">
        <v>351</v>
      </c>
      <c r="C299" s="36">
        <v>120411097</v>
      </c>
      <c r="D299" s="36">
        <v>7916</v>
      </c>
      <c r="E299" s="37">
        <f t="shared" si="48"/>
        <v>15211.103713996969</v>
      </c>
      <c r="F299" s="38">
        <f t="shared" si="45"/>
        <v>0.78516798002355648</v>
      </c>
      <c r="G299" s="39">
        <f t="shared" si="46"/>
        <v>2497.1717289218363</v>
      </c>
      <c r="H299" s="39">
        <f t="shared" si="47"/>
        <v>778.62652769407077</v>
      </c>
      <c r="I299" s="37">
        <f t="shared" si="49"/>
        <v>3275.7982566159071</v>
      </c>
      <c r="J299" s="40">
        <f t="shared" si="50"/>
        <v>-235.25689633041083</v>
      </c>
      <c r="K299" s="37">
        <f t="shared" si="51"/>
        <v>3040.5413602854965</v>
      </c>
      <c r="L299" s="37">
        <f t="shared" si="52"/>
        <v>25931218.999371521</v>
      </c>
      <c r="M299" s="37">
        <f t="shared" si="53"/>
        <v>24068925.40801999</v>
      </c>
      <c r="N299" s="41">
        <f>'jan-juli'!M299</f>
        <v>23180741.478732523</v>
      </c>
      <c r="O299" s="41">
        <f t="shared" si="54"/>
        <v>888183.92928746715</v>
      </c>
      <c r="Q299" s="63"/>
      <c r="R299" s="64"/>
      <c r="S299" s="64"/>
      <c r="T299" s="64"/>
    </row>
    <row r="300" spans="1:20" s="34" customFormat="1" x14ac:dyDescent="0.3">
      <c r="A300" s="33">
        <v>1815</v>
      </c>
      <c r="B300" s="34" t="s">
        <v>352</v>
      </c>
      <c r="C300" s="36">
        <v>16026902</v>
      </c>
      <c r="D300" s="36">
        <v>1232</v>
      </c>
      <c r="E300" s="37">
        <f t="shared" si="48"/>
        <v>13008.849025974027</v>
      </c>
      <c r="F300" s="38">
        <f t="shared" si="45"/>
        <v>0.67149181967358407</v>
      </c>
      <c r="G300" s="39">
        <f t="shared" si="46"/>
        <v>3818.5245417356014</v>
      </c>
      <c r="H300" s="39">
        <f t="shared" si="47"/>
        <v>1549.4156685021003</v>
      </c>
      <c r="I300" s="37">
        <f t="shared" si="49"/>
        <v>5367.9402102377016</v>
      </c>
      <c r="J300" s="40">
        <f t="shared" si="50"/>
        <v>-235.25689633041083</v>
      </c>
      <c r="K300" s="37">
        <f t="shared" si="51"/>
        <v>5132.6833139072905</v>
      </c>
      <c r="L300" s="37">
        <f t="shared" si="52"/>
        <v>6613302.3390128482</v>
      </c>
      <c r="M300" s="37">
        <f t="shared" si="53"/>
        <v>6323465.8427337818</v>
      </c>
      <c r="N300" s="41">
        <f>'jan-juli'!M300</f>
        <v>6275231.7413085466</v>
      </c>
      <c r="O300" s="41">
        <f t="shared" si="54"/>
        <v>48234.10142523516</v>
      </c>
      <c r="Q300" s="63"/>
      <c r="R300" s="64"/>
      <c r="S300" s="64"/>
      <c r="T300" s="64"/>
    </row>
    <row r="301" spans="1:20" s="34" customFormat="1" x14ac:dyDescent="0.3">
      <c r="A301" s="33">
        <v>1816</v>
      </c>
      <c r="B301" s="34" t="s">
        <v>353</v>
      </c>
      <c r="C301" s="36">
        <v>6324655</v>
      </c>
      <c r="D301" s="36">
        <v>497</v>
      </c>
      <c r="E301" s="37">
        <f t="shared" si="48"/>
        <v>12725.66398390342</v>
      </c>
      <c r="F301" s="38">
        <f t="shared" si="45"/>
        <v>0.6568743513007359</v>
      </c>
      <c r="G301" s="39">
        <f t="shared" si="46"/>
        <v>3988.4355669779652</v>
      </c>
      <c r="H301" s="39">
        <f t="shared" si="47"/>
        <v>1648.5304332268129</v>
      </c>
      <c r="I301" s="37">
        <f t="shared" si="49"/>
        <v>5636.9660002047785</v>
      </c>
      <c r="J301" s="40">
        <f t="shared" si="50"/>
        <v>-235.25689633041083</v>
      </c>
      <c r="K301" s="37">
        <f t="shared" si="51"/>
        <v>5401.7091038743674</v>
      </c>
      <c r="L301" s="37">
        <f t="shared" si="52"/>
        <v>2801572.1021017749</v>
      </c>
      <c r="M301" s="37">
        <f t="shared" si="53"/>
        <v>2684649.4246255606</v>
      </c>
      <c r="N301" s="41">
        <f>'jan-juli'!M301</f>
        <v>2575123.3501869715</v>
      </c>
      <c r="O301" s="41">
        <f t="shared" si="54"/>
        <v>109526.07443858916</v>
      </c>
      <c r="Q301" s="63"/>
      <c r="R301" s="64"/>
      <c r="S301" s="64"/>
      <c r="T301" s="64"/>
    </row>
    <row r="302" spans="1:20" s="34" customFormat="1" x14ac:dyDescent="0.3">
      <c r="A302" s="33">
        <v>1818</v>
      </c>
      <c r="B302" s="34" t="s">
        <v>316</v>
      </c>
      <c r="C302" s="36">
        <v>30015704</v>
      </c>
      <c r="D302" s="36">
        <v>1780</v>
      </c>
      <c r="E302" s="37">
        <f t="shared" si="48"/>
        <v>16862.755056179776</v>
      </c>
      <c r="F302" s="38">
        <f t="shared" si="45"/>
        <v>0.87042305239884765</v>
      </c>
      <c r="G302" s="39">
        <f t="shared" si="46"/>
        <v>1506.1809236121517</v>
      </c>
      <c r="H302" s="39">
        <f t="shared" si="47"/>
        <v>200.54855793008809</v>
      </c>
      <c r="I302" s="37">
        <f t="shared" si="49"/>
        <v>1706.7294815422397</v>
      </c>
      <c r="J302" s="40">
        <f t="shared" si="50"/>
        <v>-235.25689633041083</v>
      </c>
      <c r="K302" s="37">
        <f t="shared" si="51"/>
        <v>1471.4725852118288</v>
      </c>
      <c r="L302" s="37">
        <f t="shared" si="52"/>
        <v>3037978.4771451866</v>
      </c>
      <c r="M302" s="37">
        <f t="shared" si="53"/>
        <v>2619221.2016770551</v>
      </c>
      <c r="N302" s="41">
        <f>'jan-juli'!M302</f>
        <v>2431084.8716957942</v>
      </c>
      <c r="O302" s="41">
        <f t="shared" si="54"/>
        <v>188136.32998126093</v>
      </c>
      <c r="Q302" s="63"/>
      <c r="R302" s="64"/>
      <c r="S302" s="64"/>
      <c r="T302" s="64"/>
    </row>
    <row r="303" spans="1:20" s="34" customFormat="1" x14ac:dyDescent="0.3">
      <c r="A303" s="33">
        <v>1820</v>
      </c>
      <c r="B303" s="34" t="s">
        <v>354</v>
      </c>
      <c r="C303" s="36">
        <v>115486648</v>
      </c>
      <c r="D303" s="36">
        <v>7415</v>
      </c>
      <c r="E303" s="37">
        <f t="shared" si="48"/>
        <v>15574.733378287256</v>
      </c>
      <c r="F303" s="38">
        <f t="shared" si="45"/>
        <v>0.80393784540319546</v>
      </c>
      <c r="G303" s="39">
        <f t="shared" si="46"/>
        <v>2278.993930347664</v>
      </c>
      <c r="H303" s="39">
        <f t="shared" si="47"/>
        <v>651.35614519247019</v>
      </c>
      <c r="I303" s="37">
        <f t="shared" si="49"/>
        <v>2930.3500755401342</v>
      </c>
      <c r="J303" s="40">
        <f t="shared" si="50"/>
        <v>-235.25689633041083</v>
      </c>
      <c r="K303" s="37">
        <f t="shared" si="51"/>
        <v>2695.0931792097235</v>
      </c>
      <c r="L303" s="37">
        <f t="shared" si="52"/>
        <v>21728545.810130093</v>
      </c>
      <c r="M303" s="37">
        <f t="shared" si="53"/>
        <v>19984115.923840102</v>
      </c>
      <c r="N303" s="41">
        <f>'jan-juli'!M303</f>
        <v>19014733.770294551</v>
      </c>
      <c r="O303" s="41">
        <f t="shared" si="54"/>
        <v>969382.153545551</v>
      </c>
      <c r="Q303" s="63"/>
      <c r="R303" s="64"/>
      <c r="S303" s="64"/>
      <c r="T303" s="64"/>
    </row>
    <row r="304" spans="1:20" s="34" customFormat="1" x14ac:dyDescent="0.3">
      <c r="A304" s="33">
        <v>1822</v>
      </c>
      <c r="B304" s="34" t="s">
        <v>355</v>
      </c>
      <c r="C304" s="36">
        <v>29178546</v>
      </c>
      <c r="D304" s="36">
        <v>2320</v>
      </c>
      <c r="E304" s="37">
        <f t="shared" si="48"/>
        <v>12576.959482758621</v>
      </c>
      <c r="F304" s="38">
        <f t="shared" si="45"/>
        <v>0.64919851035062559</v>
      </c>
      <c r="G304" s="39">
        <f t="shared" si="46"/>
        <v>4077.658267664845</v>
      </c>
      <c r="H304" s="39">
        <f t="shared" si="47"/>
        <v>1700.5770086274924</v>
      </c>
      <c r="I304" s="37">
        <f t="shared" si="49"/>
        <v>5778.2352762923374</v>
      </c>
      <c r="J304" s="40">
        <f t="shared" si="50"/>
        <v>-235.25689633041083</v>
      </c>
      <c r="K304" s="37">
        <f t="shared" si="51"/>
        <v>5542.9783799619263</v>
      </c>
      <c r="L304" s="37">
        <f t="shared" si="52"/>
        <v>13405505.840998223</v>
      </c>
      <c r="M304" s="37">
        <f t="shared" si="53"/>
        <v>12859709.841511669</v>
      </c>
      <c r="N304" s="41">
        <f>'jan-juli'!M304</f>
        <v>12607959.285581032</v>
      </c>
      <c r="O304" s="41">
        <f t="shared" si="54"/>
        <v>251750.55593063682</v>
      </c>
      <c r="Q304" s="63"/>
      <c r="R304" s="64"/>
      <c r="S304" s="64"/>
      <c r="T304" s="64"/>
    </row>
    <row r="305" spans="1:20" s="34" customFormat="1" x14ac:dyDescent="0.3">
      <c r="A305" s="33">
        <v>1824</v>
      </c>
      <c r="B305" s="34" t="s">
        <v>356</v>
      </c>
      <c r="C305" s="36">
        <v>212620793</v>
      </c>
      <c r="D305" s="36">
        <v>13403</v>
      </c>
      <c r="E305" s="37">
        <f t="shared" si="48"/>
        <v>15863.671789897784</v>
      </c>
      <c r="F305" s="38">
        <f t="shared" si="45"/>
        <v>0.81885229166962226</v>
      </c>
      <c r="G305" s="39">
        <f t="shared" si="46"/>
        <v>2105.6308833813468</v>
      </c>
      <c r="H305" s="39">
        <f t="shared" si="47"/>
        <v>550.22770112878527</v>
      </c>
      <c r="I305" s="37">
        <f t="shared" si="49"/>
        <v>2655.858584510132</v>
      </c>
      <c r="J305" s="40">
        <f t="shared" si="50"/>
        <v>-235.25689633041083</v>
      </c>
      <c r="K305" s="37">
        <f t="shared" si="51"/>
        <v>2420.6016881797214</v>
      </c>
      <c r="L305" s="37">
        <f t="shared" si="52"/>
        <v>35596472.6081893</v>
      </c>
      <c r="M305" s="37">
        <f t="shared" si="53"/>
        <v>32443324.426672805</v>
      </c>
      <c r="N305" s="41">
        <f>'jan-juli'!M305</f>
        <v>31646252.572044216</v>
      </c>
      <c r="O305" s="41">
        <f t="shared" si="54"/>
        <v>797071.854628589</v>
      </c>
      <c r="Q305" s="63"/>
      <c r="R305" s="64"/>
      <c r="S305" s="64"/>
      <c r="T305" s="64"/>
    </row>
    <row r="306" spans="1:20" s="34" customFormat="1" x14ac:dyDescent="0.3">
      <c r="A306" s="33">
        <v>1825</v>
      </c>
      <c r="B306" s="34" t="s">
        <v>357</v>
      </c>
      <c r="C306" s="36">
        <v>22166760</v>
      </c>
      <c r="D306" s="36">
        <v>1493</v>
      </c>
      <c r="E306" s="37">
        <f t="shared" si="48"/>
        <v>14847.126590756865</v>
      </c>
      <c r="F306" s="38">
        <f t="shared" si="45"/>
        <v>0.76638017947978365</v>
      </c>
      <c r="G306" s="39">
        <f t="shared" si="46"/>
        <v>2715.5580028658983</v>
      </c>
      <c r="H306" s="39">
        <f t="shared" si="47"/>
        <v>906.01852082810694</v>
      </c>
      <c r="I306" s="37">
        <f t="shared" si="49"/>
        <v>3621.5765236940051</v>
      </c>
      <c r="J306" s="40">
        <f t="shared" si="50"/>
        <v>-235.25689633041083</v>
      </c>
      <c r="K306" s="37">
        <f t="shared" si="51"/>
        <v>3386.3196273635945</v>
      </c>
      <c r="L306" s="37">
        <f t="shared" si="52"/>
        <v>5407013.7498751497</v>
      </c>
      <c r="M306" s="37">
        <f t="shared" si="53"/>
        <v>5055775.2036538469</v>
      </c>
      <c r="N306" s="41">
        <f>'jan-juli'!M306</f>
        <v>4870797.7546864143</v>
      </c>
      <c r="O306" s="41">
        <f t="shared" si="54"/>
        <v>184977.4489674326</v>
      </c>
      <c r="Q306" s="63"/>
      <c r="R306" s="64"/>
      <c r="S306" s="64"/>
      <c r="T306" s="64"/>
    </row>
    <row r="307" spans="1:20" s="34" customFormat="1" x14ac:dyDescent="0.3">
      <c r="A307" s="33">
        <v>1826</v>
      </c>
      <c r="B307" s="34" t="s">
        <v>358</v>
      </c>
      <c r="C307" s="36">
        <v>18870060</v>
      </c>
      <c r="D307" s="36">
        <v>1359</v>
      </c>
      <c r="E307" s="37">
        <f t="shared" si="48"/>
        <v>13885.253863134658</v>
      </c>
      <c r="F307" s="38">
        <f t="shared" si="45"/>
        <v>0.71673015534038298</v>
      </c>
      <c r="G307" s="39">
        <f t="shared" si="46"/>
        <v>3292.6816394392226</v>
      </c>
      <c r="H307" s="39">
        <f t="shared" si="47"/>
        <v>1242.6739754958794</v>
      </c>
      <c r="I307" s="37">
        <f t="shared" si="49"/>
        <v>4535.3556149351025</v>
      </c>
      <c r="J307" s="40">
        <f t="shared" si="50"/>
        <v>-235.25689633041083</v>
      </c>
      <c r="K307" s="37">
        <f t="shared" si="51"/>
        <v>4300.0987186046914</v>
      </c>
      <c r="L307" s="37">
        <f t="shared" si="52"/>
        <v>6163548.2806968046</v>
      </c>
      <c r="M307" s="37">
        <f t="shared" si="53"/>
        <v>5843834.1585837752</v>
      </c>
      <c r="N307" s="41">
        <f>'jan-juli'!M307</f>
        <v>5697876.4782778546</v>
      </c>
      <c r="O307" s="41">
        <f t="shared" si="54"/>
        <v>145957.68030592054</v>
      </c>
      <c r="Q307" s="63"/>
      <c r="R307" s="64"/>
      <c r="S307" s="64"/>
      <c r="T307" s="64"/>
    </row>
    <row r="308" spans="1:20" s="34" customFormat="1" x14ac:dyDescent="0.3">
      <c r="A308" s="33">
        <v>1827</v>
      </c>
      <c r="B308" s="34" t="s">
        <v>359</v>
      </c>
      <c r="C308" s="36">
        <v>21944524</v>
      </c>
      <c r="D308" s="36">
        <v>1391</v>
      </c>
      <c r="E308" s="37">
        <f t="shared" si="48"/>
        <v>15776.077641984184</v>
      </c>
      <c r="F308" s="38">
        <f t="shared" si="45"/>
        <v>0.8143308498681362</v>
      </c>
      <c r="G308" s="39">
        <f t="shared" si="46"/>
        <v>2158.1873721295069</v>
      </c>
      <c r="H308" s="39">
        <f t="shared" si="47"/>
        <v>580.88565289854523</v>
      </c>
      <c r="I308" s="37">
        <f t="shared" si="49"/>
        <v>2739.0730250280521</v>
      </c>
      <c r="J308" s="40">
        <f t="shared" si="50"/>
        <v>-235.25689633041083</v>
      </c>
      <c r="K308" s="37">
        <f t="shared" si="51"/>
        <v>2503.8161286976415</v>
      </c>
      <c r="L308" s="37">
        <f t="shared" si="52"/>
        <v>3810050.5778140207</v>
      </c>
      <c r="M308" s="37">
        <f t="shared" si="53"/>
        <v>3482808.2350184191</v>
      </c>
      <c r="N308" s="41">
        <f>'jan-juli'!M308</f>
        <v>3232844.8942858679</v>
      </c>
      <c r="O308" s="41">
        <f t="shared" si="54"/>
        <v>249963.34073255118</v>
      </c>
      <c r="Q308" s="63"/>
      <c r="R308" s="64"/>
      <c r="S308" s="64"/>
      <c r="T308" s="64"/>
    </row>
    <row r="309" spans="1:20" s="34" customFormat="1" x14ac:dyDescent="0.3">
      <c r="A309" s="33">
        <v>1828</v>
      </c>
      <c r="B309" s="34" t="s">
        <v>360</v>
      </c>
      <c r="C309" s="36">
        <v>25817621</v>
      </c>
      <c r="D309" s="36">
        <v>1792</v>
      </c>
      <c r="E309" s="37">
        <f t="shared" si="48"/>
        <v>14407.154575892857</v>
      </c>
      <c r="F309" s="38">
        <f t="shared" si="45"/>
        <v>0.74366966848249227</v>
      </c>
      <c r="G309" s="39">
        <f t="shared" si="46"/>
        <v>2979.541211784303</v>
      </c>
      <c r="H309" s="39">
        <f t="shared" si="47"/>
        <v>1060.0087260305097</v>
      </c>
      <c r="I309" s="37">
        <f t="shared" si="49"/>
        <v>4039.5499378148124</v>
      </c>
      <c r="J309" s="40">
        <f t="shared" si="50"/>
        <v>-235.25689633041083</v>
      </c>
      <c r="K309" s="37">
        <f t="shared" si="51"/>
        <v>3804.2930414844018</v>
      </c>
      <c r="L309" s="37">
        <f t="shared" si="52"/>
        <v>7238873.4885641439</v>
      </c>
      <c r="M309" s="37">
        <f t="shared" si="53"/>
        <v>6817293.1303400481</v>
      </c>
      <c r="N309" s="41">
        <f>'jan-juli'!M309</f>
        <v>6453690.1464487975</v>
      </c>
      <c r="O309" s="41">
        <f t="shared" si="54"/>
        <v>363602.98389125057</v>
      </c>
      <c r="Q309" s="63"/>
      <c r="R309" s="64"/>
      <c r="S309" s="64"/>
      <c r="T309" s="64"/>
    </row>
    <row r="310" spans="1:20" s="34" customFormat="1" x14ac:dyDescent="0.3">
      <c r="A310" s="33">
        <v>1832</v>
      </c>
      <c r="B310" s="34" t="s">
        <v>361</v>
      </c>
      <c r="C310" s="36">
        <v>91981470</v>
      </c>
      <c r="D310" s="36">
        <v>4501</v>
      </c>
      <c r="E310" s="37">
        <f t="shared" si="48"/>
        <v>20435.785381026439</v>
      </c>
      <c r="F310" s="38">
        <f t="shared" si="45"/>
        <v>1.0548560202801502</v>
      </c>
      <c r="G310" s="39">
        <f t="shared" si="46"/>
        <v>-637.63727129584584</v>
      </c>
      <c r="H310" s="39">
        <f t="shared" si="47"/>
        <v>0</v>
      </c>
      <c r="I310" s="37">
        <f t="shared" si="49"/>
        <v>-637.63727129584584</v>
      </c>
      <c r="J310" s="40">
        <f t="shared" si="50"/>
        <v>-235.25689633041083</v>
      </c>
      <c r="K310" s="37">
        <f t="shared" si="51"/>
        <v>-872.8941676262566</v>
      </c>
      <c r="L310" s="37">
        <f t="shared" si="52"/>
        <v>-2870005.358102602</v>
      </c>
      <c r="M310" s="37">
        <f t="shared" si="53"/>
        <v>-3928896.6484857812</v>
      </c>
      <c r="N310" s="41">
        <f>'jan-juli'!M310</f>
        <v>-4377099.2474673111</v>
      </c>
      <c r="O310" s="41">
        <f t="shared" si="54"/>
        <v>448202.59898152994</v>
      </c>
      <c r="Q310" s="63"/>
      <c r="R310" s="64"/>
      <c r="S310" s="64"/>
      <c r="T310" s="64"/>
    </row>
    <row r="311" spans="1:20" s="34" customFormat="1" x14ac:dyDescent="0.3">
      <c r="A311" s="33">
        <v>1833</v>
      </c>
      <c r="B311" s="34" t="s">
        <v>362</v>
      </c>
      <c r="C311" s="36">
        <v>445981666</v>
      </c>
      <c r="D311" s="36">
        <v>26315</v>
      </c>
      <c r="E311" s="37">
        <f t="shared" si="48"/>
        <v>16947.811742352271</v>
      </c>
      <c r="F311" s="38">
        <f t="shared" si="45"/>
        <v>0.87481351529524498</v>
      </c>
      <c r="G311" s="39">
        <f t="shared" si="46"/>
        <v>1455.1469119086548</v>
      </c>
      <c r="H311" s="39">
        <f t="shared" si="47"/>
        <v>170.77871776971494</v>
      </c>
      <c r="I311" s="37">
        <f t="shared" si="49"/>
        <v>1625.9256296783697</v>
      </c>
      <c r="J311" s="40">
        <f t="shared" si="50"/>
        <v>-235.25689633041083</v>
      </c>
      <c r="K311" s="37">
        <f t="shared" si="51"/>
        <v>1390.6687333479588</v>
      </c>
      <c r="L311" s="37">
        <f t="shared" si="52"/>
        <v>42786232.944986299</v>
      </c>
      <c r="M311" s="37">
        <f t="shared" si="53"/>
        <v>36595447.718051538</v>
      </c>
      <c r="N311" s="41">
        <f>'jan-juli'!M311</f>
        <v>32537417.956277937</v>
      </c>
      <c r="O311" s="41">
        <f t="shared" si="54"/>
        <v>4058029.7617736012</v>
      </c>
      <c r="Q311" s="63"/>
      <c r="R311" s="64"/>
      <c r="S311" s="64"/>
      <c r="T311" s="64"/>
    </row>
    <row r="312" spans="1:20" s="34" customFormat="1" x14ac:dyDescent="0.3">
      <c r="A312" s="33">
        <v>1834</v>
      </c>
      <c r="B312" s="34" t="s">
        <v>363</v>
      </c>
      <c r="C312" s="36">
        <v>44853516</v>
      </c>
      <c r="D312" s="36">
        <v>1904</v>
      </c>
      <c r="E312" s="37">
        <f t="shared" si="48"/>
        <v>23557.518907563026</v>
      </c>
      <c r="F312" s="38">
        <f t="shared" si="45"/>
        <v>1.2159939135776039</v>
      </c>
      <c r="G312" s="39">
        <f t="shared" si="46"/>
        <v>-2510.6773872177982</v>
      </c>
      <c r="H312" s="39">
        <f t="shared" si="47"/>
        <v>0</v>
      </c>
      <c r="I312" s="37">
        <f t="shared" si="49"/>
        <v>-2510.6773872177982</v>
      </c>
      <c r="J312" s="40">
        <f t="shared" si="50"/>
        <v>-235.25689633041083</v>
      </c>
      <c r="K312" s="37">
        <f t="shared" si="51"/>
        <v>-2745.9342835482089</v>
      </c>
      <c r="L312" s="37">
        <f t="shared" si="52"/>
        <v>-4780329.745262688</v>
      </c>
      <c r="M312" s="37">
        <f t="shared" si="53"/>
        <v>-5228258.8758757897</v>
      </c>
      <c r="N312" s="41">
        <f>'jan-juli'!M312</f>
        <v>-4894863.9752894379</v>
      </c>
      <c r="O312" s="41">
        <f t="shared" si="54"/>
        <v>-333394.90058635175</v>
      </c>
      <c r="Q312" s="63"/>
      <c r="R312" s="64"/>
      <c r="S312" s="64"/>
      <c r="T312" s="64"/>
    </row>
    <row r="313" spans="1:20" s="34" customFormat="1" x14ac:dyDescent="0.3">
      <c r="A313" s="33">
        <v>1835</v>
      </c>
      <c r="B313" s="34" t="s">
        <v>364</v>
      </c>
      <c r="C313" s="36">
        <v>7631068</v>
      </c>
      <c r="D313" s="36">
        <v>456</v>
      </c>
      <c r="E313" s="37">
        <f t="shared" si="48"/>
        <v>16734.798245614034</v>
      </c>
      <c r="F313" s="38">
        <f t="shared" si="45"/>
        <v>0.86381816741672024</v>
      </c>
      <c r="G313" s="39">
        <f t="shared" si="46"/>
        <v>1582.9550099515966</v>
      </c>
      <c r="H313" s="39">
        <f t="shared" si="47"/>
        <v>245.33344162809769</v>
      </c>
      <c r="I313" s="37">
        <f t="shared" si="49"/>
        <v>1828.2884515796943</v>
      </c>
      <c r="J313" s="40">
        <f t="shared" si="50"/>
        <v>-235.25689633041083</v>
      </c>
      <c r="K313" s="37">
        <f t="shared" si="51"/>
        <v>1593.0315552492834</v>
      </c>
      <c r="L313" s="37">
        <f t="shared" si="52"/>
        <v>833699.53392034059</v>
      </c>
      <c r="M313" s="37">
        <f t="shared" si="53"/>
        <v>726422.38919367327</v>
      </c>
      <c r="N313" s="41">
        <f>'jan-juli'!M313</f>
        <v>664474.64061420225</v>
      </c>
      <c r="O313" s="41">
        <f t="shared" si="54"/>
        <v>61947.748579471023</v>
      </c>
      <c r="Q313" s="63"/>
      <c r="R313" s="64"/>
      <c r="S313" s="64"/>
      <c r="T313" s="64"/>
    </row>
    <row r="314" spans="1:20" s="34" customFormat="1" x14ac:dyDescent="0.3">
      <c r="A314" s="33">
        <v>1836</v>
      </c>
      <c r="B314" s="34" t="s">
        <v>365</v>
      </c>
      <c r="C314" s="36">
        <v>17640397</v>
      </c>
      <c r="D314" s="36">
        <v>1238</v>
      </c>
      <c r="E314" s="37">
        <f t="shared" si="48"/>
        <v>14249.109046849757</v>
      </c>
      <c r="F314" s="38">
        <f t="shared" si="45"/>
        <v>0.73551166159990577</v>
      </c>
      <c r="G314" s="39">
        <f t="shared" si="46"/>
        <v>3074.3685292101632</v>
      </c>
      <c r="H314" s="39">
        <f t="shared" si="47"/>
        <v>1115.3246611955947</v>
      </c>
      <c r="I314" s="37">
        <f t="shared" si="49"/>
        <v>4189.6931904057583</v>
      </c>
      <c r="J314" s="40">
        <f t="shared" si="50"/>
        <v>-235.25689633041083</v>
      </c>
      <c r="K314" s="37">
        <f t="shared" si="51"/>
        <v>3954.4362940753476</v>
      </c>
      <c r="L314" s="37">
        <f t="shared" si="52"/>
        <v>5186840.1697223289</v>
      </c>
      <c r="M314" s="37">
        <f t="shared" si="53"/>
        <v>4895592.1320652803</v>
      </c>
      <c r="N314" s="41">
        <f>'jan-juli'!M314</f>
        <v>4788430.6036850503</v>
      </c>
      <c r="O314" s="41">
        <f t="shared" si="54"/>
        <v>107161.52838023007</v>
      </c>
      <c r="Q314" s="63"/>
      <c r="R314" s="64"/>
      <c r="S314" s="64"/>
      <c r="T314" s="64"/>
    </row>
    <row r="315" spans="1:20" s="34" customFormat="1" x14ac:dyDescent="0.3">
      <c r="A315" s="33">
        <v>1837</v>
      </c>
      <c r="B315" s="34" t="s">
        <v>366</v>
      </c>
      <c r="C315" s="36">
        <v>121722179</v>
      </c>
      <c r="D315" s="36">
        <v>6331</v>
      </c>
      <c r="E315" s="37">
        <f t="shared" si="48"/>
        <v>19226.374822302954</v>
      </c>
      <c r="F315" s="38">
        <f t="shared" si="45"/>
        <v>0.99242856838273896</v>
      </c>
      <c r="G315" s="39">
        <f t="shared" si="46"/>
        <v>88.009063938244793</v>
      </c>
      <c r="H315" s="39">
        <f t="shared" si="47"/>
        <v>0</v>
      </c>
      <c r="I315" s="37">
        <f t="shared" si="49"/>
        <v>88.009063938244793</v>
      </c>
      <c r="J315" s="40">
        <f t="shared" si="50"/>
        <v>-235.25689633041083</v>
      </c>
      <c r="K315" s="37">
        <f t="shared" si="51"/>
        <v>-147.24783239216603</v>
      </c>
      <c r="L315" s="37">
        <f t="shared" si="52"/>
        <v>557185.38379302784</v>
      </c>
      <c r="M315" s="37">
        <f t="shared" si="53"/>
        <v>-932226.02687480312</v>
      </c>
      <c r="N315" s="41">
        <f>'jan-juli'!M315</f>
        <v>-1481166.6825406656</v>
      </c>
      <c r="O315" s="41">
        <f t="shared" si="54"/>
        <v>548940.65566586249</v>
      </c>
      <c r="Q315" s="63"/>
      <c r="R315" s="64"/>
      <c r="S315" s="64"/>
      <c r="T315" s="64"/>
    </row>
    <row r="316" spans="1:20" s="34" customFormat="1" x14ac:dyDescent="0.3">
      <c r="A316" s="33">
        <v>1838</v>
      </c>
      <c r="B316" s="34" t="s">
        <v>367</v>
      </c>
      <c r="C316" s="36">
        <v>32530417</v>
      </c>
      <c r="D316" s="36">
        <v>1978</v>
      </c>
      <c r="E316" s="37">
        <f t="shared" si="48"/>
        <v>16446.115773508594</v>
      </c>
      <c r="F316" s="38">
        <f t="shared" si="45"/>
        <v>0.8489169322563378</v>
      </c>
      <c r="G316" s="39">
        <f t="shared" si="46"/>
        <v>1756.1644932148606</v>
      </c>
      <c r="H316" s="39">
        <f t="shared" si="47"/>
        <v>346.37230686500169</v>
      </c>
      <c r="I316" s="37">
        <f t="shared" si="49"/>
        <v>2102.5368000798621</v>
      </c>
      <c r="J316" s="40">
        <f t="shared" si="50"/>
        <v>-235.25689633041083</v>
      </c>
      <c r="K316" s="37">
        <f t="shared" si="51"/>
        <v>1867.2799037494513</v>
      </c>
      <c r="L316" s="37">
        <f t="shared" si="52"/>
        <v>4158817.7905579675</v>
      </c>
      <c r="M316" s="37">
        <f t="shared" si="53"/>
        <v>3693479.6496164147</v>
      </c>
      <c r="N316" s="41">
        <f>'jan-juli'!M316</f>
        <v>3338066.6301203812</v>
      </c>
      <c r="O316" s="41">
        <f t="shared" si="54"/>
        <v>355413.01949603343</v>
      </c>
      <c r="Q316" s="63"/>
      <c r="R316" s="64"/>
      <c r="S316" s="64"/>
      <c r="T316" s="64"/>
    </row>
    <row r="317" spans="1:20" s="34" customFormat="1" x14ac:dyDescent="0.3">
      <c r="A317" s="33">
        <v>1839</v>
      </c>
      <c r="B317" s="34" t="s">
        <v>368</v>
      </c>
      <c r="C317" s="36">
        <v>18864175</v>
      </c>
      <c r="D317" s="36">
        <v>1022</v>
      </c>
      <c r="E317" s="37">
        <f t="shared" si="48"/>
        <v>18458.096868884539</v>
      </c>
      <c r="F317" s="38">
        <f t="shared" si="45"/>
        <v>0.95277153493374012</v>
      </c>
      <c r="G317" s="39">
        <f t="shared" si="46"/>
        <v>548.97583598929407</v>
      </c>
      <c r="H317" s="39">
        <f t="shared" si="47"/>
        <v>0</v>
      </c>
      <c r="I317" s="37">
        <f t="shared" si="49"/>
        <v>548.97583598929407</v>
      </c>
      <c r="J317" s="40">
        <f t="shared" si="50"/>
        <v>-235.25689633041083</v>
      </c>
      <c r="K317" s="37">
        <f t="shared" si="51"/>
        <v>313.71893965888324</v>
      </c>
      <c r="L317" s="37">
        <f t="shared" si="52"/>
        <v>561053.30438105855</v>
      </c>
      <c r="M317" s="37">
        <f t="shared" si="53"/>
        <v>320620.75633137865</v>
      </c>
      <c r="N317" s="41">
        <f>'jan-juli'!M317</f>
        <v>183095.96620493472</v>
      </c>
      <c r="O317" s="41">
        <f t="shared" si="54"/>
        <v>137524.79012644393</v>
      </c>
      <c r="Q317" s="63"/>
      <c r="R317" s="64"/>
      <c r="S317" s="64"/>
      <c r="T317" s="64"/>
    </row>
    <row r="318" spans="1:20" s="34" customFormat="1" x14ac:dyDescent="0.3">
      <c r="A318" s="33">
        <v>1840</v>
      </c>
      <c r="B318" s="34" t="s">
        <v>369</v>
      </c>
      <c r="C318" s="36">
        <v>67931382</v>
      </c>
      <c r="D318" s="36">
        <v>4657</v>
      </c>
      <c r="E318" s="37">
        <f t="shared" si="48"/>
        <v>14586.940519647842</v>
      </c>
      <c r="F318" s="38">
        <f t="shared" si="45"/>
        <v>0.75294987384752676</v>
      </c>
      <c r="G318" s="39">
        <f t="shared" si="46"/>
        <v>2871.6696455313122</v>
      </c>
      <c r="H318" s="39">
        <f t="shared" si="47"/>
        <v>997.08364571626498</v>
      </c>
      <c r="I318" s="37">
        <f t="shared" si="49"/>
        <v>3868.7532912475772</v>
      </c>
      <c r="J318" s="40">
        <f t="shared" si="50"/>
        <v>-235.25689633041083</v>
      </c>
      <c r="K318" s="37">
        <f t="shared" si="51"/>
        <v>3633.4963949171665</v>
      </c>
      <c r="L318" s="37">
        <f t="shared" si="52"/>
        <v>18016784.077339966</v>
      </c>
      <c r="M318" s="37">
        <f t="shared" si="53"/>
        <v>16921192.711129244</v>
      </c>
      <c r="N318" s="41">
        <f>'jan-juli'!M318</f>
        <v>16232432.131228825</v>
      </c>
      <c r="O318" s="41">
        <f t="shared" si="54"/>
        <v>688760.57990041934</v>
      </c>
      <c r="Q318" s="63"/>
      <c r="R318" s="64"/>
      <c r="S318" s="64"/>
      <c r="T318" s="64"/>
    </row>
    <row r="319" spans="1:20" s="34" customFormat="1" x14ac:dyDescent="0.3">
      <c r="A319" s="33">
        <v>1841</v>
      </c>
      <c r="B319" s="34" t="s">
        <v>922</v>
      </c>
      <c r="C319" s="36">
        <v>164331432</v>
      </c>
      <c r="D319" s="36">
        <v>9760</v>
      </c>
      <c r="E319" s="37">
        <f t="shared" si="48"/>
        <v>16837.2368852459</v>
      </c>
      <c r="F319" s="38">
        <f t="shared" si="45"/>
        <v>0.86910585339062507</v>
      </c>
      <c r="G319" s="39">
        <f t="shared" si="46"/>
        <v>1521.4918261724772</v>
      </c>
      <c r="H319" s="39">
        <f t="shared" si="47"/>
        <v>209.47991775694462</v>
      </c>
      <c r="I319" s="37">
        <f t="shared" si="49"/>
        <v>1730.9717439294218</v>
      </c>
      <c r="J319" s="40">
        <f t="shared" si="50"/>
        <v>-235.25689633041083</v>
      </c>
      <c r="K319" s="37">
        <f t="shared" si="51"/>
        <v>1495.7148475990109</v>
      </c>
      <c r="L319" s="37">
        <f t="shared" si="52"/>
        <v>16894284.220751155</v>
      </c>
      <c r="M319" s="37">
        <f t="shared" si="53"/>
        <v>14598176.912566347</v>
      </c>
      <c r="N319" s="41">
        <f>'jan-juli'!M319</f>
        <v>13580825.732444355</v>
      </c>
      <c r="O319" s="41">
        <f t="shared" si="54"/>
        <v>1017351.1801219918</v>
      </c>
      <c r="Q319" s="63"/>
      <c r="R319" s="64"/>
      <c r="S319" s="64"/>
      <c r="T319" s="64"/>
    </row>
    <row r="320" spans="1:20" s="34" customFormat="1" x14ac:dyDescent="0.3">
      <c r="A320" s="33">
        <v>1845</v>
      </c>
      <c r="B320" s="34" t="s">
        <v>370</v>
      </c>
      <c r="C320" s="36">
        <v>42607659</v>
      </c>
      <c r="D320" s="36">
        <v>1975</v>
      </c>
      <c r="E320" s="37">
        <f t="shared" si="48"/>
        <v>21573.4982278481</v>
      </c>
      <c r="F320" s="38">
        <f t="shared" si="45"/>
        <v>1.1135825738939962</v>
      </c>
      <c r="G320" s="39">
        <f t="shared" si="46"/>
        <v>-1320.2649793888427</v>
      </c>
      <c r="H320" s="39">
        <f t="shared" si="47"/>
        <v>0</v>
      </c>
      <c r="I320" s="37">
        <f t="shared" si="49"/>
        <v>-1320.2649793888427</v>
      </c>
      <c r="J320" s="40">
        <f t="shared" si="50"/>
        <v>-235.25689633041083</v>
      </c>
      <c r="K320" s="37">
        <f t="shared" si="51"/>
        <v>-1555.5218757192536</v>
      </c>
      <c r="L320" s="37">
        <f t="shared" si="52"/>
        <v>-2607523.3342929641</v>
      </c>
      <c r="M320" s="37">
        <f t="shared" si="53"/>
        <v>-3072155.7045455258</v>
      </c>
      <c r="N320" s="41">
        <f>'jan-juli'!M320</f>
        <v>-3323785.4449562179</v>
      </c>
      <c r="O320" s="41">
        <f t="shared" si="54"/>
        <v>251629.74041069206</v>
      </c>
      <c r="Q320" s="63"/>
      <c r="R320" s="64"/>
      <c r="S320" s="64"/>
      <c r="T320" s="64"/>
    </row>
    <row r="321" spans="1:20" s="34" customFormat="1" x14ac:dyDescent="0.3">
      <c r="A321" s="33">
        <v>1848</v>
      </c>
      <c r="B321" s="34" t="s">
        <v>371</v>
      </c>
      <c r="C321" s="36">
        <v>39320883</v>
      </c>
      <c r="D321" s="36">
        <v>2576</v>
      </c>
      <c r="E321" s="37">
        <f t="shared" si="48"/>
        <v>15264.317934782608</v>
      </c>
      <c r="F321" s="38">
        <f t="shared" si="45"/>
        <v>0.78791479596988001</v>
      </c>
      <c r="G321" s="39">
        <f t="shared" si="46"/>
        <v>2465.2431964504526</v>
      </c>
      <c r="H321" s="39">
        <f t="shared" si="47"/>
        <v>760.00155041909693</v>
      </c>
      <c r="I321" s="37">
        <f t="shared" si="49"/>
        <v>3225.2447468695495</v>
      </c>
      <c r="J321" s="40">
        <f t="shared" si="50"/>
        <v>-235.25689633041083</v>
      </c>
      <c r="K321" s="37">
        <f t="shared" si="51"/>
        <v>2989.9878505391389</v>
      </c>
      <c r="L321" s="37">
        <f t="shared" si="52"/>
        <v>8308230.4679359598</v>
      </c>
      <c r="M321" s="37">
        <f t="shared" si="53"/>
        <v>7702208.702988822</v>
      </c>
      <c r="N321" s="41">
        <f>'jan-juli'!M321</f>
        <v>7406762.7636451442</v>
      </c>
      <c r="O321" s="41">
        <f t="shared" si="54"/>
        <v>295445.93934367783</v>
      </c>
      <c r="Q321" s="63"/>
      <c r="R321" s="64"/>
      <c r="S321" s="64"/>
      <c r="T321" s="64"/>
    </row>
    <row r="322" spans="1:20" s="34" customFormat="1" x14ac:dyDescent="0.3">
      <c r="A322" s="33">
        <v>1849</v>
      </c>
      <c r="B322" s="34" t="s">
        <v>923</v>
      </c>
      <c r="C322" s="36">
        <v>31483151</v>
      </c>
      <c r="D322" s="36">
        <v>1747</v>
      </c>
      <c r="E322" s="37">
        <f t="shared" si="48"/>
        <v>18021.265598168287</v>
      </c>
      <c r="F322" s="38">
        <f t="shared" si="45"/>
        <v>0.93022314312152776</v>
      </c>
      <c r="G322" s="39">
        <f t="shared" si="46"/>
        <v>811.07459841904495</v>
      </c>
      <c r="H322" s="39">
        <f t="shared" si="47"/>
        <v>0</v>
      </c>
      <c r="I322" s="37">
        <f t="shared" si="49"/>
        <v>811.07459841904495</v>
      </c>
      <c r="J322" s="40">
        <f t="shared" si="50"/>
        <v>-235.25689633041083</v>
      </c>
      <c r="K322" s="37">
        <f t="shared" si="51"/>
        <v>575.81770208863418</v>
      </c>
      <c r="L322" s="37">
        <f t="shared" si="52"/>
        <v>1416947.3234380714</v>
      </c>
      <c r="M322" s="37">
        <f t="shared" si="53"/>
        <v>1005953.5255488439</v>
      </c>
      <c r="N322" s="41">
        <f>'jan-juli'!M322</f>
        <v>878982.91679062636</v>
      </c>
      <c r="O322" s="41">
        <f t="shared" si="54"/>
        <v>126970.60875821754</v>
      </c>
      <c r="Q322" s="63"/>
      <c r="R322" s="64"/>
      <c r="S322" s="64"/>
      <c r="T322" s="64"/>
    </row>
    <row r="323" spans="1:20" s="34" customFormat="1" x14ac:dyDescent="0.3">
      <c r="A323" s="33">
        <v>1850</v>
      </c>
      <c r="B323" s="34" t="s">
        <v>924</v>
      </c>
      <c r="C323" s="36">
        <v>30093514</v>
      </c>
      <c r="D323" s="36">
        <v>1925</v>
      </c>
      <c r="E323" s="37">
        <f t="shared" si="48"/>
        <v>15632.994285714285</v>
      </c>
      <c r="F323" s="38">
        <f t="shared" si="45"/>
        <v>0.80694516162816643</v>
      </c>
      <c r="G323" s="39">
        <f t="shared" si="46"/>
        <v>2244.0373858914463</v>
      </c>
      <c r="H323" s="39">
        <f t="shared" si="47"/>
        <v>630.96482759300989</v>
      </c>
      <c r="I323" s="37">
        <f t="shared" si="49"/>
        <v>2875.0022134844562</v>
      </c>
      <c r="J323" s="40">
        <f t="shared" si="50"/>
        <v>-235.25689633041083</v>
      </c>
      <c r="K323" s="37">
        <f t="shared" si="51"/>
        <v>2639.7453171540456</v>
      </c>
      <c r="L323" s="37">
        <f t="shared" si="52"/>
        <v>5534379.2609575782</v>
      </c>
      <c r="M323" s="37">
        <f t="shared" si="53"/>
        <v>5081509.7355215373</v>
      </c>
      <c r="N323" s="41">
        <f>'jan-juli'!M323</f>
        <v>4728611.5457946043</v>
      </c>
      <c r="O323" s="41">
        <f t="shared" si="54"/>
        <v>352898.18972693291</v>
      </c>
      <c r="Q323" s="63"/>
      <c r="R323" s="64"/>
      <c r="S323" s="64"/>
      <c r="T323" s="64"/>
    </row>
    <row r="324" spans="1:20" s="34" customFormat="1" x14ac:dyDescent="0.3">
      <c r="A324" s="33">
        <v>1851</v>
      </c>
      <c r="B324" s="34" t="s">
        <v>372</v>
      </c>
      <c r="C324" s="36">
        <v>32940390</v>
      </c>
      <c r="D324" s="36">
        <v>2077</v>
      </c>
      <c r="E324" s="37">
        <f t="shared" si="48"/>
        <v>15859.600385170919</v>
      </c>
      <c r="F324" s="38">
        <f t="shared" si="45"/>
        <v>0.81864213357160676</v>
      </c>
      <c r="G324" s="39">
        <f t="shared" si="46"/>
        <v>2108.0737262174657</v>
      </c>
      <c r="H324" s="39">
        <f t="shared" si="47"/>
        <v>551.65269278318794</v>
      </c>
      <c r="I324" s="37">
        <f t="shared" si="49"/>
        <v>2659.7264190006536</v>
      </c>
      <c r="J324" s="40">
        <f t="shared" si="50"/>
        <v>-235.25689633041083</v>
      </c>
      <c r="K324" s="37">
        <f t="shared" si="51"/>
        <v>2424.4695226702429</v>
      </c>
      <c r="L324" s="37">
        <f t="shared" si="52"/>
        <v>5524251.7722643577</v>
      </c>
      <c r="M324" s="37">
        <f t="shared" si="53"/>
        <v>5035623.1985860942</v>
      </c>
      <c r="N324" s="41">
        <f>'jan-juli'!M324</f>
        <v>4972830.2593326736</v>
      </c>
      <c r="O324" s="41">
        <f t="shared" si="54"/>
        <v>62792.939253420569</v>
      </c>
      <c r="Q324" s="63"/>
      <c r="R324" s="64"/>
      <c r="S324" s="64"/>
      <c r="T324" s="64"/>
    </row>
    <row r="325" spans="1:20" s="34" customFormat="1" x14ac:dyDescent="0.3">
      <c r="A325" s="33">
        <v>1852</v>
      </c>
      <c r="B325" s="34" t="s">
        <v>373</v>
      </c>
      <c r="C325" s="36">
        <v>16298178</v>
      </c>
      <c r="D325" s="36">
        <v>1259</v>
      </c>
      <c r="E325" s="37">
        <f t="shared" si="48"/>
        <v>12945.335980937252</v>
      </c>
      <c r="F325" s="38">
        <f t="shared" si="45"/>
        <v>0.66821339818528791</v>
      </c>
      <c r="G325" s="39">
        <f t="shared" si="46"/>
        <v>3856.632368757666</v>
      </c>
      <c r="H325" s="39">
        <f t="shared" si="47"/>
        <v>1571.6452342649714</v>
      </c>
      <c r="I325" s="37">
        <f t="shared" si="49"/>
        <v>5428.2776030226378</v>
      </c>
      <c r="J325" s="40">
        <f t="shared" si="50"/>
        <v>-235.25689633041083</v>
      </c>
      <c r="K325" s="37">
        <f t="shared" si="51"/>
        <v>5193.0207066922267</v>
      </c>
      <c r="L325" s="37">
        <f t="shared" si="52"/>
        <v>6834201.5022055013</v>
      </c>
      <c r="M325" s="37">
        <f t="shared" si="53"/>
        <v>6538013.0697255135</v>
      </c>
      <c r="N325" s="41">
        <f>'jan-juli'!M325</f>
        <v>6333180.5720028095</v>
      </c>
      <c r="O325" s="41">
        <f t="shared" si="54"/>
        <v>204832.49772270396</v>
      </c>
      <c r="Q325" s="63"/>
      <c r="R325" s="64"/>
      <c r="S325" s="64"/>
      <c r="T325" s="64"/>
    </row>
    <row r="326" spans="1:20" s="34" customFormat="1" x14ac:dyDescent="0.3">
      <c r="A326" s="33">
        <v>1853</v>
      </c>
      <c r="B326" s="34" t="s">
        <v>374</v>
      </c>
      <c r="C326" s="36">
        <v>18545922</v>
      </c>
      <c r="D326" s="36">
        <v>1387</v>
      </c>
      <c r="E326" s="37">
        <f t="shared" si="48"/>
        <v>13371.248738284066</v>
      </c>
      <c r="F326" s="38">
        <f t="shared" si="45"/>
        <v>0.69019819729257037</v>
      </c>
      <c r="G326" s="39">
        <f t="shared" si="46"/>
        <v>3601.0847143495776</v>
      </c>
      <c r="H326" s="39">
        <f t="shared" si="47"/>
        <v>1422.5757691935864</v>
      </c>
      <c r="I326" s="37">
        <f t="shared" si="49"/>
        <v>5023.6604835431644</v>
      </c>
      <c r="J326" s="40">
        <f t="shared" si="50"/>
        <v>-235.25689633041083</v>
      </c>
      <c r="K326" s="37">
        <f t="shared" si="51"/>
        <v>4788.4035872127533</v>
      </c>
      <c r="L326" s="37">
        <f t="shared" si="52"/>
        <v>6967817.0906743687</v>
      </c>
      <c r="M326" s="37">
        <f t="shared" si="53"/>
        <v>6641515.7754640887</v>
      </c>
      <c r="N326" s="41">
        <f>'jan-juli'!M326</f>
        <v>6530525.6360348649</v>
      </c>
      <c r="O326" s="41">
        <f t="shared" si="54"/>
        <v>110990.13942922372</v>
      </c>
      <c r="Q326" s="63"/>
      <c r="R326" s="64"/>
      <c r="S326" s="64"/>
      <c r="T326" s="64"/>
    </row>
    <row r="327" spans="1:20" s="34" customFormat="1" x14ac:dyDescent="0.3">
      <c r="A327" s="33">
        <v>1854</v>
      </c>
      <c r="B327" s="34" t="s">
        <v>375</v>
      </c>
      <c r="C327" s="36">
        <v>32058914</v>
      </c>
      <c r="D327" s="36">
        <v>2470</v>
      </c>
      <c r="E327" s="37">
        <f t="shared" si="48"/>
        <v>12979.317408906883</v>
      </c>
      <c r="F327" s="38">
        <f t="shared" si="45"/>
        <v>0.66996745427871129</v>
      </c>
      <c r="G327" s="39">
        <f t="shared" si="46"/>
        <v>3836.243511975887</v>
      </c>
      <c r="H327" s="39">
        <f t="shared" si="47"/>
        <v>1559.7517344756004</v>
      </c>
      <c r="I327" s="37">
        <f t="shared" si="49"/>
        <v>5395.9952464514872</v>
      </c>
      <c r="J327" s="40">
        <f t="shared" si="50"/>
        <v>-235.25689633041083</v>
      </c>
      <c r="K327" s="37">
        <f t="shared" si="51"/>
        <v>5160.7383501210761</v>
      </c>
      <c r="L327" s="37">
        <f t="shared" si="52"/>
        <v>13328108.258735174</v>
      </c>
      <c r="M327" s="37">
        <f t="shared" si="53"/>
        <v>12747023.724799057</v>
      </c>
      <c r="N327" s="41">
        <f>'jan-juli'!M327</f>
        <v>12273917.6949936</v>
      </c>
      <c r="O327" s="41">
        <f t="shared" si="54"/>
        <v>473106.02980545722</v>
      </c>
      <c r="Q327" s="63"/>
      <c r="R327" s="64"/>
      <c r="S327" s="64"/>
      <c r="T327" s="64"/>
    </row>
    <row r="328" spans="1:20" s="34" customFormat="1" x14ac:dyDescent="0.3">
      <c r="A328" s="33">
        <v>1856</v>
      </c>
      <c r="B328" s="34" t="s">
        <v>376</v>
      </c>
      <c r="C328" s="36">
        <v>11742958</v>
      </c>
      <c r="D328" s="36">
        <v>508</v>
      </c>
      <c r="E328" s="37">
        <f t="shared" si="48"/>
        <v>23116.059055118109</v>
      </c>
      <c r="F328" s="38">
        <f t="shared" ref="F328:F391" si="55">IF(ISNUMBER(C328),E328/E$435,"")</f>
        <v>1.1932066032598971</v>
      </c>
      <c r="G328" s="39">
        <f t="shared" ref="G328:G391" si="56">(E$435-E328)*0.6</f>
        <v>-2245.8014757508477</v>
      </c>
      <c r="H328" s="39">
        <f t="shared" ref="H328:H391" si="57">IF(E328&gt;=E$435*0.9,0,IF(E328&lt;0.9*E$435,(E$435*0.9-E328)*0.35))</f>
        <v>0</v>
      </c>
      <c r="I328" s="37">
        <f t="shared" si="49"/>
        <v>-2245.8014757508477</v>
      </c>
      <c r="J328" s="40">
        <f t="shared" si="50"/>
        <v>-235.25689633041083</v>
      </c>
      <c r="K328" s="37">
        <f t="shared" si="51"/>
        <v>-2481.0583720812583</v>
      </c>
      <c r="L328" s="37">
        <f t="shared" si="52"/>
        <v>-1140867.1496814305</v>
      </c>
      <c r="M328" s="37">
        <f t="shared" si="53"/>
        <v>-1260377.6530172792</v>
      </c>
      <c r="N328" s="41">
        <f>'jan-juli'!M328</f>
        <v>-1227440.9463482327</v>
      </c>
      <c r="O328" s="41">
        <f t="shared" si="54"/>
        <v>-32936.706669046544</v>
      </c>
      <c r="Q328" s="63"/>
      <c r="R328" s="64"/>
      <c r="S328" s="64"/>
      <c r="T328" s="64"/>
    </row>
    <row r="329" spans="1:20" s="34" customFormat="1" x14ac:dyDescent="0.3">
      <c r="A329" s="33">
        <v>1857</v>
      </c>
      <c r="B329" s="34" t="s">
        <v>377</v>
      </c>
      <c r="C329" s="36">
        <v>13535983</v>
      </c>
      <c r="D329" s="36">
        <v>732</v>
      </c>
      <c r="E329" s="37">
        <f t="shared" ref="E329:E392" si="58">(C329)/D329</f>
        <v>18491.780054644809</v>
      </c>
      <c r="F329" s="38">
        <f t="shared" si="55"/>
        <v>0.9545101963367133</v>
      </c>
      <c r="G329" s="39">
        <f t="shared" si="56"/>
        <v>528.76592453313208</v>
      </c>
      <c r="H329" s="39">
        <f t="shared" si="57"/>
        <v>0</v>
      </c>
      <c r="I329" s="37">
        <f t="shared" ref="I329:I392" si="59">G329+H329</f>
        <v>528.76592453313208</v>
      </c>
      <c r="J329" s="40">
        <f t="shared" ref="J329:J392" si="60">I$437</f>
        <v>-235.25689633041083</v>
      </c>
      <c r="K329" s="37">
        <f t="shared" ref="K329:K392" si="61">I329+J329</f>
        <v>293.50902820272125</v>
      </c>
      <c r="L329" s="37">
        <f t="shared" ref="L329:L392" si="62">(I329*D329)</f>
        <v>387056.65675825271</v>
      </c>
      <c r="M329" s="37">
        <f t="shared" ref="M329:M392" si="63">(K329*D329)</f>
        <v>214848.60864439196</v>
      </c>
      <c r="N329" s="41">
        <f>'jan-juli'!M329</f>
        <v>186586.98597065773</v>
      </c>
      <c r="O329" s="41">
        <f t="shared" ref="O329:O392" si="64">M329-N329</f>
        <v>28261.622673734237</v>
      </c>
      <c r="Q329" s="63"/>
      <c r="R329" s="64"/>
      <c r="S329" s="64"/>
      <c r="T329" s="64"/>
    </row>
    <row r="330" spans="1:20" s="34" customFormat="1" x14ac:dyDescent="0.3">
      <c r="A330" s="33">
        <v>1859</v>
      </c>
      <c r="B330" s="34" t="s">
        <v>378</v>
      </c>
      <c r="C330" s="36">
        <v>24230018</v>
      </c>
      <c r="D330" s="36">
        <v>1292</v>
      </c>
      <c r="E330" s="37">
        <f t="shared" si="58"/>
        <v>18753.883900928791</v>
      </c>
      <c r="F330" s="38">
        <f t="shared" si="55"/>
        <v>0.96803949384283905</v>
      </c>
      <c r="G330" s="39">
        <f t="shared" si="56"/>
        <v>371.50361676274258</v>
      </c>
      <c r="H330" s="39">
        <f t="shared" si="57"/>
        <v>0</v>
      </c>
      <c r="I330" s="37">
        <f t="shared" si="59"/>
        <v>371.50361676274258</v>
      </c>
      <c r="J330" s="40">
        <f t="shared" si="60"/>
        <v>-235.25689633041083</v>
      </c>
      <c r="K330" s="37">
        <f t="shared" si="61"/>
        <v>136.24672043233176</v>
      </c>
      <c r="L330" s="37">
        <f t="shared" si="62"/>
        <v>479982.67285746342</v>
      </c>
      <c r="M330" s="37">
        <f t="shared" si="63"/>
        <v>176030.76279857263</v>
      </c>
      <c r="N330" s="41">
        <f>'jan-juli'!M330</f>
        <v>131541.81676788177</v>
      </c>
      <c r="O330" s="41">
        <f t="shared" si="64"/>
        <v>44488.946030690859</v>
      </c>
      <c r="Q330" s="63"/>
      <c r="R330" s="64"/>
      <c r="S330" s="64"/>
      <c r="T330" s="64"/>
    </row>
    <row r="331" spans="1:20" s="34" customFormat="1" x14ac:dyDescent="0.3">
      <c r="A331" s="33">
        <v>1860</v>
      </c>
      <c r="B331" s="34" t="s">
        <v>379</v>
      </c>
      <c r="C331" s="36">
        <v>177225702</v>
      </c>
      <c r="D331" s="36">
        <v>11480</v>
      </c>
      <c r="E331" s="37">
        <f t="shared" si="58"/>
        <v>15437.778919860628</v>
      </c>
      <c r="F331" s="38">
        <f t="shared" si="55"/>
        <v>0.79686851910709589</v>
      </c>
      <c r="G331" s="39">
        <f t="shared" si="56"/>
        <v>2361.1666054036405</v>
      </c>
      <c r="H331" s="39">
        <f t="shared" si="57"/>
        <v>699.29020564178995</v>
      </c>
      <c r="I331" s="37">
        <f t="shared" si="59"/>
        <v>3060.4568110454302</v>
      </c>
      <c r="J331" s="40">
        <f t="shared" si="60"/>
        <v>-235.25689633041083</v>
      </c>
      <c r="K331" s="37">
        <f t="shared" si="61"/>
        <v>2825.1999147150195</v>
      </c>
      <c r="L331" s="37">
        <f t="shared" si="62"/>
        <v>35134044.190801539</v>
      </c>
      <c r="M331" s="37">
        <f t="shared" si="63"/>
        <v>32433295.020928424</v>
      </c>
      <c r="N331" s="41">
        <f>'jan-juli'!M331</f>
        <v>31321041.180375099</v>
      </c>
      <c r="O331" s="41">
        <f t="shared" si="64"/>
        <v>1112253.8405533247</v>
      </c>
      <c r="Q331" s="63"/>
      <c r="R331" s="64"/>
      <c r="S331" s="64"/>
      <c r="T331" s="64"/>
    </row>
    <row r="332" spans="1:20" s="34" customFormat="1" x14ac:dyDescent="0.3">
      <c r="A332" s="33">
        <v>1865</v>
      </c>
      <c r="B332" s="34" t="s">
        <v>380</v>
      </c>
      <c r="C332" s="36">
        <v>165214417</v>
      </c>
      <c r="D332" s="36">
        <v>9595</v>
      </c>
      <c r="E332" s="37">
        <f t="shared" si="58"/>
        <v>17218.8032308494</v>
      </c>
      <c r="F332" s="38">
        <f t="shared" si="55"/>
        <v>0.88880157583493324</v>
      </c>
      <c r="G332" s="39">
        <f t="shared" si="56"/>
        <v>1292.5520188103771</v>
      </c>
      <c r="H332" s="39">
        <f t="shared" si="57"/>
        <v>75.931696795719645</v>
      </c>
      <c r="I332" s="37">
        <f t="shared" si="59"/>
        <v>1368.4837156060969</v>
      </c>
      <c r="J332" s="40">
        <f t="shared" si="60"/>
        <v>-235.25689633041083</v>
      </c>
      <c r="K332" s="37">
        <f t="shared" si="61"/>
        <v>1133.226819275686</v>
      </c>
      <c r="L332" s="37">
        <f t="shared" si="62"/>
        <v>13130601.251240499</v>
      </c>
      <c r="M332" s="37">
        <f t="shared" si="63"/>
        <v>10873311.330950208</v>
      </c>
      <c r="N332" s="41">
        <f>'jan-juli'!M332</f>
        <v>12123118.467090514</v>
      </c>
      <c r="O332" s="41">
        <f t="shared" si="64"/>
        <v>-1249807.1361403055</v>
      </c>
      <c r="Q332" s="63"/>
      <c r="R332" s="64"/>
      <c r="S332" s="64"/>
      <c r="T332" s="64"/>
    </row>
    <row r="333" spans="1:20" s="34" customFormat="1" x14ac:dyDescent="0.3">
      <c r="A333" s="33">
        <v>1866</v>
      </c>
      <c r="B333" s="34" t="s">
        <v>381</v>
      </c>
      <c r="C333" s="36">
        <v>121564885</v>
      </c>
      <c r="D333" s="36">
        <v>8091</v>
      </c>
      <c r="E333" s="37">
        <f t="shared" si="58"/>
        <v>15024.70461006056</v>
      </c>
      <c r="F333" s="38">
        <f t="shared" si="55"/>
        <v>0.77554641602216989</v>
      </c>
      <c r="G333" s="39">
        <f t="shared" si="56"/>
        <v>2609.011191283681</v>
      </c>
      <c r="H333" s="39">
        <f t="shared" si="57"/>
        <v>843.8662140718136</v>
      </c>
      <c r="I333" s="37">
        <f t="shared" si="59"/>
        <v>3452.8774053554944</v>
      </c>
      <c r="J333" s="40">
        <f t="shared" si="60"/>
        <v>-235.25689633041083</v>
      </c>
      <c r="K333" s="37">
        <f t="shared" si="61"/>
        <v>3217.6205090250837</v>
      </c>
      <c r="L333" s="37">
        <f t="shared" si="62"/>
        <v>27937231.086731303</v>
      </c>
      <c r="M333" s="37">
        <f t="shared" si="63"/>
        <v>26033767.538521953</v>
      </c>
      <c r="N333" s="41">
        <f>'jan-juli'!M333</f>
        <v>25012540.014713854</v>
      </c>
      <c r="O333" s="41">
        <f t="shared" si="64"/>
        <v>1021227.5238080993</v>
      </c>
      <c r="Q333" s="63"/>
      <c r="R333" s="64"/>
      <c r="S333" s="64"/>
      <c r="T333" s="64"/>
    </row>
    <row r="334" spans="1:20" s="34" customFormat="1" x14ac:dyDescent="0.3">
      <c r="A334" s="33">
        <v>1867</v>
      </c>
      <c r="B334" s="34" t="s">
        <v>188</v>
      </c>
      <c r="C334" s="36">
        <v>36942674</v>
      </c>
      <c r="D334" s="36">
        <v>2616</v>
      </c>
      <c r="E334" s="37">
        <f t="shared" si="58"/>
        <v>14121.817278287463</v>
      </c>
      <c r="F334" s="38">
        <f t="shared" si="55"/>
        <v>0.72894110480962404</v>
      </c>
      <c r="G334" s="39">
        <f t="shared" si="56"/>
        <v>3150.7435903475398</v>
      </c>
      <c r="H334" s="39">
        <f t="shared" si="57"/>
        <v>1159.8767801923977</v>
      </c>
      <c r="I334" s="37">
        <f t="shared" si="59"/>
        <v>4310.6203705399375</v>
      </c>
      <c r="J334" s="40">
        <f t="shared" si="60"/>
        <v>-235.25689633041083</v>
      </c>
      <c r="K334" s="37">
        <f t="shared" si="61"/>
        <v>4075.3634742095269</v>
      </c>
      <c r="L334" s="37">
        <f t="shared" si="62"/>
        <v>11276582.889332477</v>
      </c>
      <c r="M334" s="37">
        <f t="shared" si="63"/>
        <v>10661150.848532122</v>
      </c>
      <c r="N334" s="41">
        <f>'jan-juli'!M334</f>
        <v>10281118.996155161</v>
      </c>
      <c r="O334" s="41">
        <f t="shared" si="64"/>
        <v>380031.85237696022</v>
      </c>
      <c r="Q334" s="63"/>
      <c r="R334" s="64"/>
      <c r="S334" s="64"/>
      <c r="T334" s="64"/>
    </row>
    <row r="335" spans="1:20" s="34" customFormat="1" x14ac:dyDescent="0.3">
      <c r="A335" s="33">
        <v>1868</v>
      </c>
      <c r="B335" s="34" t="s">
        <v>382</v>
      </c>
      <c r="C335" s="36">
        <v>79955238</v>
      </c>
      <c r="D335" s="36">
        <v>4449</v>
      </c>
      <c r="E335" s="37">
        <f t="shared" si="58"/>
        <v>17971.507754551585</v>
      </c>
      <c r="F335" s="38">
        <f t="shared" si="55"/>
        <v>0.9276547387310623</v>
      </c>
      <c r="G335" s="39">
        <f t="shared" si="56"/>
        <v>840.92930458906631</v>
      </c>
      <c r="H335" s="39">
        <f t="shared" si="57"/>
        <v>0</v>
      </c>
      <c r="I335" s="37">
        <f t="shared" si="59"/>
        <v>840.92930458906631</v>
      </c>
      <c r="J335" s="40">
        <f t="shared" si="60"/>
        <v>-235.25689633041083</v>
      </c>
      <c r="K335" s="37">
        <f t="shared" si="61"/>
        <v>605.67240825865542</v>
      </c>
      <c r="L335" s="37">
        <f t="shared" si="62"/>
        <v>3741294.476116756</v>
      </c>
      <c r="M335" s="37">
        <f t="shared" si="63"/>
        <v>2694636.5443427581</v>
      </c>
      <c r="N335" s="41">
        <f>'jan-juli'!M335</f>
        <v>2423646.9753872328</v>
      </c>
      <c r="O335" s="41">
        <f t="shared" si="64"/>
        <v>270989.56895552529</v>
      </c>
      <c r="Q335" s="63"/>
      <c r="R335" s="64"/>
      <c r="S335" s="64"/>
      <c r="T335" s="64"/>
    </row>
    <row r="336" spans="1:20" s="34" customFormat="1" x14ac:dyDescent="0.3">
      <c r="A336" s="33">
        <v>1870</v>
      </c>
      <c r="B336" s="34" t="s">
        <v>925</v>
      </c>
      <c r="C336" s="36">
        <v>166885177</v>
      </c>
      <c r="D336" s="36">
        <v>10518</v>
      </c>
      <c r="E336" s="37">
        <f t="shared" si="58"/>
        <v>15866.626449895417</v>
      </c>
      <c r="F336" s="38">
        <f t="shared" si="55"/>
        <v>0.81900480554801114</v>
      </c>
      <c r="G336" s="39">
        <f t="shared" si="56"/>
        <v>2103.8580873827673</v>
      </c>
      <c r="H336" s="39">
        <f t="shared" si="57"/>
        <v>549.19357012961382</v>
      </c>
      <c r="I336" s="37">
        <f t="shared" si="59"/>
        <v>2653.0516575123811</v>
      </c>
      <c r="J336" s="40">
        <f t="shared" si="60"/>
        <v>-235.25689633041083</v>
      </c>
      <c r="K336" s="37">
        <f t="shared" si="61"/>
        <v>2417.7947611819704</v>
      </c>
      <c r="L336" s="37">
        <f t="shared" si="62"/>
        <v>27904797.333715223</v>
      </c>
      <c r="M336" s="37">
        <f t="shared" si="63"/>
        <v>25430365.298111964</v>
      </c>
      <c r="N336" s="41">
        <f>'jan-juli'!M336</f>
        <v>24694083.046009172</v>
      </c>
      <c r="O336" s="41">
        <f t="shared" si="64"/>
        <v>736282.25210279226</v>
      </c>
      <c r="Q336" s="63"/>
      <c r="R336" s="64"/>
      <c r="S336" s="64"/>
      <c r="T336" s="64"/>
    </row>
    <row r="337" spans="1:20" s="34" customFormat="1" x14ac:dyDescent="0.3">
      <c r="A337" s="33">
        <v>1871</v>
      </c>
      <c r="B337" s="34" t="s">
        <v>383</v>
      </c>
      <c r="C337" s="36">
        <v>77509641</v>
      </c>
      <c r="D337" s="36">
        <v>4771</v>
      </c>
      <c r="E337" s="37">
        <f t="shared" si="58"/>
        <v>16245.994760008383</v>
      </c>
      <c r="F337" s="38">
        <f t="shared" si="55"/>
        <v>0.83858706961884621</v>
      </c>
      <c r="G337" s="39">
        <f t="shared" si="56"/>
        <v>1876.2371013149873</v>
      </c>
      <c r="H337" s="39">
        <f t="shared" si="57"/>
        <v>416.41466159007558</v>
      </c>
      <c r="I337" s="37">
        <f t="shared" si="59"/>
        <v>2292.6517629050627</v>
      </c>
      <c r="J337" s="40">
        <f t="shared" si="60"/>
        <v>-235.25689633041083</v>
      </c>
      <c r="K337" s="37">
        <f t="shared" si="61"/>
        <v>2057.394866574652</v>
      </c>
      <c r="L337" s="37">
        <f t="shared" si="62"/>
        <v>10938241.560820054</v>
      </c>
      <c r="M337" s="37">
        <f t="shared" si="63"/>
        <v>9815830.908427665</v>
      </c>
      <c r="N337" s="41">
        <f>'jan-juli'!M337</f>
        <v>9427448.4163823705</v>
      </c>
      <c r="O337" s="41">
        <f t="shared" si="64"/>
        <v>388382.49204529449</v>
      </c>
      <c r="Q337" s="63"/>
      <c r="R337" s="64"/>
      <c r="S337" s="64"/>
      <c r="T337" s="64"/>
    </row>
    <row r="338" spans="1:20" s="34" customFormat="1" x14ac:dyDescent="0.3">
      <c r="A338" s="33">
        <v>1874</v>
      </c>
      <c r="B338" s="34" t="s">
        <v>384</v>
      </c>
      <c r="C338" s="36">
        <v>20472793</v>
      </c>
      <c r="D338" s="36">
        <v>1039</v>
      </c>
      <c r="E338" s="37">
        <f t="shared" si="58"/>
        <v>19704.324350336861</v>
      </c>
      <c r="F338" s="38">
        <f t="shared" si="55"/>
        <v>1.0170994057220621</v>
      </c>
      <c r="G338" s="39">
        <f t="shared" si="56"/>
        <v>-198.76065288209938</v>
      </c>
      <c r="H338" s="39">
        <f t="shared" si="57"/>
        <v>0</v>
      </c>
      <c r="I338" s="37">
        <f t="shared" si="59"/>
        <v>-198.76065288209938</v>
      </c>
      <c r="J338" s="40">
        <f t="shared" si="60"/>
        <v>-235.25689633041083</v>
      </c>
      <c r="K338" s="37">
        <f t="shared" si="61"/>
        <v>-434.01754921251018</v>
      </c>
      <c r="L338" s="37">
        <f t="shared" si="62"/>
        <v>-206512.31834450125</v>
      </c>
      <c r="M338" s="37">
        <f t="shared" si="63"/>
        <v>-450944.23363179807</v>
      </c>
      <c r="N338" s="41">
        <f>'jan-juli'!M338</f>
        <v>-325327.03357443551</v>
      </c>
      <c r="O338" s="41">
        <f t="shared" si="64"/>
        <v>-125617.20005736256</v>
      </c>
      <c r="Q338" s="63"/>
      <c r="R338" s="64"/>
      <c r="S338" s="64"/>
      <c r="T338" s="64"/>
    </row>
    <row r="339" spans="1:20" s="34" customFormat="1" x14ac:dyDescent="0.3">
      <c r="A339" s="33">
        <v>1902</v>
      </c>
      <c r="B339" s="34" t="s">
        <v>385</v>
      </c>
      <c r="C339" s="36">
        <v>1462937811</v>
      </c>
      <c r="D339" s="36">
        <v>76649</v>
      </c>
      <c r="E339" s="37">
        <f t="shared" si="58"/>
        <v>19086.195658129916</v>
      </c>
      <c r="F339" s="38">
        <f t="shared" si="55"/>
        <v>0.98519278896498019</v>
      </c>
      <c r="G339" s="39">
        <f t="shared" si="56"/>
        <v>172.1165624420675</v>
      </c>
      <c r="H339" s="39">
        <f t="shared" si="57"/>
        <v>0</v>
      </c>
      <c r="I339" s="37">
        <f t="shared" si="59"/>
        <v>172.1165624420675</v>
      </c>
      <c r="J339" s="40">
        <f t="shared" si="60"/>
        <v>-235.25689633041083</v>
      </c>
      <c r="K339" s="37">
        <f t="shared" si="61"/>
        <v>-63.140333888343321</v>
      </c>
      <c r="L339" s="37">
        <f t="shared" si="62"/>
        <v>13192562.394622032</v>
      </c>
      <c r="M339" s="37">
        <f t="shared" si="63"/>
        <v>-4839643.4522076268</v>
      </c>
      <c r="N339" s="41">
        <f>'jan-juli'!M339</f>
        <v>-4692336.7111135134</v>
      </c>
      <c r="O339" s="41">
        <f t="shared" si="64"/>
        <v>-147306.74109411333</v>
      </c>
      <c r="Q339" s="63"/>
      <c r="R339" s="64"/>
      <c r="S339" s="64"/>
      <c r="T339" s="64"/>
    </row>
    <row r="340" spans="1:20" s="34" customFormat="1" x14ac:dyDescent="0.3">
      <c r="A340" s="33">
        <v>1903</v>
      </c>
      <c r="B340" s="34" t="s">
        <v>926</v>
      </c>
      <c r="C340" s="36">
        <v>415814890</v>
      </c>
      <c r="D340" s="36">
        <v>24827</v>
      </c>
      <c r="E340" s="37">
        <f t="shared" si="58"/>
        <v>16748.495186691907</v>
      </c>
      <c r="F340" s="38">
        <f t="shared" si="55"/>
        <v>0.864525177227502</v>
      </c>
      <c r="G340" s="39">
        <f t="shared" si="56"/>
        <v>1574.736845304873</v>
      </c>
      <c r="H340" s="39">
        <f t="shared" si="57"/>
        <v>240.53951225084219</v>
      </c>
      <c r="I340" s="37">
        <f t="shared" si="59"/>
        <v>1815.2763575557151</v>
      </c>
      <c r="J340" s="40">
        <f t="shared" si="60"/>
        <v>-235.25689633041083</v>
      </c>
      <c r="K340" s="37">
        <f t="shared" si="61"/>
        <v>1580.0194612253042</v>
      </c>
      <c r="L340" s="37">
        <f t="shared" si="62"/>
        <v>45067866.129035741</v>
      </c>
      <c r="M340" s="37">
        <f t="shared" si="63"/>
        <v>39227143.163840629</v>
      </c>
      <c r="N340" s="41">
        <f>'jan-juli'!M340</f>
        <v>38709399.436905295</v>
      </c>
      <c r="O340" s="41">
        <f t="shared" si="64"/>
        <v>517743.7269353345</v>
      </c>
      <c r="Q340" s="63"/>
      <c r="R340" s="64"/>
      <c r="S340" s="64"/>
      <c r="T340" s="64"/>
    </row>
    <row r="341" spans="1:20" s="34" customFormat="1" x14ac:dyDescent="0.3">
      <c r="A341" s="33">
        <v>1911</v>
      </c>
      <c r="B341" s="34" t="s">
        <v>386</v>
      </c>
      <c r="C341" s="36">
        <v>39554361</v>
      </c>
      <c r="D341" s="36">
        <v>2858</v>
      </c>
      <c r="E341" s="37">
        <f t="shared" si="58"/>
        <v>13839.874387683694</v>
      </c>
      <c r="F341" s="38">
        <f t="shared" si="55"/>
        <v>0.71438775391151266</v>
      </c>
      <c r="G341" s="39">
        <f t="shared" si="56"/>
        <v>3319.9093247098008</v>
      </c>
      <c r="H341" s="39">
        <f t="shared" si="57"/>
        <v>1258.5567919037167</v>
      </c>
      <c r="I341" s="37">
        <f t="shared" si="59"/>
        <v>4578.4661166135174</v>
      </c>
      <c r="J341" s="40">
        <f t="shared" si="60"/>
        <v>-235.25689633041083</v>
      </c>
      <c r="K341" s="37">
        <f t="shared" si="61"/>
        <v>4343.2092202831063</v>
      </c>
      <c r="L341" s="37">
        <f t="shared" si="62"/>
        <v>13085256.161281433</v>
      </c>
      <c r="M341" s="37">
        <f t="shared" si="63"/>
        <v>12412891.951569118</v>
      </c>
      <c r="N341" s="41">
        <f>'jan-juli'!M341</f>
        <v>11934821.89534077</v>
      </c>
      <c r="O341" s="41">
        <f t="shared" si="64"/>
        <v>478070.05622834712</v>
      </c>
      <c r="Q341" s="63"/>
      <c r="R341" s="64"/>
      <c r="S341" s="64"/>
      <c r="T341" s="64"/>
    </row>
    <row r="342" spans="1:20" s="34" customFormat="1" x14ac:dyDescent="0.3">
      <c r="A342" s="33">
        <v>1913</v>
      </c>
      <c r="B342" s="34" t="s">
        <v>387</v>
      </c>
      <c r="C342" s="36">
        <v>44575651</v>
      </c>
      <c r="D342" s="36">
        <v>3009</v>
      </c>
      <c r="E342" s="37">
        <f t="shared" si="58"/>
        <v>14814.108009305417</v>
      </c>
      <c r="F342" s="38">
        <f t="shared" si="55"/>
        <v>0.76467582367569953</v>
      </c>
      <c r="G342" s="39">
        <f t="shared" si="56"/>
        <v>2735.369151736767</v>
      </c>
      <c r="H342" s="39">
        <f t="shared" si="57"/>
        <v>917.57502433611376</v>
      </c>
      <c r="I342" s="37">
        <f t="shared" si="59"/>
        <v>3652.9441760728805</v>
      </c>
      <c r="J342" s="40">
        <f t="shared" si="60"/>
        <v>-235.25689633041083</v>
      </c>
      <c r="K342" s="37">
        <f t="shared" si="61"/>
        <v>3417.6872797424699</v>
      </c>
      <c r="L342" s="37">
        <f t="shared" si="62"/>
        <v>10991709.025803298</v>
      </c>
      <c r="M342" s="37">
        <f t="shared" si="63"/>
        <v>10283821.024745092</v>
      </c>
      <c r="N342" s="41">
        <f>'jan-juli'!M342</f>
        <v>10785318.381816087</v>
      </c>
      <c r="O342" s="41">
        <f t="shared" si="64"/>
        <v>-501497.35707099549</v>
      </c>
      <c r="Q342" s="63"/>
      <c r="R342" s="64"/>
      <c r="S342" s="64"/>
      <c r="T342" s="64"/>
    </row>
    <row r="343" spans="1:20" s="34" customFormat="1" x14ac:dyDescent="0.3">
      <c r="A343" s="33">
        <v>1917</v>
      </c>
      <c r="B343" s="34" t="s">
        <v>388</v>
      </c>
      <c r="C343" s="36">
        <v>21617100</v>
      </c>
      <c r="D343" s="36">
        <v>1375</v>
      </c>
      <c r="E343" s="37">
        <f t="shared" si="58"/>
        <v>15721.527272727273</v>
      </c>
      <c r="F343" s="38">
        <f t="shared" si="55"/>
        <v>0.81151506450210942</v>
      </c>
      <c r="G343" s="39">
        <f t="shared" si="56"/>
        <v>2190.9175936836532</v>
      </c>
      <c r="H343" s="39">
        <f t="shared" si="57"/>
        <v>599.97828213846412</v>
      </c>
      <c r="I343" s="37">
        <f t="shared" si="59"/>
        <v>2790.8958758221174</v>
      </c>
      <c r="J343" s="40">
        <f t="shared" si="60"/>
        <v>-235.25689633041083</v>
      </c>
      <c r="K343" s="37">
        <f t="shared" si="61"/>
        <v>2555.6389794917068</v>
      </c>
      <c r="L343" s="37">
        <f t="shared" si="62"/>
        <v>3837481.8292554114</v>
      </c>
      <c r="M343" s="37">
        <f t="shared" si="63"/>
        <v>3514003.596801097</v>
      </c>
      <c r="N343" s="41">
        <f>'jan-juli'!M343</f>
        <v>3440336.8112818622</v>
      </c>
      <c r="O343" s="41">
        <f t="shared" si="64"/>
        <v>73666.785519234836</v>
      </c>
      <c r="Q343" s="63"/>
      <c r="R343" s="64"/>
      <c r="S343" s="64"/>
      <c r="T343" s="64"/>
    </row>
    <row r="344" spans="1:20" s="34" customFormat="1" x14ac:dyDescent="0.3">
      <c r="A344" s="33">
        <v>1919</v>
      </c>
      <c r="B344" s="34" t="s">
        <v>389</v>
      </c>
      <c r="C344" s="36">
        <v>15223833</v>
      </c>
      <c r="D344" s="36">
        <v>1105</v>
      </c>
      <c r="E344" s="37">
        <f t="shared" si="58"/>
        <v>13777.22443438914</v>
      </c>
      <c r="F344" s="38">
        <f t="shared" si="55"/>
        <v>0.71115388356247333</v>
      </c>
      <c r="G344" s="39">
        <f t="shared" si="56"/>
        <v>3357.4992966865334</v>
      </c>
      <c r="H344" s="39">
        <f t="shared" si="57"/>
        <v>1280.4842755568106</v>
      </c>
      <c r="I344" s="37">
        <f t="shared" si="59"/>
        <v>4637.9835722433436</v>
      </c>
      <c r="J344" s="40">
        <f t="shared" si="60"/>
        <v>-235.25689633041083</v>
      </c>
      <c r="K344" s="37">
        <f t="shared" si="61"/>
        <v>4402.7266759129325</v>
      </c>
      <c r="L344" s="37">
        <f t="shared" si="62"/>
        <v>5124971.8473288948</v>
      </c>
      <c r="M344" s="37">
        <f t="shared" si="63"/>
        <v>4865012.9768837905</v>
      </c>
      <c r="N344" s="41">
        <f>'jan-juli'!M344</f>
        <v>4844814.2543392424</v>
      </c>
      <c r="O344" s="41">
        <f t="shared" si="64"/>
        <v>20198.722544548102</v>
      </c>
      <c r="Q344" s="63"/>
      <c r="R344" s="64"/>
      <c r="S344" s="64"/>
      <c r="T344" s="64"/>
    </row>
    <row r="345" spans="1:20" s="34" customFormat="1" x14ac:dyDescent="0.3">
      <c r="A345" s="33">
        <v>1920</v>
      </c>
      <c r="B345" s="34" t="s">
        <v>927</v>
      </c>
      <c r="C345" s="36">
        <v>13002210</v>
      </c>
      <c r="D345" s="36">
        <v>1042</v>
      </c>
      <c r="E345" s="37">
        <f t="shared" si="58"/>
        <v>12478.128598848369</v>
      </c>
      <c r="F345" s="38">
        <f t="shared" si="55"/>
        <v>0.64409704980293703</v>
      </c>
      <c r="G345" s="39">
        <f t="shared" si="56"/>
        <v>4136.956798010996</v>
      </c>
      <c r="H345" s="39">
        <f t="shared" si="57"/>
        <v>1735.1678179960807</v>
      </c>
      <c r="I345" s="37">
        <f t="shared" si="59"/>
        <v>5872.1246160070768</v>
      </c>
      <c r="J345" s="40">
        <f t="shared" si="60"/>
        <v>-235.25689633041083</v>
      </c>
      <c r="K345" s="37">
        <f t="shared" si="61"/>
        <v>5636.8677196766657</v>
      </c>
      <c r="L345" s="37">
        <f t="shared" si="62"/>
        <v>6118753.8498793738</v>
      </c>
      <c r="M345" s="37">
        <f t="shared" si="63"/>
        <v>5873616.1639030855</v>
      </c>
      <c r="N345" s="41">
        <f>'jan-juli'!M345</f>
        <v>6028611.3493859619</v>
      </c>
      <c r="O345" s="41">
        <f t="shared" si="64"/>
        <v>-154995.18548287638</v>
      </c>
      <c r="Q345" s="63"/>
      <c r="R345" s="64"/>
      <c r="S345" s="64"/>
      <c r="T345" s="64"/>
    </row>
    <row r="346" spans="1:20" s="34" customFormat="1" x14ac:dyDescent="0.3">
      <c r="A346" s="33">
        <v>1922</v>
      </c>
      <c r="B346" s="34" t="s">
        <v>390</v>
      </c>
      <c r="C346" s="36">
        <v>80830776</v>
      </c>
      <c r="D346" s="36">
        <v>4030</v>
      </c>
      <c r="E346" s="37">
        <f t="shared" si="58"/>
        <v>20057.264516129031</v>
      </c>
      <c r="F346" s="38">
        <f t="shared" si="55"/>
        <v>1.0353174997048953</v>
      </c>
      <c r="G346" s="39">
        <f t="shared" si="56"/>
        <v>-410.52475235740127</v>
      </c>
      <c r="H346" s="39">
        <f t="shared" si="57"/>
        <v>0</v>
      </c>
      <c r="I346" s="37">
        <f t="shared" si="59"/>
        <v>-410.52475235740127</v>
      </c>
      <c r="J346" s="40">
        <f t="shared" si="60"/>
        <v>-235.25689633041083</v>
      </c>
      <c r="K346" s="37">
        <f t="shared" si="61"/>
        <v>-645.78164868781209</v>
      </c>
      <c r="L346" s="37">
        <f t="shared" si="62"/>
        <v>-1654414.7520003272</v>
      </c>
      <c r="M346" s="37">
        <f t="shared" si="63"/>
        <v>-2602500.0442118826</v>
      </c>
      <c r="N346" s="41">
        <f>'jan-juli'!M346</f>
        <v>-3115223.3712271242</v>
      </c>
      <c r="O346" s="41">
        <f t="shared" si="64"/>
        <v>512723.32701524161</v>
      </c>
      <c r="Q346" s="63"/>
      <c r="R346" s="64"/>
      <c r="S346" s="64"/>
      <c r="T346" s="64"/>
    </row>
    <row r="347" spans="1:20" s="34" customFormat="1" x14ac:dyDescent="0.3">
      <c r="A347" s="33">
        <v>1923</v>
      </c>
      <c r="B347" s="34" t="s">
        <v>391</v>
      </c>
      <c r="C347" s="36">
        <v>33046151</v>
      </c>
      <c r="D347" s="36">
        <v>2183</v>
      </c>
      <c r="E347" s="37">
        <f t="shared" si="58"/>
        <v>15137.952817224004</v>
      </c>
      <c r="F347" s="38">
        <f t="shared" si="55"/>
        <v>0.78139207112594711</v>
      </c>
      <c r="G347" s="39">
        <f t="shared" si="56"/>
        <v>2541.0622669856148</v>
      </c>
      <c r="H347" s="39">
        <f t="shared" si="57"/>
        <v>804.22934156460815</v>
      </c>
      <c r="I347" s="37">
        <f t="shared" si="59"/>
        <v>3345.2916085502229</v>
      </c>
      <c r="J347" s="40">
        <f t="shared" si="60"/>
        <v>-235.25689633041083</v>
      </c>
      <c r="K347" s="37">
        <f t="shared" si="61"/>
        <v>3110.0347122198123</v>
      </c>
      <c r="L347" s="37">
        <f t="shared" si="62"/>
        <v>7302771.5814651363</v>
      </c>
      <c r="M347" s="37">
        <f t="shared" si="63"/>
        <v>6789205.77677585</v>
      </c>
      <c r="N347" s="41">
        <f>'jan-juli'!M347</f>
        <v>6684003.5279842196</v>
      </c>
      <c r="O347" s="41">
        <f t="shared" si="64"/>
        <v>105202.24879163038</v>
      </c>
      <c r="Q347" s="63"/>
      <c r="R347" s="64"/>
      <c r="S347" s="64"/>
      <c r="T347" s="64"/>
    </row>
    <row r="348" spans="1:20" s="34" customFormat="1" x14ac:dyDescent="0.3">
      <c r="A348" s="33">
        <v>1924</v>
      </c>
      <c r="B348" s="34" t="s">
        <v>392</v>
      </c>
      <c r="C348" s="36">
        <v>124821535</v>
      </c>
      <c r="D348" s="36">
        <v>6805</v>
      </c>
      <c r="E348" s="37">
        <f t="shared" si="58"/>
        <v>18342.620867009551</v>
      </c>
      <c r="F348" s="38">
        <f t="shared" si="55"/>
        <v>0.94681088534261615</v>
      </c>
      <c r="G348" s="39">
        <f t="shared" si="56"/>
        <v>618.26143711428665</v>
      </c>
      <c r="H348" s="39">
        <f t="shared" si="57"/>
        <v>0</v>
      </c>
      <c r="I348" s="37">
        <f t="shared" si="59"/>
        <v>618.26143711428665</v>
      </c>
      <c r="J348" s="40">
        <f t="shared" si="60"/>
        <v>-235.25689633041083</v>
      </c>
      <c r="K348" s="37">
        <f t="shared" si="61"/>
        <v>383.00454078387583</v>
      </c>
      <c r="L348" s="37">
        <f t="shared" si="62"/>
        <v>4207269.0795627208</v>
      </c>
      <c r="M348" s="37">
        <f t="shared" si="63"/>
        <v>2606345.9000342749</v>
      </c>
      <c r="N348" s="41">
        <f>'jan-juli'!M348</f>
        <v>2159409.7706698389</v>
      </c>
      <c r="O348" s="41">
        <f t="shared" si="64"/>
        <v>446936.12936443603</v>
      </c>
      <c r="Q348" s="63"/>
      <c r="R348" s="64"/>
      <c r="S348" s="64"/>
      <c r="T348" s="64"/>
    </row>
    <row r="349" spans="1:20" s="34" customFormat="1" x14ac:dyDescent="0.3">
      <c r="A349" s="33">
        <v>1925</v>
      </c>
      <c r="B349" s="34" t="s">
        <v>393</v>
      </c>
      <c r="C349" s="36">
        <v>54080679</v>
      </c>
      <c r="D349" s="36">
        <v>3489</v>
      </c>
      <c r="E349" s="37">
        <f t="shared" si="58"/>
        <v>15500.337919174548</v>
      </c>
      <c r="F349" s="38">
        <f t="shared" si="55"/>
        <v>0.80009769458621693</v>
      </c>
      <c r="G349" s="39">
        <f t="shared" si="56"/>
        <v>2323.6312058152885</v>
      </c>
      <c r="H349" s="39">
        <f t="shared" si="57"/>
        <v>677.39455588191788</v>
      </c>
      <c r="I349" s="37">
        <f t="shared" si="59"/>
        <v>3001.0257616972062</v>
      </c>
      <c r="J349" s="40">
        <f t="shared" si="60"/>
        <v>-235.25689633041083</v>
      </c>
      <c r="K349" s="37">
        <f t="shared" si="61"/>
        <v>2765.7688653667956</v>
      </c>
      <c r="L349" s="37">
        <f t="shared" si="62"/>
        <v>10470578.882561553</v>
      </c>
      <c r="M349" s="37">
        <f t="shared" si="63"/>
        <v>9649767.5712647494</v>
      </c>
      <c r="N349" s="41">
        <f>'jan-juli'!M349</f>
        <v>9144005.9219363034</v>
      </c>
      <c r="O349" s="41">
        <f t="shared" si="64"/>
        <v>505761.64932844602</v>
      </c>
      <c r="Q349" s="63"/>
      <c r="R349" s="64"/>
      <c r="S349" s="64"/>
      <c r="T349" s="64"/>
    </row>
    <row r="350" spans="1:20" s="34" customFormat="1" x14ac:dyDescent="0.3">
      <c r="A350" s="33">
        <v>1926</v>
      </c>
      <c r="B350" s="34" t="s">
        <v>394</v>
      </c>
      <c r="C350" s="36">
        <v>15355391</v>
      </c>
      <c r="D350" s="36">
        <v>1129</v>
      </c>
      <c r="E350" s="37">
        <f t="shared" si="58"/>
        <v>13600.877767936227</v>
      </c>
      <c r="F350" s="38">
        <f t="shared" si="55"/>
        <v>0.70205120709098812</v>
      </c>
      <c r="G350" s="39">
        <f t="shared" si="56"/>
        <v>3463.3072965582815</v>
      </c>
      <c r="H350" s="39">
        <f t="shared" si="57"/>
        <v>1342.2056088153304</v>
      </c>
      <c r="I350" s="37">
        <f t="shared" si="59"/>
        <v>4805.5129053736118</v>
      </c>
      <c r="J350" s="40">
        <f t="shared" si="60"/>
        <v>-235.25689633041083</v>
      </c>
      <c r="K350" s="37">
        <f t="shared" si="61"/>
        <v>4570.2560090432007</v>
      </c>
      <c r="L350" s="37">
        <f t="shared" si="62"/>
        <v>5425424.0701668076</v>
      </c>
      <c r="M350" s="37">
        <f t="shared" si="63"/>
        <v>5159819.0342097739</v>
      </c>
      <c r="N350" s="41">
        <f>'jan-juli'!M350</f>
        <v>4890896.5538452519</v>
      </c>
      <c r="O350" s="41">
        <f t="shared" si="64"/>
        <v>268922.48036452197</v>
      </c>
      <c r="Q350" s="63"/>
      <c r="R350" s="64"/>
      <c r="S350" s="64"/>
      <c r="T350" s="64"/>
    </row>
    <row r="351" spans="1:20" s="34" customFormat="1" x14ac:dyDescent="0.3">
      <c r="A351" s="33">
        <v>1927</v>
      </c>
      <c r="B351" s="34" t="s">
        <v>395</v>
      </c>
      <c r="C351" s="36">
        <v>20502603</v>
      </c>
      <c r="D351" s="36">
        <v>1513</v>
      </c>
      <c r="E351" s="37">
        <f t="shared" si="58"/>
        <v>13550.960343688037</v>
      </c>
      <c r="F351" s="38">
        <f t="shared" si="55"/>
        <v>0.6994745654545983</v>
      </c>
      <c r="G351" s="39">
        <f t="shared" si="56"/>
        <v>3493.257751107195</v>
      </c>
      <c r="H351" s="39">
        <f t="shared" si="57"/>
        <v>1359.6767073021967</v>
      </c>
      <c r="I351" s="37">
        <f t="shared" si="59"/>
        <v>4852.9344584093915</v>
      </c>
      <c r="J351" s="40">
        <f t="shared" si="60"/>
        <v>-235.25689633041083</v>
      </c>
      <c r="K351" s="37">
        <f t="shared" si="61"/>
        <v>4617.6775620789804</v>
      </c>
      <c r="L351" s="37">
        <f t="shared" si="62"/>
        <v>7342489.8355734097</v>
      </c>
      <c r="M351" s="37">
        <f t="shared" si="63"/>
        <v>6986546.1514254976</v>
      </c>
      <c r="N351" s="41">
        <f>'jan-juli'!M351</f>
        <v>6872405.5459414227</v>
      </c>
      <c r="O351" s="41">
        <f t="shared" si="64"/>
        <v>114140.60548407491</v>
      </c>
      <c r="Q351" s="63"/>
      <c r="R351" s="64"/>
      <c r="S351" s="64"/>
      <c r="T351" s="64"/>
    </row>
    <row r="352" spans="1:20" s="34" customFormat="1" x14ac:dyDescent="0.3">
      <c r="A352" s="33">
        <v>1928</v>
      </c>
      <c r="B352" s="34" t="s">
        <v>396</v>
      </c>
      <c r="C352" s="36">
        <v>13035976</v>
      </c>
      <c r="D352" s="36">
        <v>931</v>
      </c>
      <c r="E352" s="37">
        <f t="shared" si="58"/>
        <v>14002.122448979591</v>
      </c>
      <c r="F352" s="38">
        <f t="shared" si="55"/>
        <v>0.72276268744333871</v>
      </c>
      <c r="G352" s="39">
        <f t="shared" si="56"/>
        <v>3222.5604879322623</v>
      </c>
      <c r="H352" s="39">
        <f t="shared" si="57"/>
        <v>1201.7699704501526</v>
      </c>
      <c r="I352" s="37">
        <f t="shared" si="59"/>
        <v>4424.3304583824147</v>
      </c>
      <c r="J352" s="40">
        <f t="shared" si="60"/>
        <v>-235.25689633041083</v>
      </c>
      <c r="K352" s="37">
        <f t="shared" si="61"/>
        <v>4189.0735620520036</v>
      </c>
      <c r="L352" s="37">
        <f t="shared" si="62"/>
        <v>4119051.6567540281</v>
      </c>
      <c r="M352" s="37">
        <f t="shared" si="63"/>
        <v>3900027.4862704151</v>
      </c>
      <c r="N352" s="41">
        <f>'jan-juli'!M352</f>
        <v>3804706.7954206644</v>
      </c>
      <c r="O352" s="41">
        <f t="shared" si="64"/>
        <v>95320.690849750768</v>
      </c>
      <c r="Q352" s="63"/>
      <c r="R352" s="64"/>
      <c r="S352" s="64"/>
      <c r="T352" s="64"/>
    </row>
    <row r="353" spans="1:20" s="34" customFormat="1" x14ac:dyDescent="0.3">
      <c r="A353" s="33">
        <v>1929</v>
      </c>
      <c r="B353" s="34" t="s">
        <v>397</v>
      </c>
      <c r="C353" s="36">
        <v>15957956</v>
      </c>
      <c r="D353" s="36">
        <v>888</v>
      </c>
      <c r="E353" s="37">
        <f t="shared" si="58"/>
        <v>17970.671171171172</v>
      </c>
      <c r="F353" s="38">
        <f t="shared" si="55"/>
        <v>0.92761155590256605</v>
      </c>
      <c r="G353" s="39">
        <f t="shared" si="56"/>
        <v>841.43125461731393</v>
      </c>
      <c r="H353" s="39">
        <f t="shared" si="57"/>
        <v>0</v>
      </c>
      <c r="I353" s="37">
        <f t="shared" si="59"/>
        <v>841.43125461731393</v>
      </c>
      <c r="J353" s="40">
        <f t="shared" si="60"/>
        <v>-235.25689633041083</v>
      </c>
      <c r="K353" s="37">
        <f t="shared" si="61"/>
        <v>606.17435828690304</v>
      </c>
      <c r="L353" s="37">
        <f t="shared" si="62"/>
        <v>747190.95410017471</v>
      </c>
      <c r="M353" s="37">
        <f t="shared" si="63"/>
        <v>538282.83015876985</v>
      </c>
      <c r="N353" s="41">
        <f>'jan-juli'!M353</f>
        <v>570456.11740702577</v>
      </c>
      <c r="O353" s="41">
        <f t="shared" si="64"/>
        <v>-32173.287248255918</v>
      </c>
      <c r="Q353" s="63"/>
      <c r="R353" s="64"/>
      <c r="S353" s="64"/>
      <c r="T353" s="64"/>
    </row>
    <row r="354" spans="1:20" s="34" customFormat="1" x14ac:dyDescent="0.3">
      <c r="A354" s="33">
        <v>1931</v>
      </c>
      <c r="B354" s="34" t="s">
        <v>398</v>
      </c>
      <c r="C354" s="36">
        <v>192870623</v>
      </c>
      <c r="D354" s="36">
        <v>11679</v>
      </c>
      <c r="E354" s="37">
        <f t="shared" si="58"/>
        <v>16514.309701173046</v>
      </c>
      <c r="F354" s="38">
        <f t="shared" si="55"/>
        <v>0.85243697192215773</v>
      </c>
      <c r="G354" s="39">
        <f t="shared" si="56"/>
        <v>1715.2481366161896</v>
      </c>
      <c r="H354" s="39">
        <f t="shared" si="57"/>
        <v>322.50443218244362</v>
      </c>
      <c r="I354" s="37">
        <f t="shared" si="59"/>
        <v>2037.7525687986333</v>
      </c>
      <c r="J354" s="40">
        <f t="shared" si="60"/>
        <v>-235.25689633041083</v>
      </c>
      <c r="K354" s="37">
        <f t="shared" si="61"/>
        <v>1802.4956724682224</v>
      </c>
      <c r="L354" s="37">
        <f t="shared" si="62"/>
        <v>23798912.250999238</v>
      </c>
      <c r="M354" s="37">
        <f t="shared" si="63"/>
        <v>21051346.958756369</v>
      </c>
      <c r="N354" s="41">
        <f>'jan-juli'!M354</f>
        <v>19534924.765862443</v>
      </c>
      <c r="O354" s="41">
        <f t="shared" si="64"/>
        <v>1516422.1928939261</v>
      </c>
      <c r="Q354" s="63"/>
      <c r="R354" s="64"/>
      <c r="S354" s="64"/>
      <c r="T354" s="64"/>
    </row>
    <row r="355" spans="1:20" s="34" customFormat="1" x14ac:dyDescent="0.3">
      <c r="A355" s="33">
        <v>1933</v>
      </c>
      <c r="B355" s="34" t="s">
        <v>399</v>
      </c>
      <c r="C355" s="36">
        <v>76913734</v>
      </c>
      <c r="D355" s="36">
        <v>5625</v>
      </c>
      <c r="E355" s="37">
        <f t="shared" si="58"/>
        <v>13673.552711111111</v>
      </c>
      <c r="F355" s="38">
        <f t="shared" si="55"/>
        <v>0.70580254817733179</v>
      </c>
      <c r="G355" s="39">
        <f t="shared" si="56"/>
        <v>3419.7023306533506</v>
      </c>
      <c r="H355" s="39">
        <f t="shared" si="57"/>
        <v>1316.7693787041208</v>
      </c>
      <c r="I355" s="37">
        <f t="shared" si="59"/>
        <v>4736.4717093574709</v>
      </c>
      <c r="J355" s="40">
        <f t="shared" si="60"/>
        <v>-235.25689633041083</v>
      </c>
      <c r="K355" s="37">
        <f t="shared" si="61"/>
        <v>4501.2148130270598</v>
      </c>
      <c r="L355" s="37">
        <f t="shared" si="62"/>
        <v>26642653.365135774</v>
      </c>
      <c r="M355" s="37">
        <f t="shared" si="63"/>
        <v>25319333.323277213</v>
      </c>
      <c r="N355" s="41">
        <f>'jan-juli'!M355</f>
        <v>24662267.177971248</v>
      </c>
      <c r="O355" s="41">
        <f t="shared" si="64"/>
        <v>657066.1453059651</v>
      </c>
      <c r="Q355" s="63"/>
      <c r="R355" s="64"/>
      <c r="S355" s="64"/>
      <c r="T355" s="64"/>
    </row>
    <row r="356" spans="1:20" s="34" customFormat="1" x14ac:dyDescent="0.3">
      <c r="A356" s="33">
        <v>1936</v>
      </c>
      <c r="B356" s="34" t="s">
        <v>400</v>
      </c>
      <c r="C356" s="36">
        <v>34712696</v>
      </c>
      <c r="D356" s="36">
        <v>2252</v>
      </c>
      <c r="E356" s="37">
        <f t="shared" si="58"/>
        <v>15414.163410301953</v>
      </c>
      <c r="F356" s="38">
        <f t="shared" si="55"/>
        <v>0.79564953182740572</v>
      </c>
      <c r="G356" s="39">
        <f t="shared" si="56"/>
        <v>2375.3359111388454</v>
      </c>
      <c r="H356" s="39">
        <f t="shared" si="57"/>
        <v>707.55563398732602</v>
      </c>
      <c r="I356" s="37">
        <f t="shared" si="59"/>
        <v>3082.8915451261714</v>
      </c>
      <c r="J356" s="40">
        <f t="shared" si="60"/>
        <v>-235.25689633041083</v>
      </c>
      <c r="K356" s="37">
        <f t="shared" si="61"/>
        <v>2847.6346487957608</v>
      </c>
      <c r="L356" s="37">
        <f t="shared" si="62"/>
        <v>6942671.7596241385</v>
      </c>
      <c r="M356" s="37">
        <f t="shared" si="63"/>
        <v>6412873.2290880531</v>
      </c>
      <c r="N356" s="41">
        <f>'jan-juli'!M356</f>
        <v>6473081.6453140015</v>
      </c>
      <c r="O356" s="41">
        <f t="shared" si="64"/>
        <v>-60208.416225948371</v>
      </c>
      <c r="Q356" s="63"/>
      <c r="R356" s="64"/>
      <c r="S356" s="64"/>
      <c r="T356" s="64"/>
    </row>
    <row r="357" spans="1:20" s="34" customFormat="1" x14ac:dyDescent="0.3">
      <c r="A357" s="33">
        <v>1938</v>
      </c>
      <c r="B357" s="34" t="s">
        <v>401</v>
      </c>
      <c r="C357" s="36">
        <v>38952210</v>
      </c>
      <c r="D357" s="36">
        <v>2847</v>
      </c>
      <c r="E357" s="37">
        <f t="shared" si="58"/>
        <v>13681.844046364595</v>
      </c>
      <c r="F357" s="38">
        <f t="shared" si="55"/>
        <v>0.70623053099009014</v>
      </c>
      <c r="G357" s="39">
        <f t="shared" si="56"/>
        <v>3414.7275295012605</v>
      </c>
      <c r="H357" s="39">
        <f t="shared" si="57"/>
        <v>1313.8674113654015</v>
      </c>
      <c r="I357" s="37">
        <f t="shared" si="59"/>
        <v>4728.594940866662</v>
      </c>
      <c r="J357" s="40">
        <f t="shared" si="60"/>
        <v>-235.25689633041083</v>
      </c>
      <c r="K357" s="37">
        <f t="shared" si="61"/>
        <v>4493.3380445362509</v>
      </c>
      <c r="L357" s="37">
        <f t="shared" si="62"/>
        <v>13462309.796647387</v>
      </c>
      <c r="M357" s="37">
        <f t="shared" si="63"/>
        <v>12792533.412794705</v>
      </c>
      <c r="N357" s="41">
        <f>'jan-juli'!M357</f>
        <v>12465654.997650517</v>
      </c>
      <c r="O357" s="41">
        <f t="shared" si="64"/>
        <v>326878.41514418833</v>
      </c>
      <c r="Q357" s="63"/>
      <c r="R357" s="64"/>
      <c r="S357" s="64"/>
      <c r="T357" s="64"/>
    </row>
    <row r="358" spans="1:20" s="34" customFormat="1" x14ac:dyDescent="0.3">
      <c r="A358" s="33">
        <v>1939</v>
      </c>
      <c r="B358" s="34" t="s">
        <v>928</v>
      </c>
      <c r="C358" s="36">
        <v>31739676</v>
      </c>
      <c r="D358" s="36">
        <v>1841</v>
      </c>
      <c r="E358" s="37">
        <f t="shared" si="58"/>
        <v>17240.454101032046</v>
      </c>
      <c r="F358" s="38">
        <f t="shared" si="55"/>
        <v>0.889919152200639</v>
      </c>
      <c r="G358" s="39">
        <f t="shared" si="56"/>
        <v>1279.5614967007896</v>
      </c>
      <c r="H358" s="39">
        <f t="shared" si="57"/>
        <v>68.353892231793537</v>
      </c>
      <c r="I358" s="37">
        <f t="shared" si="59"/>
        <v>1347.915388932583</v>
      </c>
      <c r="J358" s="40">
        <f t="shared" si="60"/>
        <v>-235.25689633041083</v>
      </c>
      <c r="K358" s="37">
        <f t="shared" si="61"/>
        <v>1112.6584926021721</v>
      </c>
      <c r="L358" s="37">
        <f t="shared" si="62"/>
        <v>2481512.2310248856</v>
      </c>
      <c r="M358" s="37">
        <f t="shared" si="63"/>
        <v>2048404.284880599</v>
      </c>
      <c r="N358" s="41">
        <f>'jan-juli'!M358</f>
        <v>1867973.0725235706</v>
      </c>
      <c r="O358" s="41">
        <f t="shared" si="64"/>
        <v>180431.21235702839</v>
      </c>
      <c r="Q358" s="63"/>
      <c r="R358" s="64"/>
      <c r="S358" s="64"/>
      <c r="T358" s="64"/>
    </row>
    <row r="359" spans="1:20" s="34" customFormat="1" x14ac:dyDescent="0.3">
      <c r="A359" s="33">
        <v>1940</v>
      </c>
      <c r="B359" s="34" t="s">
        <v>929</v>
      </c>
      <c r="C359" s="36">
        <v>32603269</v>
      </c>
      <c r="D359" s="36">
        <v>2097</v>
      </c>
      <c r="E359" s="37">
        <f t="shared" si="58"/>
        <v>15547.577014783023</v>
      </c>
      <c r="F359" s="38">
        <f t="shared" si="55"/>
        <v>0.80253608603856863</v>
      </c>
      <c r="G359" s="39">
        <f t="shared" si="56"/>
        <v>2295.2877484502037</v>
      </c>
      <c r="H359" s="39">
        <f t="shared" si="57"/>
        <v>660.86087241895177</v>
      </c>
      <c r="I359" s="37">
        <f t="shared" si="59"/>
        <v>2956.1486208691554</v>
      </c>
      <c r="J359" s="40">
        <f t="shared" si="60"/>
        <v>-235.25689633041083</v>
      </c>
      <c r="K359" s="37">
        <f t="shared" si="61"/>
        <v>2720.8917245387447</v>
      </c>
      <c r="L359" s="37">
        <f t="shared" si="62"/>
        <v>6199043.6579626184</v>
      </c>
      <c r="M359" s="37">
        <f t="shared" si="63"/>
        <v>5705709.9463577475</v>
      </c>
      <c r="N359" s="41">
        <f>'jan-juli'!M359</f>
        <v>5353227.9005876826</v>
      </c>
      <c r="O359" s="41">
        <f t="shared" si="64"/>
        <v>352482.04577006493</v>
      </c>
      <c r="Q359" s="63"/>
      <c r="R359" s="64"/>
      <c r="S359" s="64"/>
      <c r="T359" s="64"/>
    </row>
    <row r="360" spans="1:20" s="34" customFormat="1" x14ac:dyDescent="0.3">
      <c r="A360" s="33">
        <v>1941</v>
      </c>
      <c r="B360" s="34" t="s">
        <v>402</v>
      </c>
      <c r="C360" s="36">
        <v>43281724</v>
      </c>
      <c r="D360" s="36">
        <v>2917</v>
      </c>
      <c r="E360" s="37">
        <f t="shared" si="58"/>
        <v>14837.752485430237</v>
      </c>
      <c r="F360" s="38">
        <f t="shared" si="55"/>
        <v>0.76589630615394055</v>
      </c>
      <c r="G360" s="39">
        <f t="shared" si="56"/>
        <v>2721.1824660618749</v>
      </c>
      <c r="H360" s="39">
        <f t="shared" si="57"/>
        <v>909.29945769242659</v>
      </c>
      <c r="I360" s="37">
        <f t="shared" si="59"/>
        <v>3630.4819237543015</v>
      </c>
      <c r="J360" s="40">
        <f t="shared" si="60"/>
        <v>-235.25689633041083</v>
      </c>
      <c r="K360" s="37">
        <f t="shared" si="61"/>
        <v>3395.2250274238909</v>
      </c>
      <c r="L360" s="37">
        <f t="shared" si="62"/>
        <v>10590115.771591298</v>
      </c>
      <c r="M360" s="37">
        <f t="shared" si="63"/>
        <v>9903871.4049954899</v>
      </c>
      <c r="N360" s="41">
        <f>'jan-juli'!M360</f>
        <v>10262491.942043046</v>
      </c>
      <c r="O360" s="41">
        <f t="shared" si="64"/>
        <v>-358620.53704755567</v>
      </c>
      <c r="Q360" s="63"/>
      <c r="R360" s="64"/>
      <c r="S360" s="64"/>
      <c r="T360" s="64"/>
    </row>
    <row r="361" spans="1:20" s="34" customFormat="1" x14ac:dyDescent="0.3">
      <c r="A361" s="33">
        <v>1942</v>
      </c>
      <c r="B361" s="34" t="s">
        <v>930</v>
      </c>
      <c r="C361" s="36">
        <v>69167062</v>
      </c>
      <c r="D361" s="36">
        <v>4909</v>
      </c>
      <c r="E361" s="37">
        <f t="shared" si="58"/>
        <v>14089.847626807903</v>
      </c>
      <c r="F361" s="38">
        <f t="shared" si="55"/>
        <v>0.72729089275754488</v>
      </c>
      <c r="G361" s="39">
        <f t="shared" si="56"/>
        <v>3169.9253812352754</v>
      </c>
      <c r="H361" s="39">
        <f t="shared" si="57"/>
        <v>1171.0661582102437</v>
      </c>
      <c r="I361" s="37">
        <f t="shared" si="59"/>
        <v>4340.9915394455193</v>
      </c>
      <c r="J361" s="40">
        <f t="shared" si="60"/>
        <v>-235.25689633041083</v>
      </c>
      <c r="K361" s="37">
        <f t="shared" si="61"/>
        <v>4105.7346431151082</v>
      </c>
      <c r="L361" s="37">
        <f t="shared" si="62"/>
        <v>21309927.467138056</v>
      </c>
      <c r="M361" s="37">
        <f t="shared" si="63"/>
        <v>20155051.363052066</v>
      </c>
      <c r="N361" s="41">
        <f>'jan-juli'!M361</f>
        <v>19821025.001041934</v>
      </c>
      <c r="O361" s="41">
        <f t="shared" si="64"/>
        <v>334026.36201013252</v>
      </c>
      <c r="Q361" s="63"/>
      <c r="R361" s="64"/>
      <c r="S361" s="64"/>
      <c r="T361" s="64"/>
    </row>
    <row r="362" spans="1:20" s="34" customFormat="1" x14ac:dyDescent="0.3">
      <c r="A362" s="33">
        <v>1943</v>
      </c>
      <c r="B362" s="34" t="s">
        <v>404</v>
      </c>
      <c r="C362" s="36">
        <v>21169552</v>
      </c>
      <c r="D362" s="36">
        <v>1202</v>
      </c>
      <c r="E362" s="37">
        <f t="shared" si="58"/>
        <v>17611.94009983361</v>
      </c>
      <c r="F362" s="38">
        <f t="shared" si="55"/>
        <v>0.90909454648959243</v>
      </c>
      <c r="G362" s="39">
        <f t="shared" si="56"/>
        <v>1056.6698974198516</v>
      </c>
      <c r="H362" s="39">
        <f t="shared" si="57"/>
        <v>0</v>
      </c>
      <c r="I362" s="37">
        <f t="shared" si="59"/>
        <v>1056.6698974198516</v>
      </c>
      <c r="J362" s="40">
        <f t="shared" si="60"/>
        <v>-235.25689633041083</v>
      </c>
      <c r="K362" s="37">
        <f t="shared" si="61"/>
        <v>821.41300108944074</v>
      </c>
      <c r="L362" s="37">
        <f t="shared" si="62"/>
        <v>1270117.2166986617</v>
      </c>
      <c r="M362" s="37">
        <f t="shared" si="63"/>
        <v>987338.42730950774</v>
      </c>
      <c r="N362" s="41">
        <f>'jan-juli'!M362</f>
        <v>1466717.5794260362</v>
      </c>
      <c r="O362" s="41">
        <f t="shared" si="64"/>
        <v>-479379.15211652848</v>
      </c>
      <c r="Q362" s="63"/>
      <c r="R362" s="64"/>
      <c r="S362" s="64"/>
      <c r="T362" s="64"/>
    </row>
    <row r="363" spans="1:20" s="34" customFormat="1" x14ac:dyDescent="0.3">
      <c r="A363" s="33">
        <v>2002</v>
      </c>
      <c r="B363" s="34" t="s">
        <v>405</v>
      </c>
      <c r="C363" s="36">
        <v>29037000</v>
      </c>
      <c r="D363" s="36">
        <v>2081</v>
      </c>
      <c r="E363" s="37">
        <f t="shared" si="58"/>
        <v>13953.387794329648</v>
      </c>
      <c r="F363" s="38">
        <f t="shared" si="55"/>
        <v>0.72024709810359666</v>
      </c>
      <c r="G363" s="39">
        <f t="shared" si="56"/>
        <v>3251.8012807222281</v>
      </c>
      <c r="H363" s="39">
        <f t="shared" si="57"/>
        <v>1218.8270995776327</v>
      </c>
      <c r="I363" s="37">
        <f t="shared" si="59"/>
        <v>4470.6283802998605</v>
      </c>
      <c r="J363" s="40">
        <f t="shared" si="60"/>
        <v>-235.25689633041083</v>
      </c>
      <c r="K363" s="37">
        <f t="shared" si="61"/>
        <v>4235.3714839694494</v>
      </c>
      <c r="L363" s="37">
        <f t="shared" si="62"/>
        <v>9303377.6594040096</v>
      </c>
      <c r="M363" s="37">
        <f t="shared" si="63"/>
        <v>8813808.058140425</v>
      </c>
      <c r="N363" s="41">
        <f>'jan-juli'!M363</f>
        <v>8778920.8175836727</v>
      </c>
      <c r="O363" s="41">
        <f t="shared" si="64"/>
        <v>34887.240556752309</v>
      </c>
      <c r="Q363" s="63"/>
      <c r="R363" s="64"/>
      <c r="S363" s="64"/>
      <c r="T363" s="64"/>
    </row>
    <row r="364" spans="1:20" s="34" customFormat="1" x14ac:dyDescent="0.3">
      <c r="A364" s="33">
        <v>2003</v>
      </c>
      <c r="B364" s="34" t="s">
        <v>406</v>
      </c>
      <c r="C364" s="36">
        <v>93870420</v>
      </c>
      <c r="D364" s="36">
        <v>5894</v>
      </c>
      <c r="E364" s="37">
        <f t="shared" si="58"/>
        <v>15926.43705463183</v>
      </c>
      <c r="F364" s="38">
        <f t="shared" si="55"/>
        <v>0.82209211417385819</v>
      </c>
      <c r="G364" s="39">
        <f t="shared" si="56"/>
        <v>2067.9717245409197</v>
      </c>
      <c r="H364" s="39">
        <f t="shared" si="57"/>
        <v>528.25985847186939</v>
      </c>
      <c r="I364" s="37">
        <f t="shared" si="59"/>
        <v>2596.2315830127891</v>
      </c>
      <c r="J364" s="40">
        <f t="shared" si="60"/>
        <v>-235.25689633041083</v>
      </c>
      <c r="K364" s="37">
        <f t="shared" si="61"/>
        <v>2360.9746866823784</v>
      </c>
      <c r="L364" s="37">
        <f t="shared" si="62"/>
        <v>15302188.950277379</v>
      </c>
      <c r="M364" s="37">
        <f t="shared" si="63"/>
        <v>13915584.803305939</v>
      </c>
      <c r="N364" s="41">
        <f>'jan-juli'!M364</f>
        <v>13403275.357851123</v>
      </c>
      <c r="O364" s="41">
        <f t="shared" si="64"/>
        <v>512309.4454548154</v>
      </c>
      <c r="Q364" s="63"/>
      <c r="R364" s="64"/>
      <c r="S364" s="64"/>
      <c r="T364" s="64"/>
    </row>
    <row r="365" spans="1:20" s="34" customFormat="1" x14ac:dyDescent="0.3">
      <c r="A365" s="33">
        <v>2004</v>
      </c>
      <c r="B365" s="34" t="s">
        <v>407</v>
      </c>
      <c r="C365" s="36">
        <v>190679711</v>
      </c>
      <c r="D365" s="36">
        <v>10536</v>
      </c>
      <c r="E365" s="37">
        <f t="shared" si="58"/>
        <v>18097.922456340166</v>
      </c>
      <c r="F365" s="38">
        <f t="shared" si="55"/>
        <v>0.9341800230177828</v>
      </c>
      <c r="G365" s="39">
        <f t="shared" si="56"/>
        <v>765.08048351591788</v>
      </c>
      <c r="H365" s="39">
        <f t="shared" si="57"/>
        <v>0</v>
      </c>
      <c r="I365" s="37">
        <f t="shared" si="59"/>
        <v>765.08048351591788</v>
      </c>
      <c r="J365" s="40">
        <f t="shared" si="60"/>
        <v>-235.25689633041083</v>
      </c>
      <c r="K365" s="37">
        <f t="shared" si="61"/>
        <v>529.82358718550699</v>
      </c>
      <c r="L365" s="37">
        <f t="shared" si="62"/>
        <v>8060887.9743237104</v>
      </c>
      <c r="M365" s="37">
        <f t="shared" si="63"/>
        <v>5582221.3145865016</v>
      </c>
      <c r="N365" s="41">
        <f>'jan-juli'!M365</f>
        <v>4742124.0308563309</v>
      </c>
      <c r="O365" s="41">
        <f t="shared" si="64"/>
        <v>840097.28373017069</v>
      </c>
      <c r="Q365" s="63"/>
      <c r="R365" s="64"/>
      <c r="S365" s="64"/>
      <c r="T365" s="64"/>
    </row>
    <row r="366" spans="1:20" s="34" customFormat="1" x14ac:dyDescent="0.3">
      <c r="A366" s="33">
        <v>2011</v>
      </c>
      <c r="B366" s="34" t="s">
        <v>931</v>
      </c>
      <c r="C366" s="36">
        <v>34570238</v>
      </c>
      <c r="D366" s="36">
        <v>2924</v>
      </c>
      <c r="E366" s="37">
        <f t="shared" si="58"/>
        <v>11822.9268125855</v>
      </c>
      <c r="F366" s="38">
        <f t="shared" si="55"/>
        <v>0.61027679108269295</v>
      </c>
      <c r="G366" s="39">
        <f t="shared" si="56"/>
        <v>4530.0778697687174</v>
      </c>
      <c r="H366" s="39">
        <f t="shared" si="57"/>
        <v>1964.4884431880848</v>
      </c>
      <c r="I366" s="37">
        <f t="shared" si="59"/>
        <v>6494.566312956802</v>
      </c>
      <c r="J366" s="40">
        <f t="shared" si="60"/>
        <v>-235.25689633041083</v>
      </c>
      <c r="K366" s="37">
        <f t="shared" si="61"/>
        <v>6259.3094166263909</v>
      </c>
      <c r="L366" s="37">
        <f t="shared" si="62"/>
        <v>18990111.899085689</v>
      </c>
      <c r="M366" s="37">
        <f t="shared" si="63"/>
        <v>18302220.734215569</v>
      </c>
      <c r="N366" s="41">
        <f>'jan-juli'!M366</f>
        <v>18015683.431482296</v>
      </c>
      <c r="O366" s="41">
        <f t="shared" si="64"/>
        <v>286537.30273327231</v>
      </c>
      <c r="Q366" s="63"/>
      <c r="R366" s="64"/>
      <c r="S366" s="64"/>
      <c r="T366" s="64"/>
    </row>
    <row r="367" spans="1:20" s="34" customFormat="1" x14ac:dyDescent="0.3">
      <c r="A367" s="33">
        <v>2012</v>
      </c>
      <c r="B367" s="34" t="s">
        <v>408</v>
      </c>
      <c r="C367" s="36">
        <v>348386531</v>
      </c>
      <c r="D367" s="36">
        <v>20665</v>
      </c>
      <c r="E367" s="37">
        <f t="shared" si="58"/>
        <v>16858.772368739414</v>
      </c>
      <c r="F367" s="38">
        <f t="shared" si="55"/>
        <v>0.87021747371689195</v>
      </c>
      <c r="G367" s="39">
        <f t="shared" si="56"/>
        <v>1508.5705360763691</v>
      </c>
      <c r="H367" s="39">
        <f t="shared" si="57"/>
        <v>201.94249853421496</v>
      </c>
      <c r="I367" s="37">
        <f t="shared" si="59"/>
        <v>1710.5130346105841</v>
      </c>
      <c r="J367" s="40">
        <f t="shared" si="60"/>
        <v>-235.25689633041083</v>
      </c>
      <c r="K367" s="37">
        <f t="shared" si="61"/>
        <v>1475.2561382801732</v>
      </c>
      <c r="L367" s="37">
        <f t="shared" si="62"/>
        <v>35347751.860227719</v>
      </c>
      <c r="M367" s="37">
        <f t="shared" si="63"/>
        <v>30486168.09755978</v>
      </c>
      <c r="N367" s="41">
        <f>'jan-juli'!M367</f>
        <v>29427355.501737956</v>
      </c>
      <c r="O367" s="41">
        <f t="shared" si="64"/>
        <v>1058812.5958218239</v>
      </c>
      <c r="Q367" s="63"/>
      <c r="R367" s="64"/>
      <c r="S367" s="64"/>
      <c r="T367" s="64"/>
    </row>
    <row r="368" spans="1:20" s="34" customFormat="1" x14ac:dyDescent="0.3">
      <c r="A368" s="33">
        <v>2014</v>
      </c>
      <c r="B368" s="34" t="s">
        <v>409</v>
      </c>
      <c r="C368" s="36">
        <v>12156949</v>
      </c>
      <c r="D368" s="36">
        <v>917</v>
      </c>
      <c r="E368" s="37">
        <f t="shared" si="58"/>
        <v>13257.305343511451</v>
      </c>
      <c r="F368" s="38">
        <f t="shared" si="55"/>
        <v>0.68431665793863661</v>
      </c>
      <c r="G368" s="39">
        <f t="shared" si="56"/>
        <v>3669.4507512131468</v>
      </c>
      <c r="H368" s="39">
        <f t="shared" si="57"/>
        <v>1462.455957364002</v>
      </c>
      <c r="I368" s="37">
        <f t="shared" si="59"/>
        <v>5131.9067085771485</v>
      </c>
      <c r="J368" s="40">
        <f t="shared" si="60"/>
        <v>-235.25689633041083</v>
      </c>
      <c r="K368" s="37">
        <f t="shared" si="61"/>
        <v>4896.6498122467374</v>
      </c>
      <c r="L368" s="37">
        <f t="shared" si="62"/>
        <v>4705958.4517652448</v>
      </c>
      <c r="M368" s="37">
        <f t="shared" si="63"/>
        <v>4490227.8778302586</v>
      </c>
      <c r="N368" s="41">
        <f>'jan-juli'!M368</f>
        <v>4350611.566542157</v>
      </c>
      <c r="O368" s="41">
        <f t="shared" si="64"/>
        <v>139616.3112881016</v>
      </c>
      <c r="Q368" s="63"/>
      <c r="R368" s="64"/>
      <c r="S368" s="64"/>
      <c r="T368" s="64"/>
    </row>
    <row r="369" spans="1:20" s="34" customFormat="1" x14ac:dyDescent="0.3">
      <c r="A369" s="33">
        <v>2015</v>
      </c>
      <c r="B369" s="34" t="s">
        <v>410</v>
      </c>
      <c r="C369" s="36">
        <v>14454066</v>
      </c>
      <c r="D369" s="36">
        <v>1045</v>
      </c>
      <c r="E369" s="37">
        <f t="shared" si="58"/>
        <v>13831.642105263158</v>
      </c>
      <c r="F369" s="38">
        <f t="shared" si="55"/>
        <v>0.7139628192926547</v>
      </c>
      <c r="G369" s="39">
        <f t="shared" si="56"/>
        <v>3324.8486941621227</v>
      </c>
      <c r="H369" s="39">
        <f t="shared" si="57"/>
        <v>1261.4380907509044</v>
      </c>
      <c r="I369" s="37">
        <f t="shared" si="59"/>
        <v>4586.2867849130271</v>
      </c>
      <c r="J369" s="40">
        <f t="shared" si="60"/>
        <v>-235.25689633041083</v>
      </c>
      <c r="K369" s="37">
        <f t="shared" si="61"/>
        <v>4351.029888582616</v>
      </c>
      <c r="L369" s="37">
        <f t="shared" si="62"/>
        <v>4792669.6902341135</v>
      </c>
      <c r="M369" s="37">
        <f t="shared" si="63"/>
        <v>4546826.2335688341</v>
      </c>
      <c r="N369" s="41">
        <f>'jan-juli'!M369</f>
        <v>4399852.5805742154</v>
      </c>
      <c r="O369" s="41">
        <f t="shared" si="64"/>
        <v>146973.65299461875</v>
      </c>
      <c r="Q369" s="63"/>
      <c r="R369" s="64"/>
      <c r="S369" s="64"/>
      <c r="T369" s="64"/>
    </row>
    <row r="370" spans="1:20" s="34" customFormat="1" x14ac:dyDescent="0.3">
      <c r="A370" s="33">
        <v>2017</v>
      </c>
      <c r="B370" s="34" t="s">
        <v>411</v>
      </c>
      <c r="C370" s="36">
        <v>14254250</v>
      </c>
      <c r="D370" s="36">
        <v>988</v>
      </c>
      <c r="E370" s="37">
        <f t="shared" si="58"/>
        <v>14427.378542510121</v>
      </c>
      <c r="F370" s="38">
        <f t="shared" si="55"/>
        <v>0.74471359082471722</v>
      </c>
      <c r="G370" s="39">
        <f t="shared" si="56"/>
        <v>2967.4068318139443</v>
      </c>
      <c r="H370" s="39">
        <f t="shared" si="57"/>
        <v>1052.9303377144672</v>
      </c>
      <c r="I370" s="37">
        <f t="shared" si="59"/>
        <v>4020.3371695284113</v>
      </c>
      <c r="J370" s="40">
        <f t="shared" si="60"/>
        <v>-235.25689633041083</v>
      </c>
      <c r="K370" s="37">
        <f t="shared" si="61"/>
        <v>3785.0802731980007</v>
      </c>
      <c r="L370" s="37">
        <f t="shared" si="62"/>
        <v>3972093.1234940705</v>
      </c>
      <c r="M370" s="37">
        <f t="shared" si="63"/>
        <v>3739659.3099196246</v>
      </c>
      <c r="N370" s="41">
        <f>'jan-juli'!M370</f>
        <v>3554286.4379974389</v>
      </c>
      <c r="O370" s="41">
        <f t="shared" si="64"/>
        <v>185372.87192218564</v>
      </c>
      <c r="Q370" s="63"/>
      <c r="R370" s="64"/>
      <c r="S370" s="64"/>
      <c r="T370" s="64"/>
    </row>
    <row r="371" spans="1:20" s="34" customFormat="1" x14ac:dyDescent="0.3">
      <c r="A371" s="33">
        <v>2018</v>
      </c>
      <c r="B371" s="34" t="s">
        <v>412</v>
      </c>
      <c r="C371" s="36">
        <v>20110691</v>
      </c>
      <c r="D371" s="36">
        <v>1235</v>
      </c>
      <c r="E371" s="37">
        <f t="shared" si="58"/>
        <v>16283.96032388664</v>
      </c>
      <c r="F371" s="38">
        <f t="shared" si="55"/>
        <v>0.8405467791613771</v>
      </c>
      <c r="G371" s="39">
        <f t="shared" si="56"/>
        <v>1853.4577629880332</v>
      </c>
      <c r="H371" s="39">
        <f t="shared" si="57"/>
        <v>403.12671423268563</v>
      </c>
      <c r="I371" s="37">
        <f t="shared" si="59"/>
        <v>2256.5844772207188</v>
      </c>
      <c r="J371" s="40">
        <f t="shared" si="60"/>
        <v>-235.25689633041083</v>
      </c>
      <c r="K371" s="37">
        <f t="shared" si="61"/>
        <v>2021.3275808903079</v>
      </c>
      <c r="L371" s="37">
        <f t="shared" si="62"/>
        <v>2786881.8293675878</v>
      </c>
      <c r="M371" s="37">
        <f t="shared" si="63"/>
        <v>2496339.5623995303</v>
      </c>
      <c r="N371" s="41">
        <f>'jan-juli'!M371</f>
        <v>2719437.8724968</v>
      </c>
      <c r="O371" s="41">
        <f t="shared" si="64"/>
        <v>-223098.31009726971</v>
      </c>
      <c r="Q371" s="63"/>
      <c r="R371" s="64"/>
      <c r="S371" s="64"/>
      <c r="T371" s="64"/>
    </row>
    <row r="372" spans="1:20" s="34" customFormat="1" x14ac:dyDescent="0.3">
      <c r="A372" s="33">
        <v>2019</v>
      </c>
      <c r="B372" s="34" t="s">
        <v>413</v>
      </c>
      <c r="C372" s="36">
        <v>54698336</v>
      </c>
      <c r="D372" s="36">
        <v>3218</v>
      </c>
      <c r="E372" s="37">
        <f t="shared" si="58"/>
        <v>16997.618396519578</v>
      </c>
      <c r="F372" s="38">
        <f t="shared" si="55"/>
        <v>0.87738443919265363</v>
      </c>
      <c r="G372" s="39">
        <f t="shared" si="56"/>
        <v>1425.2629194082706</v>
      </c>
      <c r="H372" s="39">
        <f t="shared" si="57"/>
        <v>153.34638881115751</v>
      </c>
      <c r="I372" s="37">
        <f t="shared" si="59"/>
        <v>1578.6093082194282</v>
      </c>
      <c r="J372" s="40">
        <f t="shared" si="60"/>
        <v>-235.25689633041083</v>
      </c>
      <c r="K372" s="37">
        <f t="shared" si="61"/>
        <v>1343.3524118890173</v>
      </c>
      <c r="L372" s="37">
        <f t="shared" si="62"/>
        <v>5079964.7538501201</v>
      </c>
      <c r="M372" s="37">
        <f t="shared" si="63"/>
        <v>4322908.0614588577</v>
      </c>
      <c r="N372" s="41">
        <f>'jan-juli'!M372</f>
        <v>4511767.2379309349</v>
      </c>
      <c r="O372" s="41">
        <f t="shared" si="64"/>
        <v>-188859.17647207715</v>
      </c>
      <c r="Q372" s="63"/>
      <c r="R372" s="64"/>
      <c r="S372" s="64"/>
      <c r="T372" s="64"/>
    </row>
    <row r="373" spans="1:20" s="34" customFormat="1" x14ac:dyDescent="0.3">
      <c r="A373" s="33">
        <v>2020</v>
      </c>
      <c r="B373" s="34" t="s">
        <v>932</v>
      </c>
      <c r="C373" s="36">
        <v>60323039</v>
      </c>
      <c r="D373" s="36">
        <v>3944</v>
      </c>
      <c r="E373" s="37">
        <f t="shared" si="58"/>
        <v>15294.888184584179</v>
      </c>
      <c r="F373" s="38">
        <f t="shared" si="55"/>
        <v>0.78949277359312298</v>
      </c>
      <c r="G373" s="39">
        <f t="shared" si="56"/>
        <v>2446.9010465695101</v>
      </c>
      <c r="H373" s="39">
        <f t="shared" si="57"/>
        <v>749.30196298854707</v>
      </c>
      <c r="I373" s="37">
        <f t="shared" si="59"/>
        <v>3196.2030095580571</v>
      </c>
      <c r="J373" s="40">
        <f t="shared" si="60"/>
        <v>-235.25689633041083</v>
      </c>
      <c r="K373" s="37">
        <f t="shared" si="61"/>
        <v>2960.9461132276465</v>
      </c>
      <c r="L373" s="37">
        <f t="shared" si="62"/>
        <v>12605824.669696977</v>
      </c>
      <c r="M373" s="37">
        <f t="shared" si="63"/>
        <v>11677971.470569838</v>
      </c>
      <c r="N373" s="41">
        <f>'jan-juli'!M373</f>
        <v>11132389.135487756</v>
      </c>
      <c r="O373" s="41">
        <f t="shared" si="64"/>
        <v>545582.33508208208</v>
      </c>
      <c r="Q373" s="63"/>
      <c r="R373" s="64"/>
      <c r="S373" s="64"/>
      <c r="T373" s="64"/>
    </row>
    <row r="374" spans="1:20" s="34" customFormat="1" x14ac:dyDescent="0.3">
      <c r="A374" s="33">
        <v>2021</v>
      </c>
      <c r="B374" s="34" t="s">
        <v>933</v>
      </c>
      <c r="C374" s="36">
        <v>35528855</v>
      </c>
      <c r="D374" s="36">
        <v>2673</v>
      </c>
      <c r="E374" s="37">
        <f t="shared" si="58"/>
        <v>13291.752712308267</v>
      </c>
      <c r="F374" s="38">
        <f t="shared" si="55"/>
        <v>0.68609476500330902</v>
      </c>
      <c r="G374" s="39">
        <f t="shared" si="56"/>
        <v>3648.7823299350571</v>
      </c>
      <c r="H374" s="39">
        <f t="shared" si="57"/>
        <v>1450.3993782851162</v>
      </c>
      <c r="I374" s="37">
        <f t="shared" si="59"/>
        <v>5099.1817082201733</v>
      </c>
      <c r="J374" s="40">
        <f t="shared" si="60"/>
        <v>-235.25689633041083</v>
      </c>
      <c r="K374" s="37">
        <f t="shared" si="61"/>
        <v>4863.9248118897622</v>
      </c>
      <c r="L374" s="37">
        <f t="shared" si="62"/>
        <v>13630112.706072522</v>
      </c>
      <c r="M374" s="37">
        <f t="shared" si="63"/>
        <v>13001271.022181334</v>
      </c>
      <c r="N374" s="41">
        <f>'jan-juli'!M374</f>
        <v>12697473.088731939</v>
      </c>
      <c r="O374" s="41">
        <f t="shared" si="64"/>
        <v>303797.933449395</v>
      </c>
      <c r="Q374" s="63"/>
      <c r="R374" s="64"/>
      <c r="S374" s="64"/>
      <c r="T374" s="64"/>
    </row>
    <row r="375" spans="1:20" s="34" customFormat="1" x14ac:dyDescent="0.3">
      <c r="A375" s="33">
        <v>2022</v>
      </c>
      <c r="B375" s="34" t="s">
        <v>414</v>
      </c>
      <c r="C375" s="36">
        <v>21280113</v>
      </c>
      <c r="D375" s="36">
        <v>1328</v>
      </c>
      <c r="E375" s="37">
        <f t="shared" si="58"/>
        <v>16024.181475903615</v>
      </c>
      <c r="F375" s="38">
        <f t="shared" si="55"/>
        <v>0.82713749360532707</v>
      </c>
      <c r="G375" s="39">
        <f t="shared" si="56"/>
        <v>2009.3250717778483</v>
      </c>
      <c r="H375" s="39">
        <f t="shared" si="57"/>
        <v>494.04931102674442</v>
      </c>
      <c r="I375" s="37">
        <f t="shared" si="59"/>
        <v>2503.3743828045926</v>
      </c>
      <c r="J375" s="40">
        <f t="shared" si="60"/>
        <v>-235.25689633041083</v>
      </c>
      <c r="K375" s="37">
        <f t="shared" si="61"/>
        <v>2268.117486474182</v>
      </c>
      <c r="L375" s="37">
        <f t="shared" si="62"/>
        <v>3324481.1803644989</v>
      </c>
      <c r="M375" s="37">
        <f t="shared" si="63"/>
        <v>3012060.0220377138</v>
      </c>
      <c r="N375" s="41">
        <f>'jan-juli'!M375</f>
        <v>2965857.0893325908</v>
      </c>
      <c r="O375" s="41">
        <f t="shared" si="64"/>
        <v>46202.932705122977</v>
      </c>
      <c r="Q375" s="63"/>
      <c r="R375" s="64"/>
      <c r="S375" s="64"/>
      <c r="T375" s="64"/>
    </row>
    <row r="376" spans="1:20" s="34" customFormat="1" x14ac:dyDescent="0.3">
      <c r="A376" s="33">
        <v>2023</v>
      </c>
      <c r="B376" s="34" t="s">
        <v>415</v>
      </c>
      <c r="C376" s="36">
        <v>17688073</v>
      </c>
      <c r="D376" s="36">
        <v>1169</v>
      </c>
      <c r="E376" s="37">
        <f t="shared" si="58"/>
        <v>15130.943541488452</v>
      </c>
      <c r="F376" s="38">
        <f t="shared" si="55"/>
        <v>0.78103026576492995</v>
      </c>
      <c r="G376" s="39">
        <f t="shared" si="56"/>
        <v>2545.2678324269459</v>
      </c>
      <c r="H376" s="39">
        <f t="shared" si="57"/>
        <v>806.68258807205154</v>
      </c>
      <c r="I376" s="37">
        <f t="shared" si="59"/>
        <v>3351.9504204989976</v>
      </c>
      <c r="J376" s="40">
        <f t="shared" si="60"/>
        <v>-235.25689633041083</v>
      </c>
      <c r="K376" s="37">
        <f t="shared" si="61"/>
        <v>3116.6935241685869</v>
      </c>
      <c r="L376" s="37">
        <f t="shared" si="62"/>
        <v>3918430.0415633284</v>
      </c>
      <c r="M376" s="37">
        <f t="shared" si="63"/>
        <v>3643414.729753078</v>
      </c>
      <c r="N376" s="41">
        <f>'jan-juli'!M376</f>
        <v>4031904.786355271</v>
      </c>
      <c r="O376" s="41">
        <f t="shared" si="64"/>
        <v>-388490.05660219304</v>
      </c>
      <c r="Q376" s="63"/>
      <c r="R376" s="64"/>
      <c r="S376" s="64"/>
      <c r="T376" s="64"/>
    </row>
    <row r="377" spans="1:20" s="34" customFormat="1" x14ac:dyDescent="0.3">
      <c r="A377" s="33">
        <v>2024</v>
      </c>
      <c r="B377" s="34" t="s">
        <v>416</v>
      </c>
      <c r="C377" s="36">
        <v>16038967</v>
      </c>
      <c r="D377" s="36">
        <v>981</v>
      </c>
      <c r="E377" s="37">
        <f t="shared" si="58"/>
        <v>16349.609582059124</v>
      </c>
      <c r="F377" s="38">
        <f t="shared" si="55"/>
        <v>0.84393546787184204</v>
      </c>
      <c r="G377" s="39">
        <f t="shared" si="56"/>
        <v>1814.0682080845431</v>
      </c>
      <c r="H377" s="39">
        <f t="shared" si="57"/>
        <v>380.14947387231649</v>
      </c>
      <c r="I377" s="37">
        <f t="shared" si="59"/>
        <v>2194.2176819568595</v>
      </c>
      <c r="J377" s="40">
        <f t="shared" si="60"/>
        <v>-235.25689633041083</v>
      </c>
      <c r="K377" s="37">
        <f t="shared" si="61"/>
        <v>1958.9607856264486</v>
      </c>
      <c r="L377" s="37">
        <f t="shared" si="62"/>
        <v>2152527.5459996792</v>
      </c>
      <c r="M377" s="37">
        <f t="shared" si="63"/>
        <v>1921740.530699546</v>
      </c>
      <c r="N377" s="41">
        <f>'jan-juli'!M377</f>
        <v>1846126.3985581864</v>
      </c>
      <c r="O377" s="41">
        <f t="shared" si="64"/>
        <v>75614.132141359616</v>
      </c>
      <c r="Q377" s="63"/>
      <c r="R377" s="64"/>
      <c r="S377" s="64"/>
      <c r="T377" s="64"/>
    </row>
    <row r="378" spans="1:20" s="34" customFormat="1" x14ac:dyDescent="0.3">
      <c r="A378" s="33">
        <v>2025</v>
      </c>
      <c r="B378" s="34" t="s">
        <v>934</v>
      </c>
      <c r="C378" s="36">
        <v>43934825</v>
      </c>
      <c r="D378" s="36">
        <v>2900</v>
      </c>
      <c r="E378" s="37">
        <f t="shared" si="58"/>
        <v>15149.939655172413</v>
      </c>
      <c r="F378" s="38">
        <f t="shared" si="55"/>
        <v>0.78201080869527695</v>
      </c>
      <c r="G378" s="39">
        <f t="shared" si="56"/>
        <v>2533.8701642165693</v>
      </c>
      <c r="H378" s="39">
        <f t="shared" si="57"/>
        <v>800.03394828266516</v>
      </c>
      <c r="I378" s="37">
        <f t="shared" si="59"/>
        <v>3333.9041124992345</v>
      </c>
      <c r="J378" s="40">
        <f t="shared" si="60"/>
        <v>-235.25689633041083</v>
      </c>
      <c r="K378" s="37">
        <f t="shared" si="61"/>
        <v>3098.6472161688239</v>
      </c>
      <c r="L378" s="37">
        <f t="shared" si="62"/>
        <v>9668321.9262477793</v>
      </c>
      <c r="M378" s="37">
        <f t="shared" si="63"/>
        <v>8986076.9268895891</v>
      </c>
      <c r="N378" s="41">
        <f>'jan-juli'!M378</f>
        <v>8812465.6319762878</v>
      </c>
      <c r="O378" s="41">
        <f t="shared" si="64"/>
        <v>173611.29491330124</v>
      </c>
      <c r="Q378" s="63"/>
      <c r="R378" s="64"/>
      <c r="S378" s="64"/>
      <c r="T378" s="64"/>
    </row>
    <row r="379" spans="1:20" s="34" customFormat="1" x14ac:dyDescent="0.3">
      <c r="A379" s="33">
        <v>2027</v>
      </c>
      <c r="B379" s="34" t="s">
        <v>935</v>
      </c>
      <c r="C379" s="36">
        <v>11620669</v>
      </c>
      <c r="D379" s="36">
        <v>941</v>
      </c>
      <c r="E379" s="37">
        <f t="shared" si="58"/>
        <v>12349.276301806589</v>
      </c>
      <c r="F379" s="38">
        <f t="shared" si="55"/>
        <v>0.63744594152756617</v>
      </c>
      <c r="G379" s="39">
        <f t="shared" si="56"/>
        <v>4214.2681762360635</v>
      </c>
      <c r="H379" s="39">
        <f t="shared" si="57"/>
        <v>1780.2661219607035</v>
      </c>
      <c r="I379" s="37">
        <f t="shared" si="59"/>
        <v>5994.5342981967669</v>
      </c>
      <c r="J379" s="40">
        <f t="shared" si="60"/>
        <v>-235.25689633041083</v>
      </c>
      <c r="K379" s="37">
        <f t="shared" si="61"/>
        <v>5759.2774018663558</v>
      </c>
      <c r="L379" s="37">
        <f t="shared" si="62"/>
        <v>5640856.7746031573</v>
      </c>
      <c r="M379" s="37">
        <f t="shared" si="63"/>
        <v>5419480.0351562407</v>
      </c>
      <c r="N379" s="41">
        <f>'jan-juli'!M379</f>
        <v>5373402.1660481691</v>
      </c>
      <c r="O379" s="41">
        <f t="shared" si="64"/>
        <v>46077.869108071551</v>
      </c>
      <c r="Q379" s="63"/>
      <c r="R379" s="64"/>
      <c r="S379" s="64"/>
      <c r="T379" s="64"/>
    </row>
    <row r="380" spans="1:20" s="34" customFormat="1" x14ac:dyDescent="0.3">
      <c r="A380" s="33">
        <v>2028</v>
      </c>
      <c r="B380" s="34" t="s">
        <v>417</v>
      </c>
      <c r="C380" s="36">
        <v>38234344</v>
      </c>
      <c r="D380" s="36">
        <v>2270</v>
      </c>
      <c r="E380" s="37">
        <f t="shared" si="58"/>
        <v>16843.32334801762</v>
      </c>
      <c r="F380" s="38">
        <f t="shared" si="55"/>
        <v>0.86942002491754478</v>
      </c>
      <c r="G380" s="39">
        <f t="shared" si="56"/>
        <v>1517.8399485094451</v>
      </c>
      <c r="H380" s="39">
        <f t="shared" si="57"/>
        <v>207.34965578684259</v>
      </c>
      <c r="I380" s="37">
        <f t="shared" si="59"/>
        <v>1725.1896042962876</v>
      </c>
      <c r="J380" s="40">
        <f t="shared" si="60"/>
        <v>-235.25689633041083</v>
      </c>
      <c r="K380" s="37">
        <f t="shared" si="61"/>
        <v>1489.9327079658767</v>
      </c>
      <c r="L380" s="37">
        <f t="shared" si="62"/>
        <v>3916180.401752573</v>
      </c>
      <c r="M380" s="37">
        <f t="shared" si="63"/>
        <v>3382147.2470825403</v>
      </c>
      <c r="N380" s="41">
        <f>'jan-juli'!M380</f>
        <v>3321779.1824435121</v>
      </c>
      <c r="O380" s="41">
        <f t="shared" si="64"/>
        <v>60368.064639028162</v>
      </c>
      <c r="Q380" s="63"/>
      <c r="R380" s="64"/>
      <c r="S380" s="64"/>
      <c r="T380" s="64"/>
    </row>
    <row r="381" spans="1:20" s="34" customFormat="1" x14ac:dyDescent="0.3">
      <c r="A381" s="33">
        <v>2030</v>
      </c>
      <c r="B381" s="34" t="s">
        <v>418</v>
      </c>
      <c r="C381" s="36">
        <v>168931450</v>
      </c>
      <c r="D381" s="36">
        <v>10156</v>
      </c>
      <c r="E381" s="37">
        <f t="shared" si="58"/>
        <v>16633.659905474597</v>
      </c>
      <c r="F381" s="38">
        <f t="shared" si="55"/>
        <v>0.85859760040703337</v>
      </c>
      <c r="G381" s="39">
        <f t="shared" si="56"/>
        <v>1643.6380140352594</v>
      </c>
      <c r="H381" s="39">
        <f t="shared" si="57"/>
        <v>280.73186067690091</v>
      </c>
      <c r="I381" s="37">
        <f t="shared" si="59"/>
        <v>1924.3698747121603</v>
      </c>
      <c r="J381" s="40">
        <f t="shared" si="60"/>
        <v>-235.25689633041083</v>
      </c>
      <c r="K381" s="37">
        <f t="shared" si="61"/>
        <v>1689.1129783817494</v>
      </c>
      <c r="L381" s="37">
        <f t="shared" si="62"/>
        <v>19543900.447576698</v>
      </c>
      <c r="M381" s="37">
        <f t="shared" si="63"/>
        <v>17154631.408445045</v>
      </c>
      <c r="N381" s="41">
        <f>'jan-juli'!M381</f>
        <v>15892236.799293533</v>
      </c>
      <c r="O381" s="41">
        <f t="shared" si="64"/>
        <v>1262394.6091515124</v>
      </c>
      <c r="Q381" s="63"/>
      <c r="R381" s="64"/>
      <c r="S381" s="64"/>
      <c r="T381" s="64"/>
    </row>
    <row r="382" spans="1:20" s="34" customFormat="1" x14ac:dyDescent="0.3">
      <c r="A382" s="33">
        <v>5001</v>
      </c>
      <c r="B382" s="34" t="s">
        <v>419</v>
      </c>
      <c r="C382" s="36">
        <v>3839398475</v>
      </c>
      <c r="D382" s="36">
        <v>196159</v>
      </c>
      <c r="E382" s="37">
        <f t="shared" si="58"/>
        <v>19572.889722113185</v>
      </c>
      <c r="F382" s="38">
        <f t="shared" si="55"/>
        <v>1.0103150024671841</v>
      </c>
      <c r="G382" s="39">
        <f t="shared" si="56"/>
        <v>-119.89987594789345</v>
      </c>
      <c r="H382" s="39">
        <f t="shared" si="57"/>
        <v>0</v>
      </c>
      <c r="I382" s="37">
        <f t="shared" si="59"/>
        <v>-119.89987594789345</v>
      </c>
      <c r="J382" s="40">
        <f t="shared" si="60"/>
        <v>-235.25689633041083</v>
      </c>
      <c r="K382" s="37">
        <f t="shared" si="61"/>
        <v>-355.15677227830429</v>
      </c>
      <c r="L382" s="37">
        <f t="shared" si="62"/>
        <v>-23519439.76606283</v>
      </c>
      <c r="M382" s="37">
        <f t="shared" si="63"/>
        <v>-69667197.293339893</v>
      </c>
      <c r="N382" s="41">
        <f>'jan-juli'!M382</f>
        <v>-69404583.760084599</v>
      </c>
      <c r="O382" s="41">
        <f t="shared" si="64"/>
        <v>-262613.53325529397</v>
      </c>
      <c r="Q382" s="63"/>
      <c r="R382" s="64"/>
      <c r="S382" s="64"/>
      <c r="T382" s="64"/>
    </row>
    <row r="383" spans="1:20" s="34" customFormat="1" x14ac:dyDescent="0.3">
      <c r="A383" s="33">
        <v>5004</v>
      </c>
      <c r="B383" s="34" t="s">
        <v>420</v>
      </c>
      <c r="C383" s="36">
        <v>317425382</v>
      </c>
      <c r="D383" s="36">
        <v>22090</v>
      </c>
      <c r="E383" s="37">
        <f t="shared" si="58"/>
        <v>14369.641557265732</v>
      </c>
      <c r="F383" s="38">
        <f t="shared" si="55"/>
        <v>0.74173331845728385</v>
      </c>
      <c r="G383" s="39">
        <f t="shared" si="56"/>
        <v>3002.0490229605784</v>
      </c>
      <c r="H383" s="39">
        <f t="shared" si="57"/>
        <v>1073.1382825500036</v>
      </c>
      <c r="I383" s="37">
        <f t="shared" si="59"/>
        <v>4075.1873055105821</v>
      </c>
      <c r="J383" s="40">
        <f t="shared" si="60"/>
        <v>-235.25689633041083</v>
      </c>
      <c r="K383" s="37">
        <f t="shared" si="61"/>
        <v>3839.9304091801714</v>
      </c>
      <c r="L383" s="37">
        <f t="shared" si="62"/>
        <v>90020887.57872875</v>
      </c>
      <c r="M383" s="37">
        <f t="shared" si="63"/>
        <v>84824062.738789991</v>
      </c>
      <c r="N383" s="41">
        <f>'jan-juli'!M383</f>
        <v>82918672.616157308</v>
      </c>
      <c r="O383" s="41">
        <f t="shared" si="64"/>
        <v>1905390.1226326823</v>
      </c>
      <c r="Q383" s="63"/>
      <c r="R383" s="64"/>
      <c r="S383" s="64"/>
      <c r="T383" s="64"/>
    </row>
    <row r="384" spans="1:20" s="34" customFormat="1" x14ac:dyDescent="0.3">
      <c r="A384" s="33">
        <v>5005</v>
      </c>
      <c r="B384" s="34" t="s">
        <v>421</v>
      </c>
      <c r="C384" s="36">
        <v>202243418</v>
      </c>
      <c r="D384" s="36">
        <v>13113</v>
      </c>
      <c r="E384" s="37">
        <f t="shared" si="58"/>
        <v>15423.123465263479</v>
      </c>
      <c r="F384" s="38">
        <f t="shared" si="55"/>
        <v>0.79611203266806252</v>
      </c>
      <c r="G384" s="39">
        <f t="shared" si="56"/>
        <v>2369.9598781619297</v>
      </c>
      <c r="H384" s="39">
        <f t="shared" si="57"/>
        <v>704.41961475079188</v>
      </c>
      <c r="I384" s="37">
        <f t="shared" si="59"/>
        <v>3074.3794929127216</v>
      </c>
      <c r="J384" s="40">
        <f t="shared" si="60"/>
        <v>-235.25689633041083</v>
      </c>
      <c r="K384" s="37">
        <f t="shared" si="61"/>
        <v>2839.122596582311</v>
      </c>
      <c r="L384" s="37">
        <f t="shared" si="62"/>
        <v>40314338.290564522</v>
      </c>
      <c r="M384" s="37">
        <f t="shared" si="63"/>
        <v>37229414.608983845</v>
      </c>
      <c r="N384" s="41">
        <f>'jan-juli'!M384</f>
        <v>35793615.073846571</v>
      </c>
      <c r="O384" s="41">
        <f t="shared" si="64"/>
        <v>1435799.5351372734</v>
      </c>
      <c r="Q384" s="63"/>
      <c r="R384" s="64"/>
      <c r="S384" s="64"/>
      <c r="T384" s="64"/>
    </row>
    <row r="385" spans="1:20" s="34" customFormat="1" x14ac:dyDescent="0.3">
      <c r="A385" s="33">
        <v>5011</v>
      </c>
      <c r="B385" s="34" t="s">
        <v>422</v>
      </c>
      <c r="C385" s="36">
        <v>72263467</v>
      </c>
      <c r="D385" s="36">
        <v>4228</v>
      </c>
      <c r="E385" s="37">
        <f t="shared" si="58"/>
        <v>17091.643093661307</v>
      </c>
      <c r="F385" s="38">
        <f t="shared" si="55"/>
        <v>0.88223781360355613</v>
      </c>
      <c r="G385" s="39">
        <f t="shared" si="56"/>
        <v>1368.8481011232332</v>
      </c>
      <c r="H385" s="39">
        <f t="shared" si="57"/>
        <v>120.43774481155232</v>
      </c>
      <c r="I385" s="37">
        <f t="shared" si="59"/>
        <v>1489.2858459347856</v>
      </c>
      <c r="J385" s="40">
        <f t="shared" si="60"/>
        <v>-235.25689633041083</v>
      </c>
      <c r="K385" s="37">
        <f t="shared" si="61"/>
        <v>1254.0289496043747</v>
      </c>
      <c r="L385" s="37">
        <f t="shared" si="62"/>
        <v>6296700.5566122737</v>
      </c>
      <c r="M385" s="37">
        <f t="shared" si="63"/>
        <v>5302034.3989272965</v>
      </c>
      <c r="N385" s="41">
        <f>'jan-juli'!M385</f>
        <v>4588297.121308879</v>
      </c>
      <c r="O385" s="41">
        <f t="shared" si="64"/>
        <v>713737.27761841752</v>
      </c>
      <c r="Q385" s="63"/>
      <c r="R385" s="64"/>
      <c r="S385" s="64"/>
      <c r="T385" s="64"/>
    </row>
    <row r="386" spans="1:20" s="34" customFormat="1" x14ac:dyDescent="0.3">
      <c r="A386" s="33">
        <v>5012</v>
      </c>
      <c r="B386" s="34" t="s">
        <v>423</v>
      </c>
      <c r="C386" s="36">
        <v>16096887</v>
      </c>
      <c r="D386" s="36">
        <v>999</v>
      </c>
      <c r="E386" s="37">
        <f t="shared" si="58"/>
        <v>16113</v>
      </c>
      <c r="F386" s="38">
        <f t="shared" si="55"/>
        <v>0.83172213535550199</v>
      </c>
      <c r="G386" s="39">
        <f t="shared" si="56"/>
        <v>1956.0339573200172</v>
      </c>
      <c r="H386" s="39">
        <f t="shared" si="57"/>
        <v>462.96282759300971</v>
      </c>
      <c r="I386" s="37">
        <f t="shared" si="59"/>
        <v>2418.9967849130271</v>
      </c>
      <c r="J386" s="40">
        <f t="shared" si="60"/>
        <v>-235.25689633041083</v>
      </c>
      <c r="K386" s="37">
        <f t="shared" si="61"/>
        <v>2183.7398885826165</v>
      </c>
      <c r="L386" s="37">
        <f t="shared" si="62"/>
        <v>2416577.7881281143</v>
      </c>
      <c r="M386" s="37">
        <f t="shared" si="63"/>
        <v>2181556.1486940337</v>
      </c>
      <c r="N386" s="41">
        <f>'jan-juli'!M386</f>
        <v>1963718.8356876944</v>
      </c>
      <c r="O386" s="41">
        <f t="shared" si="64"/>
        <v>217837.31300633936</v>
      </c>
      <c r="Q386" s="63"/>
      <c r="R386" s="64"/>
      <c r="S386" s="64"/>
      <c r="T386" s="64"/>
    </row>
    <row r="387" spans="1:20" s="34" customFormat="1" x14ac:dyDescent="0.3">
      <c r="A387" s="33">
        <v>5013</v>
      </c>
      <c r="B387" s="34" t="s">
        <v>424</v>
      </c>
      <c r="C387" s="36">
        <v>71682092</v>
      </c>
      <c r="D387" s="36">
        <v>4694</v>
      </c>
      <c r="E387" s="37">
        <f t="shared" si="58"/>
        <v>15271.003834682573</v>
      </c>
      <c r="F387" s="38">
        <f t="shared" si="55"/>
        <v>0.78825990929089862</v>
      </c>
      <c r="G387" s="39">
        <f t="shared" si="56"/>
        <v>2461.2316565104734</v>
      </c>
      <c r="H387" s="39">
        <f t="shared" si="57"/>
        <v>757.66148545410908</v>
      </c>
      <c r="I387" s="37">
        <f t="shared" si="59"/>
        <v>3218.8931419645824</v>
      </c>
      <c r="J387" s="40">
        <f t="shared" si="60"/>
        <v>-235.25689633041083</v>
      </c>
      <c r="K387" s="37">
        <f t="shared" si="61"/>
        <v>2983.6362456341717</v>
      </c>
      <c r="L387" s="37">
        <f t="shared" si="62"/>
        <v>15109484.408381749</v>
      </c>
      <c r="M387" s="37">
        <f t="shared" si="63"/>
        <v>14005188.537006803</v>
      </c>
      <c r="N387" s="41">
        <f>'jan-juli'!M387</f>
        <v>13541681.63255059</v>
      </c>
      <c r="O387" s="41">
        <f t="shared" si="64"/>
        <v>463506.90445621312</v>
      </c>
      <c r="Q387" s="63"/>
      <c r="R387" s="64"/>
      <c r="S387" s="64"/>
      <c r="T387" s="64"/>
    </row>
    <row r="388" spans="1:20" s="34" customFormat="1" x14ac:dyDescent="0.3">
      <c r="A388" s="33">
        <v>5014</v>
      </c>
      <c r="B388" s="34" t="s">
        <v>425</v>
      </c>
      <c r="C388" s="36">
        <v>120118504</v>
      </c>
      <c r="D388" s="36">
        <v>5068</v>
      </c>
      <c r="E388" s="37">
        <f t="shared" si="58"/>
        <v>23701.36227308603</v>
      </c>
      <c r="F388" s="38">
        <f t="shared" si="55"/>
        <v>1.2234188320365822</v>
      </c>
      <c r="G388" s="39">
        <f t="shared" si="56"/>
        <v>-2596.9834065316004</v>
      </c>
      <c r="H388" s="39">
        <f t="shared" si="57"/>
        <v>0</v>
      </c>
      <c r="I388" s="37">
        <f t="shared" si="59"/>
        <v>-2596.9834065316004</v>
      </c>
      <c r="J388" s="40">
        <f t="shared" si="60"/>
        <v>-235.25689633041083</v>
      </c>
      <c r="K388" s="37">
        <f t="shared" si="61"/>
        <v>-2832.240302862011</v>
      </c>
      <c r="L388" s="37">
        <f t="shared" si="62"/>
        <v>-13161511.90430215</v>
      </c>
      <c r="M388" s="37">
        <f t="shared" si="63"/>
        <v>-14353793.854904672</v>
      </c>
      <c r="N388" s="41">
        <f>'jan-juli'!M388</f>
        <v>-11893323.981285121</v>
      </c>
      <c r="O388" s="41">
        <f t="shared" si="64"/>
        <v>-2460469.8736195508</v>
      </c>
      <c r="Q388" s="63"/>
      <c r="R388" s="64"/>
      <c r="S388" s="64"/>
      <c r="T388" s="64"/>
    </row>
    <row r="389" spans="1:20" s="34" customFormat="1" x14ac:dyDescent="0.3">
      <c r="A389" s="33">
        <v>5015</v>
      </c>
      <c r="B389" s="34" t="s">
        <v>426</v>
      </c>
      <c r="C389" s="36">
        <v>89139394</v>
      </c>
      <c r="D389" s="36">
        <v>5334</v>
      </c>
      <c r="E389" s="37">
        <f t="shared" si="58"/>
        <v>16711.547431571053</v>
      </c>
      <c r="F389" s="38">
        <f t="shared" si="55"/>
        <v>0.86261800501961339</v>
      </c>
      <c r="G389" s="39">
        <f t="shared" si="56"/>
        <v>1596.9054983773858</v>
      </c>
      <c r="H389" s="39">
        <f t="shared" si="57"/>
        <v>253.47122654314134</v>
      </c>
      <c r="I389" s="37">
        <f t="shared" si="59"/>
        <v>1850.3767249205271</v>
      </c>
      <c r="J389" s="40">
        <f t="shared" si="60"/>
        <v>-235.25689633041083</v>
      </c>
      <c r="K389" s="37">
        <f t="shared" si="61"/>
        <v>1615.1198285901162</v>
      </c>
      <c r="L389" s="37">
        <f t="shared" si="62"/>
        <v>9869909.4507260919</v>
      </c>
      <c r="M389" s="37">
        <f t="shared" si="63"/>
        <v>8615049.1656996794</v>
      </c>
      <c r="N389" s="41">
        <f>'jan-juli'!M389</f>
        <v>8104061.4027108671</v>
      </c>
      <c r="O389" s="41">
        <f t="shared" si="64"/>
        <v>510987.76298881229</v>
      </c>
      <c r="Q389" s="63"/>
      <c r="R389" s="64"/>
      <c r="S389" s="64"/>
      <c r="T389" s="64"/>
    </row>
    <row r="390" spans="1:20" s="34" customFormat="1" x14ac:dyDescent="0.3">
      <c r="A390" s="33">
        <v>5016</v>
      </c>
      <c r="B390" s="34" t="s">
        <v>427</v>
      </c>
      <c r="C390" s="36">
        <v>23887146</v>
      </c>
      <c r="D390" s="36">
        <v>1693</v>
      </c>
      <c r="E390" s="37">
        <f t="shared" si="58"/>
        <v>14109.359716479623</v>
      </c>
      <c r="F390" s="38">
        <f t="shared" si="55"/>
        <v>0.72829806937810049</v>
      </c>
      <c r="G390" s="39">
        <f t="shared" si="56"/>
        <v>3158.2181274322434</v>
      </c>
      <c r="H390" s="39">
        <f t="shared" si="57"/>
        <v>1164.2369268251416</v>
      </c>
      <c r="I390" s="37">
        <f t="shared" si="59"/>
        <v>4322.4550542573852</v>
      </c>
      <c r="J390" s="40">
        <f t="shared" si="60"/>
        <v>-235.25689633041083</v>
      </c>
      <c r="K390" s="37">
        <f t="shared" si="61"/>
        <v>4087.1981579269745</v>
      </c>
      <c r="L390" s="37">
        <f t="shared" si="62"/>
        <v>7317916.4068577532</v>
      </c>
      <c r="M390" s="37">
        <f t="shared" si="63"/>
        <v>6919626.481370368</v>
      </c>
      <c r="N390" s="41">
        <f>'jan-juli'!M390</f>
        <v>6602054.6672365041</v>
      </c>
      <c r="O390" s="41">
        <f t="shared" si="64"/>
        <v>317571.8141338639</v>
      </c>
      <c r="Q390" s="63"/>
      <c r="R390" s="64"/>
      <c r="S390" s="64"/>
      <c r="T390" s="64"/>
    </row>
    <row r="391" spans="1:20" s="34" customFormat="1" x14ac:dyDescent="0.3">
      <c r="A391" s="33">
        <v>5017</v>
      </c>
      <c r="B391" s="34" t="s">
        <v>428</v>
      </c>
      <c r="C391" s="36">
        <v>69290762</v>
      </c>
      <c r="D391" s="36">
        <v>4904</v>
      </c>
      <c r="E391" s="37">
        <f t="shared" si="58"/>
        <v>14129.437601957585</v>
      </c>
      <c r="F391" s="38">
        <f t="shared" si="55"/>
        <v>0.7293344512922787</v>
      </c>
      <c r="G391" s="39">
        <f t="shared" si="56"/>
        <v>3146.1713961454666</v>
      </c>
      <c r="H391" s="39">
        <f t="shared" si="57"/>
        <v>1157.2096669078551</v>
      </c>
      <c r="I391" s="37">
        <f t="shared" si="59"/>
        <v>4303.3810630533217</v>
      </c>
      <c r="J391" s="40">
        <f t="shared" si="60"/>
        <v>-235.25689633041083</v>
      </c>
      <c r="K391" s="37">
        <f t="shared" si="61"/>
        <v>4068.124166722911</v>
      </c>
      <c r="L391" s="37">
        <f t="shared" si="62"/>
        <v>21103780.733213488</v>
      </c>
      <c r="M391" s="37">
        <f t="shared" si="63"/>
        <v>19950080.913609155</v>
      </c>
      <c r="N391" s="41">
        <f>'jan-juli'!M391</f>
        <v>19926438.765728179</v>
      </c>
      <c r="O391" s="41">
        <f t="shared" si="64"/>
        <v>23642.147880975157</v>
      </c>
      <c r="Q391" s="63"/>
      <c r="R391" s="64"/>
      <c r="S391" s="64"/>
      <c r="T391" s="64"/>
    </row>
    <row r="392" spans="1:20" s="34" customFormat="1" x14ac:dyDescent="0.3">
      <c r="A392" s="33">
        <v>5018</v>
      </c>
      <c r="B392" s="34" t="s">
        <v>429</v>
      </c>
      <c r="C392" s="36">
        <v>52223878</v>
      </c>
      <c r="D392" s="36">
        <v>3340</v>
      </c>
      <c r="E392" s="37">
        <f t="shared" si="58"/>
        <v>15635.891616766467</v>
      </c>
      <c r="F392" s="38">
        <f t="shared" ref="F392:F429" si="65">IF(ISNUMBER(C392),E392/E$435,"")</f>
        <v>0.80709471629641893</v>
      </c>
      <c r="G392" s="39">
        <f t="shared" ref="G392:G429" si="66">(E$435-E392)*0.6</f>
        <v>2242.2989872601374</v>
      </c>
      <c r="H392" s="39">
        <f t="shared" ref="H392:H429" si="67">IF(E392&gt;=E$435*0.9,0,IF(E392&lt;0.9*E$435,(E$435*0.9-E392)*0.35))</f>
        <v>629.95076172474637</v>
      </c>
      <c r="I392" s="37">
        <f t="shared" si="59"/>
        <v>2872.2497489848838</v>
      </c>
      <c r="J392" s="40">
        <f t="shared" si="60"/>
        <v>-235.25689633041083</v>
      </c>
      <c r="K392" s="37">
        <f t="shared" si="61"/>
        <v>2636.9928526544732</v>
      </c>
      <c r="L392" s="37">
        <f t="shared" si="62"/>
        <v>9593314.1616095118</v>
      </c>
      <c r="M392" s="37">
        <f t="shared" si="63"/>
        <v>8807556.1278659403</v>
      </c>
      <c r="N392" s="41">
        <f>'jan-juli'!M392</f>
        <v>8258039.4895864883</v>
      </c>
      <c r="O392" s="41">
        <f t="shared" si="64"/>
        <v>549516.63827945199</v>
      </c>
      <c r="Q392" s="63"/>
      <c r="R392" s="64"/>
      <c r="S392" s="64"/>
      <c r="T392" s="64"/>
    </row>
    <row r="393" spans="1:20" s="34" customFormat="1" x14ac:dyDescent="0.3">
      <c r="A393" s="33">
        <v>5019</v>
      </c>
      <c r="B393" s="34" t="s">
        <v>430</v>
      </c>
      <c r="C393" s="36">
        <v>14301242</v>
      </c>
      <c r="D393" s="36">
        <v>957</v>
      </c>
      <c r="E393" s="37">
        <f t="shared" ref="E393:E429" si="68">(C393)/D393</f>
        <v>14943.826541274817</v>
      </c>
      <c r="F393" s="38">
        <f t="shared" si="65"/>
        <v>0.77137164533552516</v>
      </c>
      <c r="G393" s="39">
        <f t="shared" si="66"/>
        <v>2657.5380325551273</v>
      </c>
      <c r="H393" s="39">
        <f t="shared" si="67"/>
        <v>872.17353814682383</v>
      </c>
      <c r="I393" s="37">
        <f t="shared" ref="I393:I429" si="69">G393+H393</f>
        <v>3529.7115707019511</v>
      </c>
      <c r="J393" s="40">
        <f t="shared" ref="J393:J429" si="70">I$437</f>
        <v>-235.25689633041083</v>
      </c>
      <c r="K393" s="37">
        <f t="shared" ref="K393:K429" si="71">I393+J393</f>
        <v>3294.4546743715405</v>
      </c>
      <c r="L393" s="37">
        <f t="shared" ref="L393:L429" si="72">(I393*D393)</f>
        <v>3377933.9731617672</v>
      </c>
      <c r="M393" s="37">
        <f t="shared" ref="M393:M429" si="73">(K393*D393)</f>
        <v>3152793.1233735643</v>
      </c>
      <c r="N393" s="41">
        <f>'jan-juli'!M393</f>
        <v>2993221.2990521761</v>
      </c>
      <c r="O393" s="41">
        <f t="shared" ref="O393:O429" si="74">M393-N393</f>
        <v>159571.82432138827</v>
      </c>
      <c r="Q393" s="63"/>
      <c r="R393" s="64"/>
      <c r="S393" s="64"/>
      <c r="T393" s="64"/>
    </row>
    <row r="394" spans="1:20" s="34" customFormat="1" x14ac:dyDescent="0.3">
      <c r="A394" s="33">
        <v>5020</v>
      </c>
      <c r="B394" s="34" t="s">
        <v>431</v>
      </c>
      <c r="C394" s="36">
        <v>13775923</v>
      </c>
      <c r="D394" s="36">
        <v>947</v>
      </c>
      <c r="E394" s="37">
        <f t="shared" si="68"/>
        <v>14546.909186906019</v>
      </c>
      <c r="F394" s="38">
        <f t="shared" si="65"/>
        <v>0.75088353328095603</v>
      </c>
      <c r="G394" s="39">
        <f t="shared" si="66"/>
        <v>2895.6884451764058</v>
      </c>
      <c r="H394" s="39">
        <f t="shared" si="67"/>
        <v>1011.0946121759029</v>
      </c>
      <c r="I394" s="37">
        <f t="shared" si="69"/>
        <v>3906.7830573523088</v>
      </c>
      <c r="J394" s="40">
        <f t="shared" si="70"/>
        <v>-235.25689633041083</v>
      </c>
      <c r="K394" s="37">
        <f t="shared" si="71"/>
        <v>3671.5261610218981</v>
      </c>
      <c r="L394" s="37">
        <f t="shared" si="72"/>
        <v>3699723.5553126363</v>
      </c>
      <c r="M394" s="37">
        <f t="shared" si="73"/>
        <v>3476935.2744877376</v>
      </c>
      <c r="N394" s="41">
        <f>'jan-juli'!M394</f>
        <v>3327764.4784246706</v>
      </c>
      <c r="O394" s="41">
        <f t="shared" si="74"/>
        <v>149170.79606306693</v>
      </c>
      <c r="Q394" s="63"/>
      <c r="R394" s="64"/>
      <c r="S394" s="64"/>
      <c r="T394" s="64"/>
    </row>
    <row r="395" spans="1:20" s="34" customFormat="1" x14ac:dyDescent="0.3">
      <c r="A395" s="33">
        <v>5021</v>
      </c>
      <c r="B395" s="34" t="s">
        <v>432</v>
      </c>
      <c r="C395" s="36">
        <v>110329708</v>
      </c>
      <c r="D395" s="36">
        <v>6975</v>
      </c>
      <c r="E395" s="37">
        <f t="shared" si="68"/>
        <v>15817.879283154121</v>
      </c>
      <c r="F395" s="38">
        <f t="shared" si="65"/>
        <v>0.81648857035812716</v>
      </c>
      <c r="G395" s="39">
        <f t="shared" si="66"/>
        <v>2133.1063874275446</v>
      </c>
      <c r="H395" s="39">
        <f t="shared" si="67"/>
        <v>566.25507848906727</v>
      </c>
      <c r="I395" s="37">
        <f t="shared" si="69"/>
        <v>2699.3614659166119</v>
      </c>
      <c r="J395" s="40">
        <f t="shared" si="70"/>
        <v>-235.25689633041083</v>
      </c>
      <c r="K395" s="37">
        <f t="shared" si="71"/>
        <v>2464.1045695862013</v>
      </c>
      <c r="L395" s="37">
        <f t="shared" si="72"/>
        <v>18828046.224768367</v>
      </c>
      <c r="M395" s="37">
        <f t="shared" si="73"/>
        <v>17187129.372863755</v>
      </c>
      <c r="N395" s="41">
        <f>'jan-juli'!M395</f>
        <v>16547330.562684348</v>
      </c>
      <c r="O395" s="41">
        <f t="shared" si="74"/>
        <v>639798.81017940678</v>
      </c>
      <c r="Q395" s="63"/>
      <c r="R395" s="64"/>
      <c r="S395" s="64"/>
      <c r="T395" s="64"/>
    </row>
    <row r="396" spans="1:20" s="34" customFormat="1" x14ac:dyDescent="0.3">
      <c r="A396" s="33">
        <v>5022</v>
      </c>
      <c r="B396" s="34" t="s">
        <v>433</v>
      </c>
      <c r="C396" s="36">
        <v>39311404</v>
      </c>
      <c r="D396" s="36">
        <v>2501</v>
      </c>
      <c r="E396" s="37">
        <f t="shared" si="68"/>
        <v>15718.274290283887</v>
      </c>
      <c r="F396" s="38">
        <f t="shared" si="65"/>
        <v>0.81134715179162187</v>
      </c>
      <c r="G396" s="39">
        <f t="shared" si="66"/>
        <v>2192.8693831496848</v>
      </c>
      <c r="H396" s="39">
        <f t="shared" si="67"/>
        <v>601.11682599364917</v>
      </c>
      <c r="I396" s="37">
        <f t="shared" si="69"/>
        <v>2793.9862091433342</v>
      </c>
      <c r="J396" s="40">
        <f t="shared" si="70"/>
        <v>-235.25689633041083</v>
      </c>
      <c r="K396" s="37">
        <f t="shared" si="71"/>
        <v>2558.7293128129236</v>
      </c>
      <c r="L396" s="37">
        <f t="shared" si="72"/>
        <v>6987759.5090674786</v>
      </c>
      <c r="M396" s="37">
        <f t="shared" si="73"/>
        <v>6399382.011345122</v>
      </c>
      <c r="N396" s="41">
        <f>'jan-juli'!M396</f>
        <v>6049753.1839388628</v>
      </c>
      <c r="O396" s="41">
        <f t="shared" si="74"/>
        <v>349628.82740625925</v>
      </c>
      <c r="Q396" s="63"/>
      <c r="R396" s="64"/>
      <c r="S396" s="64"/>
      <c r="T396" s="64"/>
    </row>
    <row r="397" spans="1:20" s="34" customFormat="1" x14ac:dyDescent="0.3">
      <c r="A397" s="33">
        <v>5023</v>
      </c>
      <c r="B397" s="34" t="s">
        <v>434</v>
      </c>
      <c r="C397" s="36">
        <v>56877876</v>
      </c>
      <c r="D397" s="36">
        <v>3905</v>
      </c>
      <c r="E397" s="37">
        <f t="shared" si="68"/>
        <v>14565.397183098592</v>
      </c>
      <c r="F397" s="38">
        <f t="shared" si="65"/>
        <v>0.75183784816159471</v>
      </c>
      <c r="G397" s="39">
        <f t="shared" si="66"/>
        <v>2884.595647460862</v>
      </c>
      <c r="H397" s="39">
        <f t="shared" si="67"/>
        <v>1004.6238135085025</v>
      </c>
      <c r="I397" s="37">
        <f t="shared" si="69"/>
        <v>3889.2194609693643</v>
      </c>
      <c r="J397" s="40">
        <f t="shared" si="70"/>
        <v>-235.25689633041083</v>
      </c>
      <c r="K397" s="37">
        <f t="shared" si="71"/>
        <v>3653.9625646389536</v>
      </c>
      <c r="L397" s="37">
        <f t="shared" si="72"/>
        <v>15187401.995085368</v>
      </c>
      <c r="M397" s="37">
        <f t="shared" si="73"/>
        <v>14268723.814915113</v>
      </c>
      <c r="N397" s="41">
        <f>'jan-juli'!M397</f>
        <v>13670657.930040488</v>
      </c>
      <c r="O397" s="41">
        <f t="shared" si="74"/>
        <v>598065.88487462513</v>
      </c>
      <c r="Q397" s="63"/>
      <c r="R397" s="64"/>
      <c r="S397" s="64"/>
      <c r="T397" s="64"/>
    </row>
    <row r="398" spans="1:20" s="34" customFormat="1" x14ac:dyDescent="0.3">
      <c r="A398" s="33">
        <v>5024</v>
      </c>
      <c r="B398" s="34" t="s">
        <v>435</v>
      </c>
      <c r="C398" s="36">
        <v>187738860</v>
      </c>
      <c r="D398" s="36">
        <v>12086</v>
      </c>
      <c r="E398" s="37">
        <f t="shared" si="68"/>
        <v>15533.581002813173</v>
      </c>
      <c r="F398" s="38">
        <f t="shared" si="65"/>
        <v>0.80181363876233058</v>
      </c>
      <c r="G398" s="39">
        <f t="shared" si="66"/>
        <v>2303.6853556321134</v>
      </c>
      <c r="H398" s="39">
        <f t="shared" si="67"/>
        <v>665.75947660839927</v>
      </c>
      <c r="I398" s="37">
        <f t="shared" si="69"/>
        <v>2969.4448322405128</v>
      </c>
      <c r="J398" s="40">
        <f t="shared" si="70"/>
        <v>-235.25689633041083</v>
      </c>
      <c r="K398" s="37">
        <f t="shared" si="71"/>
        <v>2734.1879359101022</v>
      </c>
      <c r="L398" s="37">
        <f t="shared" si="72"/>
        <v>35888710.242458835</v>
      </c>
      <c r="M398" s="37">
        <f t="shared" si="73"/>
        <v>33045395.393409494</v>
      </c>
      <c r="N398" s="41">
        <f>'jan-juli'!M398</f>
        <v>31332722.630401883</v>
      </c>
      <c r="O398" s="41">
        <f t="shared" si="74"/>
        <v>1712672.763007611</v>
      </c>
      <c r="Q398" s="63"/>
      <c r="R398" s="64"/>
      <c r="S398" s="64"/>
      <c r="T398" s="64"/>
    </row>
    <row r="399" spans="1:20" s="34" customFormat="1" x14ac:dyDescent="0.3">
      <c r="A399" s="33">
        <v>5025</v>
      </c>
      <c r="B399" s="34" t="s">
        <v>436</v>
      </c>
      <c r="C399" s="36">
        <v>92196745</v>
      </c>
      <c r="D399" s="36">
        <v>5610</v>
      </c>
      <c r="E399" s="37">
        <f t="shared" si="68"/>
        <v>16434.357397504456</v>
      </c>
      <c r="F399" s="38">
        <f t="shared" si="65"/>
        <v>0.84830998745409902</v>
      </c>
      <c r="G399" s="39">
        <f t="shared" si="66"/>
        <v>1763.2195188173434</v>
      </c>
      <c r="H399" s="39">
        <f t="shared" si="67"/>
        <v>350.48773846644997</v>
      </c>
      <c r="I399" s="37">
        <f t="shared" si="69"/>
        <v>2113.7072572837933</v>
      </c>
      <c r="J399" s="40">
        <f t="shared" si="70"/>
        <v>-235.25689633041083</v>
      </c>
      <c r="K399" s="37">
        <f t="shared" si="71"/>
        <v>1878.4503609533824</v>
      </c>
      <c r="L399" s="37">
        <f t="shared" si="72"/>
        <v>11857897.713362081</v>
      </c>
      <c r="M399" s="37">
        <f t="shared" si="73"/>
        <v>10538106.524948476</v>
      </c>
      <c r="N399" s="41">
        <f>'jan-juli'!M399</f>
        <v>9848299.2720299941</v>
      </c>
      <c r="O399" s="41">
        <f t="shared" si="74"/>
        <v>689807.25291848183</v>
      </c>
      <c r="Q399" s="63"/>
      <c r="R399" s="64"/>
      <c r="S399" s="64"/>
      <c r="T399" s="64"/>
    </row>
    <row r="400" spans="1:20" s="34" customFormat="1" x14ac:dyDescent="0.3">
      <c r="A400" s="33">
        <v>5026</v>
      </c>
      <c r="B400" s="34" t="s">
        <v>437</v>
      </c>
      <c r="C400" s="36">
        <v>27750318</v>
      </c>
      <c r="D400" s="36">
        <v>2025</v>
      </c>
      <c r="E400" s="37">
        <f t="shared" si="68"/>
        <v>13703.86074074074</v>
      </c>
      <c r="F400" s="38">
        <f t="shared" si="65"/>
        <v>0.70736699049856133</v>
      </c>
      <c r="G400" s="39">
        <f t="shared" si="66"/>
        <v>3401.5175128755732</v>
      </c>
      <c r="H400" s="39">
        <f t="shared" si="67"/>
        <v>1306.1615683337507</v>
      </c>
      <c r="I400" s="37">
        <f t="shared" si="69"/>
        <v>4707.6790812093241</v>
      </c>
      <c r="J400" s="40">
        <f t="shared" si="70"/>
        <v>-235.25689633041083</v>
      </c>
      <c r="K400" s="37">
        <f t="shared" si="71"/>
        <v>4472.422184878913</v>
      </c>
      <c r="L400" s="37">
        <f t="shared" si="72"/>
        <v>9533050.1394488811</v>
      </c>
      <c r="M400" s="37">
        <f t="shared" si="73"/>
        <v>9056654.9243797995</v>
      </c>
      <c r="N400" s="41">
        <f>'jan-juli'!M400</f>
        <v>8731399.3520696498</v>
      </c>
      <c r="O400" s="41">
        <f t="shared" si="74"/>
        <v>325255.57231014967</v>
      </c>
      <c r="Q400" s="63"/>
      <c r="R400" s="64"/>
      <c r="S400" s="64"/>
      <c r="T400" s="64"/>
    </row>
    <row r="401" spans="1:20" s="34" customFormat="1" x14ac:dyDescent="0.3">
      <c r="A401" s="33">
        <v>5027</v>
      </c>
      <c r="B401" s="34" t="s">
        <v>438</v>
      </c>
      <c r="C401" s="36">
        <v>86107649</v>
      </c>
      <c r="D401" s="36">
        <v>6246</v>
      </c>
      <c r="E401" s="37">
        <f t="shared" si="68"/>
        <v>13786.046910022415</v>
      </c>
      <c r="F401" s="38">
        <f t="shared" si="65"/>
        <v>0.711609282822253</v>
      </c>
      <c r="G401" s="39">
        <f t="shared" si="66"/>
        <v>3352.2058113065686</v>
      </c>
      <c r="H401" s="39">
        <f t="shared" si="67"/>
        <v>1277.3964090851646</v>
      </c>
      <c r="I401" s="37">
        <f t="shared" si="69"/>
        <v>4629.6022203917328</v>
      </c>
      <c r="J401" s="40">
        <f t="shared" si="70"/>
        <v>-235.25689633041083</v>
      </c>
      <c r="K401" s="37">
        <f t="shared" si="71"/>
        <v>4394.3453240613217</v>
      </c>
      <c r="L401" s="37">
        <f t="shared" si="72"/>
        <v>28916495.468566764</v>
      </c>
      <c r="M401" s="37">
        <f t="shared" si="73"/>
        <v>27447080.894087017</v>
      </c>
      <c r="N401" s="41">
        <f>'jan-juli'!M401</f>
        <v>26425174.28393928</v>
      </c>
      <c r="O401" s="41">
        <f t="shared" si="74"/>
        <v>1021906.610147737</v>
      </c>
      <c r="Q401" s="63"/>
      <c r="R401" s="64"/>
      <c r="S401" s="64"/>
      <c r="T401" s="64"/>
    </row>
    <row r="402" spans="1:20" s="34" customFormat="1" x14ac:dyDescent="0.3">
      <c r="A402" s="33">
        <v>5028</v>
      </c>
      <c r="B402" s="34" t="s">
        <v>439</v>
      </c>
      <c r="C402" s="36">
        <v>257294099</v>
      </c>
      <c r="D402" s="36">
        <v>16562</v>
      </c>
      <c r="E402" s="37">
        <f t="shared" si="68"/>
        <v>15535.207040212536</v>
      </c>
      <c r="F402" s="38">
        <f t="shared" si="65"/>
        <v>0.80189757169213671</v>
      </c>
      <c r="G402" s="39">
        <f t="shared" si="66"/>
        <v>2302.7097331924961</v>
      </c>
      <c r="H402" s="39">
        <f t="shared" si="67"/>
        <v>665.19036351862223</v>
      </c>
      <c r="I402" s="37">
        <f t="shared" si="69"/>
        <v>2967.9000967111183</v>
      </c>
      <c r="J402" s="40">
        <f t="shared" si="70"/>
        <v>-235.25689633041083</v>
      </c>
      <c r="K402" s="37">
        <f t="shared" si="71"/>
        <v>2732.6432003807076</v>
      </c>
      <c r="L402" s="37">
        <f t="shared" si="72"/>
        <v>49154361.401729539</v>
      </c>
      <c r="M402" s="37">
        <f t="shared" si="73"/>
        <v>45258036.68470528</v>
      </c>
      <c r="N402" s="41">
        <f>'jan-juli'!M402</f>
        <v>42819471.413272858</v>
      </c>
      <c r="O402" s="41">
        <f t="shared" si="74"/>
        <v>2438565.2714324221</v>
      </c>
      <c r="Q402" s="63"/>
      <c r="R402" s="64"/>
      <c r="S402" s="64"/>
      <c r="T402" s="64"/>
    </row>
    <row r="403" spans="1:20" s="34" customFormat="1" x14ac:dyDescent="0.3">
      <c r="A403" s="33">
        <v>5029</v>
      </c>
      <c r="B403" s="34" t="s">
        <v>440</v>
      </c>
      <c r="C403" s="36">
        <v>123687607</v>
      </c>
      <c r="D403" s="36">
        <v>8231</v>
      </c>
      <c r="E403" s="37">
        <f t="shared" si="68"/>
        <v>15027.04495201069</v>
      </c>
      <c r="F403" s="38">
        <f t="shared" si="65"/>
        <v>0.77566721998196786</v>
      </c>
      <c r="G403" s="39">
        <f t="shared" si="66"/>
        <v>2607.6069861136029</v>
      </c>
      <c r="H403" s="39">
        <f t="shared" si="67"/>
        <v>843.04709438926807</v>
      </c>
      <c r="I403" s="37">
        <f t="shared" si="69"/>
        <v>3450.6540805028708</v>
      </c>
      <c r="J403" s="40">
        <f t="shared" si="70"/>
        <v>-235.25689633041083</v>
      </c>
      <c r="K403" s="37">
        <f t="shared" si="71"/>
        <v>3215.3971841724601</v>
      </c>
      <c r="L403" s="37">
        <f t="shared" si="72"/>
        <v>28402333.73661913</v>
      </c>
      <c r="M403" s="37">
        <f t="shared" si="73"/>
        <v>26465934.222923521</v>
      </c>
      <c r="N403" s="41">
        <f>'jan-juli'!M403</f>
        <v>25219188.753498908</v>
      </c>
      <c r="O403" s="41">
        <f t="shared" si="74"/>
        <v>1246745.4694246128</v>
      </c>
      <c r="Q403" s="63"/>
      <c r="R403" s="64"/>
      <c r="S403" s="64"/>
      <c r="T403" s="64"/>
    </row>
    <row r="404" spans="1:20" s="34" customFormat="1" x14ac:dyDescent="0.3">
      <c r="A404" s="33">
        <v>5030</v>
      </c>
      <c r="B404" s="34" t="s">
        <v>441</v>
      </c>
      <c r="C404" s="36">
        <v>100049649</v>
      </c>
      <c r="D404" s="36">
        <v>6076</v>
      </c>
      <c r="E404" s="37">
        <f t="shared" si="68"/>
        <v>16466.367511520737</v>
      </c>
      <c r="F404" s="38">
        <f t="shared" si="65"/>
        <v>0.84996228810466645</v>
      </c>
      <c r="G404" s="39">
        <f t="shared" si="66"/>
        <v>1744.0134504075752</v>
      </c>
      <c r="H404" s="39">
        <f t="shared" si="67"/>
        <v>339.28419856075175</v>
      </c>
      <c r="I404" s="37">
        <f t="shared" si="69"/>
        <v>2083.2976489683269</v>
      </c>
      <c r="J404" s="40">
        <f t="shared" si="70"/>
        <v>-235.25689633041083</v>
      </c>
      <c r="K404" s="37">
        <f t="shared" si="71"/>
        <v>1848.0407526379161</v>
      </c>
      <c r="L404" s="37">
        <f t="shared" si="72"/>
        <v>12658116.515131554</v>
      </c>
      <c r="M404" s="37">
        <f t="shared" si="73"/>
        <v>11228695.613027979</v>
      </c>
      <c r="N404" s="41">
        <f>'jan-juli'!M404</f>
        <v>10923166.583271705</v>
      </c>
      <c r="O404" s="41">
        <f t="shared" si="74"/>
        <v>305529.02975627407</v>
      </c>
      <c r="Q404" s="63"/>
      <c r="R404" s="64"/>
      <c r="S404" s="64"/>
      <c r="T404" s="64"/>
    </row>
    <row r="405" spans="1:20" s="34" customFormat="1" x14ac:dyDescent="0.3">
      <c r="A405" s="33">
        <v>5031</v>
      </c>
      <c r="B405" s="34" t="s">
        <v>442</v>
      </c>
      <c r="C405" s="36">
        <v>244771005</v>
      </c>
      <c r="D405" s="36">
        <v>14040</v>
      </c>
      <c r="E405" s="37">
        <f t="shared" si="68"/>
        <v>17433.832264957266</v>
      </c>
      <c r="F405" s="38">
        <f t="shared" si="65"/>
        <v>0.899900961884187</v>
      </c>
      <c r="G405" s="39">
        <f t="shared" si="66"/>
        <v>1163.534598345658</v>
      </c>
      <c r="H405" s="39">
        <f t="shared" si="67"/>
        <v>0.67153485796679879</v>
      </c>
      <c r="I405" s="37">
        <f t="shared" si="69"/>
        <v>1164.2061332036249</v>
      </c>
      <c r="J405" s="40">
        <f t="shared" si="70"/>
        <v>-235.25689633041083</v>
      </c>
      <c r="K405" s="37">
        <f t="shared" si="71"/>
        <v>928.94923687321398</v>
      </c>
      <c r="L405" s="37">
        <f t="shared" si="72"/>
        <v>16345454.110178893</v>
      </c>
      <c r="M405" s="37">
        <f t="shared" si="73"/>
        <v>13042447.285699924</v>
      </c>
      <c r="N405" s="41">
        <f>'jan-juli'!M405</f>
        <v>14281198.911016231</v>
      </c>
      <c r="O405" s="41">
        <f t="shared" si="74"/>
        <v>-1238751.6253163069</v>
      </c>
      <c r="Q405" s="63"/>
      <c r="R405" s="64"/>
      <c r="S405" s="64"/>
      <c r="T405" s="64"/>
    </row>
    <row r="406" spans="1:20" s="34" customFormat="1" x14ac:dyDescent="0.3">
      <c r="A406" s="33">
        <v>5032</v>
      </c>
      <c r="B406" s="34" t="s">
        <v>443</v>
      </c>
      <c r="C406" s="36">
        <v>61787879</v>
      </c>
      <c r="D406" s="36">
        <v>4088</v>
      </c>
      <c r="E406" s="37">
        <f t="shared" si="68"/>
        <v>15114.451810176126</v>
      </c>
      <c r="F406" s="38">
        <f t="shared" si="65"/>
        <v>0.78017899424610693</v>
      </c>
      <c r="G406" s="39">
        <f t="shared" si="66"/>
        <v>2555.1628712143415</v>
      </c>
      <c r="H406" s="39">
        <f t="shared" si="67"/>
        <v>812.45469403136565</v>
      </c>
      <c r="I406" s="37">
        <f t="shared" si="69"/>
        <v>3367.6175652457073</v>
      </c>
      <c r="J406" s="40">
        <f t="shared" si="70"/>
        <v>-235.25689633041083</v>
      </c>
      <c r="K406" s="37">
        <f t="shared" si="71"/>
        <v>3132.3606689152966</v>
      </c>
      <c r="L406" s="37">
        <f t="shared" si="72"/>
        <v>13766820.606724452</v>
      </c>
      <c r="M406" s="37">
        <f t="shared" si="73"/>
        <v>12805090.414525732</v>
      </c>
      <c r="N406" s="41">
        <f>'jan-juli'!M406</f>
        <v>12100175.132523814</v>
      </c>
      <c r="O406" s="41">
        <f t="shared" si="74"/>
        <v>704915.28200191818</v>
      </c>
      <c r="Q406" s="63"/>
      <c r="R406" s="64"/>
      <c r="S406" s="64"/>
      <c r="T406" s="64"/>
    </row>
    <row r="407" spans="1:20" s="34" customFormat="1" x14ac:dyDescent="0.3">
      <c r="A407" s="33">
        <v>5033</v>
      </c>
      <c r="B407" s="34" t="s">
        <v>444</v>
      </c>
      <c r="C407" s="36">
        <v>26609410</v>
      </c>
      <c r="D407" s="36">
        <v>794</v>
      </c>
      <c r="E407" s="37">
        <f t="shared" si="68"/>
        <v>33513.110831234255</v>
      </c>
      <c r="F407" s="38">
        <f t="shared" si="65"/>
        <v>1.7298824615502859</v>
      </c>
      <c r="G407" s="39">
        <f t="shared" si="66"/>
        <v>-8484.0325414205345</v>
      </c>
      <c r="H407" s="39">
        <f t="shared" si="67"/>
        <v>0</v>
      </c>
      <c r="I407" s="37">
        <f t="shared" si="69"/>
        <v>-8484.0325414205345</v>
      </c>
      <c r="J407" s="40">
        <f t="shared" si="70"/>
        <v>-235.25689633041083</v>
      </c>
      <c r="K407" s="37">
        <f t="shared" si="71"/>
        <v>-8719.2894377509456</v>
      </c>
      <c r="L407" s="37">
        <f t="shared" si="72"/>
        <v>-6736321.8378879046</v>
      </c>
      <c r="M407" s="37">
        <f t="shared" si="73"/>
        <v>-6923115.8135742508</v>
      </c>
      <c r="N407" s="41">
        <f>'jan-juli'!M407</f>
        <v>-6965911.2720482228</v>
      </c>
      <c r="O407" s="41">
        <f t="shared" si="74"/>
        <v>42795.458473972045</v>
      </c>
      <c r="Q407" s="63"/>
      <c r="R407" s="64"/>
      <c r="S407" s="64"/>
      <c r="T407" s="64"/>
    </row>
    <row r="408" spans="1:20" s="34" customFormat="1" x14ac:dyDescent="0.3">
      <c r="A408" s="33">
        <v>5034</v>
      </c>
      <c r="B408" s="34" t="s">
        <v>445</v>
      </c>
      <c r="C408" s="36">
        <v>37261087</v>
      </c>
      <c r="D408" s="36">
        <v>2432</v>
      </c>
      <c r="E408" s="37">
        <f t="shared" si="68"/>
        <v>15321.170641447368</v>
      </c>
      <c r="F408" s="38">
        <f t="shared" si="65"/>
        <v>0.79084942357417187</v>
      </c>
      <c r="G408" s="39">
        <f t="shared" si="66"/>
        <v>2431.1315724515962</v>
      </c>
      <c r="H408" s="39">
        <f t="shared" si="67"/>
        <v>740.10310308643079</v>
      </c>
      <c r="I408" s="37">
        <f t="shared" si="69"/>
        <v>3171.2346755380267</v>
      </c>
      <c r="J408" s="40">
        <f t="shared" si="70"/>
        <v>-235.25689633041083</v>
      </c>
      <c r="K408" s="37">
        <f t="shared" si="71"/>
        <v>2935.9777792076161</v>
      </c>
      <c r="L408" s="37">
        <f t="shared" si="72"/>
        <v>7712442.7309084814</v>
      </c>
      <c r="M408" s="37">
        <f t="shared" si="73"/>
        <v>7140297.9590329221</v>
      </c>
      <c r="N408" s="41">
        <f>'jan-juli'!M408</f>
        <v>6688151.3166090799</v>
      </c>
      <c r="O408" s="41">
        <f t="shared" si="74"/>
        <v>452146.6424238421</v>
      </c>
      <c r="Q408" s="63"/>
      <c r="R408" s="64"/>
      <c r="S408" s="64"/>
      <c r="T408" s="64"/>
    </row>
    <row r="409" spans="1:20" s="34" customFormat="1" x14ac:dyDescent="0.3">
      <c r="A409" s="33">
        <v>5035</v>
      </c>
      <c r="B409" s="34" t="s">
        <v>446</v>
      </c>
      <c r="C409" s="36">
        <v>370215040</v>
      </c>
      <c r="D409" s="36">
        <v>24028</v>
      </c>
      <c r="E409" s="37">
        <f t="shared" si="68"/>
        <v>15407.651073747295</v>
      </c>
      <c r="F409" s="38">
        <f t="shared" si="65"/>
        <v>0.79531337751316289</v>
      </c>
      <c r="G409" s="39">
        <f t="shared" si="66"/>
        <v>2379.2433130716404</v>
      </c>
      <c r="H409" s="39">
        <f t="shared" si="67"/>
        <v>709.83495178145665</v>
      </c>
      <c r="I409" s="37">
        <f t="shared" si="69"/>
        <v>3089.0782648530972</v>
      </c>
      <c r="J409" s="40">
        <f t="shared" si="70"/>
        <v>-235.25689633041083</v>
      </c>
      <c r="K409" s="37">
        <f t="shared" si="71"/>
        <v>2853.8213685226865</v>
      </c>
      <c r="L409" s="37">
        <f t="shared" si="72"/>
        <v>74224372.547890216</v>
      </c>
      <c r="M409" s="37">
        <f t="shared" si="73"/>
        <v>68571619.842863113</v>
      </c>
      <c r="N409" s="41">
        <f>'jan-juli'!M409</f>
        <v>66480202.463767678</v>
      </c>
      <c r="O409" s="41">
        <f t="shared" si="74"/>
        <v>2091417.3790954351</v>
      </c>
      <c r="Q409" s="63"/>
      <c r="R409" s="64"/>
      <c r="S409" s="64"/>
      <c r="T409" s="64"/>
    </row>
    <row r="410" spans="1:20" s="34" customFormat="1" x14ac:dyDescent="0.3">
      <c r="A410" s="33">
        <v>5036</v>
      </c>
      <c r="B410" s="34" t="s">
        <v>447</v>
      </c>
      <c r="C410" s="36">
        <v>33155932</v>
      </c>
      <c r="D410" s="36">
        <v>2632</v>
      </c>
      <c r="E410" s="37">
        <f t="shared" si="68"/>
        <v>12597.238601823708</v>
      </c>
      <c r="F410" s="38">
        <f t="shared" si="65"/>
        <v>0.65024527955635658</v>
      </c>
      <c r="G410" s="39">
        <f t="shared" si="66"/>
        <v>4065.4907962257921</v>
      </c>
      <c r="H410" s="39">
        <f t="shared" si="67"/>
        <v>1693.4793169547117</v>
      </c>
      <c r="I410" s="37">
        <f t="shared" si="69"/>
        <v>5758.9701131805041</v>
      </c>
      <c r="J410" s="40">
        <f t="shared" si="70"/>
        <v>-235.25689633041083</v>
      </c>
      <c r="K410" s="37">
        <f t="shared" si="71"/>
        <v>5523.713216850093</v>
      </c>
      <c r="L410" s="37">
        <f t="shared" si="72"/>
        <v>15157609.337891087</v>
      </c>
      <c r="M410" s="37">
        <f t="shared" si="73"/>
        <v>14538413.186749445</v>
      </c>
      <c r="N410" s="41">
        <f>'jan-juli'!M410</f>
        <v>13951521.379159167</v>
      </c>
      <c r="O410" s="41">
        <f t="shared" si="74"/>
        <v>586891.80759027787</v>
      </c>
      <c r="Q410" s="63"/>
      <c r="R410" s="64"/>
      <c r="S410" s="64"/>
      <c r="T410" s="64"/>
    </row>
    <row r="411" spans="1:20" s="34" customFormat="1" x14ac:dyDescent="0.3">
      <c r="A411" s="33">
        <v>5037</v>
      </c>
      <c r="B411" s="34" t="s">
        <v>448</v>
      </c>
      <c r="C411" s="36">
        <v>304380709</v>
      </c>
      <c r="D411" s="36">
        <v>20254</v>
      </c>
      <c r="E411" s="37">
        <f t="shared" si="68"/>
        <v>15028.177594549225</v>
      </c>
      <c r="F411" s="38">
        <f t="shared" si="65"/>
        <v>0.77572568481599902</v>
      </c>
      <c r="G411" s="39">
        <f t="shared" si="66"/>
        <v>2606.9274005904826</v>
      </c>
      <c r="H411" s="39">
        <f t="shared" si="67"/>
        <v>842.65066950078108</v>
      </c>
      <c r="I411" s="37">
        <f t="shared" si="69"/>
        <v>3449.5780700912637</v>
      </c>
      <c r="J411" s="40">
        <f t="shared" si="70"/>
        <v>-235.25689633041083</v>
      </c>
      <c r="K411" s="37">
        <f t="shared" si="71"/>
        <v>3214.3211737608531</v>
      </c>
      <c r="L411" s="37">
        <f t="shared" si="72"/>
        <v>69867754.231628463</v>
      </c>
      <c r="M411" s="37">
        <f t="shared" si="73"/>
        <v>65102861.053352319</v>
      </c>
      <c r="N411" s="41">
        <f>'jan-juli'!M411</f>
        <v>63382057.22894752</v>
      </c>
      <c r="O411" s="41">
        <f t="shared" si="74"/>
        <v>1720803.8244047984</v>
      </c>
      <c r="Q411" s="63"/>
      <c r="R411" s="64"/>
      <c r="S411" s="64"/>
      <c r="T411" s="64"/>
    </row>
    <row r="412" spans="1:20" s="34" customFormat="1" x14ac:dyDescent="0.3">
      <c r="A412" s="33">
        <v>5038</v>
      </c>
      <c r="B412" s="34" t="s">
        <v>449</v>
      </c>
      <c r="C412" s="36">
        <v>206819406</v>
      </c>
      <c r="D412" s="36">
        <v>14933</v>
      </c>
      <c r="E412" s="37">
        <f t="shared" si="68"/>
        <v>13849.822942476394</v>
      </c>
      <c r="F412" s="38">
        <f t="shared" si="65"/>
        <v>0.71490127921629043</v>
      </c>
      <c r="G412" s="39">
        <f t="shared" si="66"/>
        <v>3313.940191834181</v>
      </c>
      <c r="H412" s="39">
        <f t="shared" si="67"/>
        <v>1255.0747977262718</v>
      </c>
      <c r="I412" s="37">
        <f t="shared" si="69"/>
        <v>4569.0149895604527</v>
      </c>
      <c r="J412" s="40">
        <f t="shared" si="70"/>
        <v>-235.25689633041083</v>
      </c>
      <c r="K412" s="37">
        <f t="shared" si="71"/>
        <v>4333.7580932300416</v>
      </c>
      <c r="L412" s="37">
        <f t="shared" si="72"/>
        <v>68229100.839106247</v>
      </c>
      <c r="M412" s="37">
        <f t="shared" si="73"/>
        <v>64716009.606204212</v>
      </c>
      <c r="N412" s="41">
        <f>'jan-juli'!M412</f>
        <v>62746551.328052379</v>
      </c>
      <c r="O412" s="41">
        <f t="shared" si="74"/>
        <v>1969458.2781518325</v>
      </c>
      <c r="Q412" s="63"/>
      <c r="R412" s="64"/>
      <c r="S412" s="64"/>
      <c r="T412" s="64"/>
    </row>
    <row r="413" spans="1:20" s="34" customFormat="1" x14ac:dyDescent="0.3">
      <c r="A413" s="33">
        <v>5039</v>
      </c>
      <c r="B413" s="34" t="s">
        <v>450</v>
      </c>
      <c r="C413" s="36">
        <v>33158462</v>
      </c>
      <c r="D413" s="36">
        <v>2449</v>
      </c>
      <c r="E413" s="37">
        <f t="shared" si="68"/>
        <v>13539.592486729278</v>
      </c>
      <c r="F413" s="38">
        <f t="shared" si="65"/>
        <v>0.69888777849598371</v>
      </c>
      <c r="G413" s="39">
        <f t="shared" si="66"/>
        <v>3500.0784652824505</v>
      </c>
      <c r="H413" s="39">
        <f t="shared" si="67"/>
        <v>1363.6554572377624</v>
      </c>
      <c r="I413" s="37">
        <f t="shared" si="69"/>
        <v>4863.7339225202131</v>
      </c>
      <c r="J413" s="40">
        <f t="shared" si="70"/>
        <v>-235.25689633041083</v>
      </c>
      <c r="K413" s="37">
        <f t="shared" si="71"/>
        <v>4628.477026189802</v>
      </c>
      <c r="L413" s="37">
        <f t="shared" si="72"/>
        <v>11911284.376252001</v>
      </c>
      <c r="M413" s="37">
        <f t="shared" si="73"/>
        <v>11335140.237138825</v>
      </c>
      <c r="N413" s="41">
        <f>'jan-juli'!M413</f>
        <v>10869624.276675841</v>
      </c>
      <c r="O413" s="41">
        <f t="shared" si="74"/>
        <v>465515.9604629837</v>
      </c>
      <c r="Q413" s="63"/>
      <c r="R413" s="64"/>
      <c r="S413" s="64"/>
      <c r="T413" s="64"/>
    </row>
    <row r="414" spans="1:20" s="34" customFormat="1" x14ac:dyDescent="0.3">
      <c r="A414" s="33">
        <v>5040</v>
      </c>
      <c r="B414" s="34" t="s">
        <v>451</v>
      </c>
      <c r="C414" s="36">
        <v>19322470</v>
      </c>
      <c r="D414" s="36">
        <v>1576</v>
      </c>
      <c r="E414" s="37">
        <f t="shared" si="68"/>
        <v>12260.450507614214</v>
      </c>
      <c r="F414" s="38">
        <f t="shared" si="65"/>
        <v>0.63286092450898923</v>
      </c>
      <c r="G414" s="39">
        <f t="shared" si="66"/>
        <v>4267.5636527514889</v>
      </c>
      <c r="H414" s="39">
        <f t="shared" si="67"/>
        <v>1811.3551499280347</v>
      </c>
      <c r="I414" s="37">
        <f t="shared" si="69"/>
        <v>6078.9188026795237</v>
      </c>
      <c r="J414" s="40">
        <f t="shared" si="70"/>
        <v>-235.25689633041083</v>
      </c>
      <c r="K414" s="37">
        <f t="shared" si="71"/>
        <v>5843.6619063491125</v>
      </c>
      <c r="L414" s="37">
        <f t="shared" si="72"/>
        <v>9580376.033022929</v>
      </c>
      <c r="M414" s="37">
        <f t="shared" si="73"/>
        <v>9209611.1644062009</v>
      </c>
      <c r="N414" s="41">
        <f>'jan-juli'!M414</f>
        <v>9128286.7508946992</v>
      </c>
      <c r="O414" s="41">
        <f t="shared" si="74"/>
        <v>81324.413511501625</v>
      </c>
      <c r="Q414" s="63"/>
      <c r="R414" s="64"/>
      <c r="S414" s="64"/>
      <c r="T414" s="64"/>
    </row>
    <row r="415" spans="1:20" s="34" customFormat="1" x14ac:dyDescent="0.3">
      <c r="A415" s="33">
        <v>5041</v>
      </c>
      <c r="B415" s="34" t="s">
        <v>936</v>
      </c>
      <c r="C415" s="36">
        <v>27027287</v>
      </c>
      <c r="D415" s="36">
        <v>2100</v>
      </c>
      <c r="E415" s="37">
        <f t="shared" si="68"/>
        <v>12870.136666666667</v>
      </c>
      <c r="F415" s="38">
        <f t="shared" si="65"/>
        <v>0.66433175390784727</v>
      </c>
      <c r="G415" s="39">
        <f t="shared" si="66"/>
        <v>3901.751957320017</v>
      </c>
      <c r="H415" s="39">
        <f t="shared" si="67"/>
        <v>1597.9649942596761</v>
      </c>
      <c r="I415" s="37">
        <f t="shared" si="69"/>
        <v>5499.7169515796932</v>
      </c>
      <c r="J415" s="40">
        <f t="shared" si="70"/>
        <v>-235.25689633041083</v>
      </c>
      <c r="K415" s="37">
        <f t="shared" si="71"/>
        <v>5264.460055249282</v>
      </c>
      <c r="L415" s="37">
        <f t="shared" si="72"/>
        <v>11549405.598317355</v>
      </c>
      <c r="M415" s="37">
        <f t="shared" si="73"/>
        <v>11055366.116023492</v>
      </c>
      <c r="N415" s="41">
        <f>'jan-juli'!M415</f>
        <v>10681891.031775933</v>
      </c>
      <c r="O415" s="41">
        <f t="shared" si="74"/>
        <v>373475.08424755931</v>
      </c>
      <c r="Q415" s="63"/>
      <c r="R415" s="64"/>
      <c r="S415" s="64"/>
      <c r="T415" s="64"/>
    </row>
    <row r="416" spans="1:20" s="34" customFormat="1" x14ac:dyDescent="0.3">
      <c r="A416" s="33">
        <v>5042</v>
      </c>
      <c r="B416" s="34" t="s">
        <v>452</v>
      </c>
      <c r="C416" s="36">
        <v>21017585</v>
      </c>
      <c r="D416" s="36">
        <v>1386</v>
      </c>
      <c r="E416" s="37">
        <f t="shared" si="68"/>
        <v>15164.202741702742</v>
      </c>
      <c r="F416" s="38">
        <f t="shared" si="65"/>
        <v>0.7827470418477479</v>
      </c>
      <c r="G416" s="39">
        <f t="shared" si="66"/>
        <v>2525.312312298372</v>
      </c>
      <c r="H416" s="39">
        <f t="shared" si="67"/>
        <v>795.04186799704996</v>
      </c>
      <c r="I416" s="37">
        <f t="shared" si="69"/>
        <v>3320.3541802954219</v>
      </c>
      <c r="J416" s="40">
        <f t="shared" si="70"/>
        <v>-235.25689633041083</v>
      </c>
      <c r="K416" s="37">
        <f t="shared" si="71"/>
        <v>3085.0972839650112</v>
      </c>
      <c r="L416" s="37">
        <f t="shared" si="72"/>
        <v>4602010.8938894551</v>
      </c>
      <c r="M416" s="37">
        <f t="shared" si="73"/>
        <v>4275944.8355755052</v>
      </c>
      <c r="N416" s="41">
        <f>'jan-juli'!M416</f>
        <v>4013464.5089721167</v>
      </c>
      <c r="O416" s="41">
        <f t="shared" si="74"/>
        <v>262480.32660338841</v>
      </c>
      <c r="Q416" s="63"/>
      <c r="R416" s="64"/>
      <c r="S416" s="64"/>
      <c r="T416" s="64"/>
    </row>
    <row r="417" spans="1:20" s="34" customFormat="1" x14ac:dyDescent="0.3">
      <c r="A417" s="33">
        <v>5043</v>
      </c>
      <c r="B417" s="34" t="s">
        <v>937</v>
      </c>
      <c r="C417" s="36">
        <v>7651398</v>
      </c>
      <c r="D417" s="36">
        <v>482</v>
      </c>
      <c r="E417" s="37">
        <f t="shared" si="68"/>
        <v>15874.269709543569</v>
      </c>
      <c r="F417" s="38">
        <f t="shared" si="65"/>
        <v>0.81939933594183212</v>
      </c>
      <c r="G417" s="39">
        <f t="shared" si="66"/>
        <v>2099.2721315938761</v>
      </c>
      <c r="H417" s="39">
        <f t="shared" si="67"/>
        <v>546.5184292527606</v>
      </c>
      <c r="I417" s="37">
        <f t="shared" si="69"/>
        <v>2645.7905608466367</v>
      </c>
      <c r="J417" s="40">
        <f t="shared" si="70"/>
        <v>-235.25689633041083</v>
      </c>
      <c r="K417" s="37">
        <f t="shared" si="71"/>
        <v>2410.5336645162261</v>
      </c>
      <c r="L417" s="37">
        <f t="shared" si="72"/>
        <v>1275271.0503280789</v>
      </c>
      <c r="M417" s="37">
        <f t="shared" si="73"/>
        <v>1161877.2262968209</v>
      </c>
      <c r="N417" s="41">
        <f>'jan-juli'!M417</f>
        <v>1104834.5442457148</v>
      </c>
      <c r="O417" s="41">
        <f t="shared" si="74"/>
        <v>57042.682051106123</v>
      </c>
      <c r="Q417" s="63"/>
      <c r="R417" s="64"/>
      <c r="S417" s="64"/>
      <c r="T417" s="64"/>
    </row>
    <row r="418" spans="1:20" s="34" customFormat="1" x14ac:dyDescent="0.3">
      <c r="A418" s="33">
        <v>5044</v>
      </c>
      <c r="B418" s="34" t="s">
        <v>453</v>
      </c>
      <c r="C418" s="36">
        <v>21190848</v>
      </c>
      <c r="D418" s="36">
        <v>871</v>
      </c>
      <c r="E418" s="37">
        <f t="shared" si="68"/>
        <v>24329.331802525834</v>
      </c>
      <c r="F418" s="38">
        <f t="shared" si="65"/>
        <v>1.2558334139247385</v>
      </c>
      <c r="G418" s="39">
        <f t="shared" si="66"/>
        <v>-2973.7651241954832</v>
      </c>
      <c r="H418" s="39">
        <f t="shared" si="67"/>
        <v>0</v>
      </c>
      <c r="I418" s="37">
        <f t="shared" si="69"/>
        <v>-2973.7651241954832</v>
      </c>
      <c r="J418" s="40">
        <f t="shared" si="70"/>
        <v>-235.25689633041083</v>
      </c>
      <c r="K418" s="37">
        <f t="shared" si="71"/>
        <v>-3209.0220205258938</v>
      </c>
      <c r="L418" s="37">
        <f t="shared" si="72"/>
        <v>-2590149.4231742658</v>
      </c>
      <c r="M418" s="37">
        <f t="shared" si="73"/>
        <v>-2795058.1798780537</v>
      </c>
      <c r="N418" s="41">
        <f>'jan-juli'!M418</f>
        <v>-2910887.4828136028</v>
      </c>
      <c r="O418" s="41">
        <f t="shared" si="74"/>
        <v>115829.30293554906</v>
      </c>
      <c r="Q418" s="63"/>
      <c r="R418" s="64"/>
      <c r="S418" s="64"/>
      <c r="T418" s="64"/>
    </row>
    <row r="419" spans="1:20" s="34" customFormat="1" x14ac:dyDescent="0.3">
      <c r="A419" s="33">
        <v>5045</v>
      </c>
      <c r="B419" s="34" t="s">
        <v>454</v>
      </c>
      <c r="C419" s="36">
        <v>40803667</v>
      </c>
      <c r="D419" s="36">
        <v>2374</v>
      </c>
      <c r="E419" s="37">
        <f t="shared" si="68"/>
        <v>17187.728306655434</v>
      </c>
      <c r="F419" s="38">
        <f t="shared" si="65"/>
        <v>0.88719754788814398</v>
      </c>
      <c r="G419" s="39">
        <f t="shared" si="66"/>
        <v>1311.1969733267572</v>
      </c>
      <c r="H419" s="39">
        <f t="shared" si="67"/>
        <v>86.807920263607954</v>
      </c>
      <c r="I419" s="37">
        <f t="shared" si="69"/>
        <v>1398.0048935903651</v>
      </c>
      <c r="J419" s="40">
        <f t="shared" si="70"/>
        <v>-235.25689633041083</v>
      </c>
      <c r="K419" s="37">
        <f t="shared" si="71"/>
        <v>1162.7479972599542</v>
      </c>
      <c r="L419" s="37">
        <f t="shared" si="72"/>
        <v>3318863.6173835266</v>
      </c>
      <c r="M419" s="37">
        <f t="shared" si="73"/>
        <v>2760363.7454951312</v>
      </c>
      <c r="N419" s="41">
        <f>'jan-juli'!M419</f>
        <v>2328963.5969695593</v>
      </c>
      <c r="O419" s="41">
        <f t="shared" si="74"/>
        <v>431400.14852557192</v>
      </c>
      <c r="Q419" s="63"/>
      <c r="R419" s="64"/>
      <c r="S419" s="64"/>
      <c r="T419" s="64"/>
    </row>
    <row r="420" spans="1:20" s="34" customFormat="1" x14ac:dyDescent="0.3">
      <c r="A420" s="33">
        <v>5046</v>
      </c>
      <c r="B420" s="34" t="s">
        <v>455</v>
      </c>
      <c r="C420" s="36">
        <v>16467931</v>
      </c>
      <c r="D420" s="36">
        <v>1254</v>
      </c>
      <c r="E420" s="37">
        <f t="shared" si="68"/>
        <v>13132.321371610846</v>
      </c>
      <c r="F420" s="38">
        <f t="shared" si="65"/>
        <v>0.67786522518282555</v>
      </c>
      <c r="G420" s="39">
        <f t="shared" si="66"/>
        <v>3744.4411343535098</v>
      </c>
      <c r="H420" s="39">
        <f t="shared" si="67"/>
        <v>1506.2003475292136</v>
      </c>
      <c r="I420" s="37">
        <f t="shared" si="69"/>
        <v>5250.6414818827234</v>
      </c>
      <c r="J420" s="40">
        <f t="shared" si="70"/>
        <v>-235.25689633041083</v>
      </c>
      <c r="K420" s="37">
        <f t="shared" si="71"/>
        <v>5015.3845855523123</v>
      </c>
      <c r="L420" s="37">
        <f t="shared" si="72"/>
        <v>6584304.4182809349</v>
      </c>
      <c r="M420" s="37">
        <f t="shared" si="73"/>
        <v>6289292.2702825991</v>
      </c>
      <c r="N420" s="41">
        <f>'jan-juli'!M420</f>
        <v>6085052.7866890561</v>
      </c>
      <c r="O420" s="41">
        <f t="shared" si="74"/>
        <v>204239.48359354306</v>
      </c>
      <c r="Q420" s="63"/>
      <c r="R420" s="64"/>
      <c r="S420" s="64"/>
      <c r="T420" s="64"/>
    </row>
    <row r="421" spans="1:20" s="34" customFormat="1" x14ac:dyDescent="0.3">
      <c r="A421" s="33">
        <v>5047</v>
      </c>
      <c r="B421" s="34" t="s">
        <v>456</v>
      </c>
      <c r="C421" s="36">
        <v>56856292</v>
      </c>
      <c r="D421" s="36">
        <v>3879</v>
      </c>
      <c r="E421" s="37">
        <f t="shared" si="68"/>
        <v>14657.461201340551</v>
      </c>
      <c r="F421" s="38">
        <f t="shared" si="65"/>
        <v>0.75659001609069598</v>
      </c>
      <c r="G421" s="39">
        <f t="shared" si="66"/>
        <v>2829.3572365156865</v>
      </c>
      <c r="H421" s="39">
        <f t="shared" si="67"/>
        <v>972.40140712381674</v>
      </c>
      <c r="I421" s="37">
        <f t="shared" si="69"/>
        <v>3801.7586436395031</v>
      </c>
      <c r="J421" s="40">
        <f t="shared" si="70"/>
        <v>-235.25689633041083</v>
      </c>
      <c r="K421" s="37">
        <f t="shared" si="71"/>
        <v>3566.5017473090925</v>
      </c>
      <c r="L421" s="37">
        <f t="shared" si="72"/>
        <v>14747021.778677633</v>
      </c>
      <c r="M421" s="37">
        <f t="shared" si="73"/>
        <v>13834460.277811971</v>
      </c>
      <c r="N421" s="41">
        <f>'jan-juli'!M421</f>
        <v>13202555.176408973</v>
      </c>
      <c r="O421" s="41">
        <f t="shared" si="74"/>
        <v>631905.10140299797</v>
      </c>
      <c r="Q421" s="63"/>
      <c r="R421" s="64"/>
      <c r="S421" s="64"/>
      <c r="T421" s="64"/>
    </row>
    <row r="422" spans="1:20" s="34" customFormat="1" x14ac:dyDescent="0.3">
      <c r="A422" s="33">
        <v>5048</v>
      </c>
      <c r="B422" s="34" t="s">
        <v>457</v>
      </c>
      <c r="C422" s="36">
        <v>7160706</v>
      </c>
      <c r="D422" s="36">
        <v>605</v>
      </c>
      <c r="E422" s="37">
        <f t="shared" si="68"/>
        <v>11835.877685950412</v>
      </c>
      <c r="F422" s="38">
        <f t="shared" si="65"/>
        <v>0.61094529031001144</v>
      </c>
      <c r="G422" s="39">
        <f t="shared" si="66"/>
        <v>4522.3073457497694</v>
      </c>
      <c r="H422" s="39">
        <f t="shared" si="67"/>
        <v>1959.9556375103652</v>
      </c>
      <c r="I422" s="37">
        <f t="shared" si="69"/>
        <v>6482.2629832601342</v>
      </c>
      <c r="J422" s="40">
        <f t="shared" si="70"/>
        <v>-235.25689633041083</v>
      </c>
      <c r="K422" s="37">
        <f t="shared" si="71"/>
        <v>6247.0060869297231</v>
      </c>
      <c r="L422" s="37">
        <f t="shared" si="72"/>
        <v>3921769.1048723813</v>
      </c>
      <c r="M422" s="37">
        <f t="shared" si="73"/>
        <v>3779438.6825924823</v>
      </c>
      <c r="N422" s="41">
        <f>'jan-juli'!M422</f>
        <v>3625400.6729640188</v>
      </c>
      <c r="O422" s="41">
        <f t="shared" si="74"/>
        <v>154038.00962846354</v>
      </c>
      <c r="Q422" s="63"/>
      <c r="R422" s="64"/>
      <c r="S422" s="64"/>
      <c r="T422" s="64"/>
    </row>
    <row r="423" spans="1:20" s="34" customFormat="1" x14ac:dyDescent="0.3">
      <c r="A423" s="33">
        <v>5049</v>
      </c>
      <c r="B423" s="34" t="s">
        <v>458</v>
      </c>
      <c r="C423" s="36">
        <v>17656477</v>
      </c>
      <c r="D423" s="36">
        <v>1103</v>
      </c>
      <c r="E423" s="37">
        <f t="shared" si="68"/>
        <v>16007.68540344515</v>
      </c>
      <c r="F423" s="38">
        <f t="shared" si="65"/>
        <v>0.8262859980048719</v>
      </c>
      <c r="G423" s="39">
        <f t="shared" si="66"/>
        <v>2019.2227152529274</v>
      </c>
      <c r="H423" s="39">
        <f t="shared" si="67"/>
        <v>499.82293638720728</v>
      </c>
      <c r="I423" s="37">
        <f t="shared" si="69"/>
        <v>2519.0456516401346</v>
      </c>
      <c r="J423" s="40">
        <f t="shared" si="70"/>
        <v>-235.25689633041083</v>
      </c>
      <c r="K423" s="37">
        <f t="shared" si="71"/>
        <v>2283.7887553097239</v>
      </c>
      <c r="L423" s="37">
        <f t="shared" si="72"/>
        <v>2778507.3537590685</v>
      </c>
      <c r="M423" s="37">
        <f t="shared" si="73"/>
        <v>2519018.9971066257</v>
      </c>
      <c r="N423" s="41">
        <f>'jan-juli'!M423</f>
        <v>2288520.0002137404</v>
      </c>
      <c r="O423" s="41">
        <f t="shared" si="74"/>
        <v>230498.9968928853</v>
      </c>
      <c r="Q423" s="63"/>
      <c r="R423" s="64"/>
      <c r="S423" s="64"/>
      <c r="T423" s="64"/>
    </row>
    <row r="424" spans="1:20" s="34" customFormat="1" x14ac:dyDescent="0.3">
      <c r="A424" s="33">
        <v>5050</v>
      </c>
      <c r="B424" s="34" t="s">
        <v>459</v>
      </c>
      <c r="C424" s="36">
        <v>84187258</v>
      </c>
      <c r="D424" s="36">
        <v>4578</v>
      </c>
      <c r="E424" s="37">
        <f t="shared" si="68"/>
        <v>18389.527741371778</v>
      </c>
      <c r="F424" s="38">
        <f t="shared" si="65"/>
        <v>0.94923212817184732</v>
      </c>
      <c r="G424" s="39">
        <f t="shared" si="66"/>
        <v>590.11731249695072</v>
      </c>
      <c r="H424" s="39">
        <f t="shared" si="67"/>
        <v>0</v>
      </c>
      <c r="I424" s="37">
        <f t="shared" si="69"/>
        <v>590.11731249695072</v>
      </c>
      <c r="J424" s="40">
        <f t="shared" si="70"/>
        <v>-235.25689633041083</v>
      </c>
      <c r="K424" s="37">
        <f t="shared" si="71"/>
        <v>354.86041616653989</v>
      </c>
      <c r="L424" s="37">
        <f t="shared" si="72"/>
        <v>2701557.0566110406</v>
      </c>
      <c r="M424" s="37">
        <f t="shared" si="73"/>
        <v>1624550.9852104196</v>
      </c>
      <c r="N424" s="41">
        <f>'jan-juli'!M424</f>
        <v>1449449.1417673065</v>
      </c>
      <c r="O424" s="41">
        <f t="shared" si="74"/>
        <v>175101.84344311315</v>
      </c>
      <c r="Q424" s="63"/>
      <c r="R424" s="64"/>
      <c r="S424" s="64"/>
      <c r="T424" s="64"/>
    </row>
    <row r="425" spans="1:20" s="34" customFormat="1" x14ac:dyDescent="0.3">
      <c r="A425" s="33">
        <v>5051</v>
      </c>
      <c r="B425" s="34" t="s">
        <v>460</v>
      </c>
      <c r="C425" s="36">
        <v>77554269</v>
      </c>
      <c r="D425" s="36">
        <v>5072</v>
      </c>
      <c r="E425" s="37">
        <f t="shared" si="68"/>
        <v>15290.668178233438</v>
      </c>
      <c r="F425" s="38">
        <f t="shared" si="65"/>
        <v>0.78927494496448447</v>
      </c>
      <c r="G425" s="39">
        <f t="shared" si="66"/>
        <v>2449.4330503799542</v>
      </c>
      <c r="H425" s="39">
        <f t="shared" si="67"/>
        <v>750.7789652113064</v>
      </c>
      <c r="I425" s="37">
        <f t="shared" si="69"/>
        <v>3200.2120155912608</v>
      </c>
      <c r="J425" s="40">
        <f t="shared" si="70"/>
        <v>-235.25689633041083</v>
      </c>
      <c r="K425" s="37">
        <f t="shared" si="71"/>
        <v>2964.9551192608501</v>
      </c>
      <c r="L425" s="37">
        <f t="shared" si="72"/>
        <v>16231475.343078874</v>
      </c>
      <c r="M425" s="37">
        <f t="shared" si="73"/>
        <v>15038252.364891032</v>
      </c>
      <c r="N425" s="41">
        <f>'jan-juli'!M425</f>
        <v>14710663.062270261</v>
      </c>
      <c r="O425" s="41">
        <f t="shared" si="74"/>
        <v>327589.30262077041</v>
      </c>
      <c r="Q425" s="63"/>
      <c r="R425" s="64"/>
      <c r="S425" s="64"/>
      <c r="T425" s="64"/>
    </row>
    <row r="426" spans="1:20" s="34" customFormat="1" x14ac:dyDescent="0.3">
      <c r="A426" s="33">
        <v>5052</v>
      </c>
      <c r="B426" s="34" t="s">
        <v>461</v>
      </c>
      <c r="C426" s="36">
        <v>8031867</v>
      </c>
      <c r="D426" s="36">
        <v>567</v>
      </c>
      <c r="E426" s="37">
        <f t="shared" si="68"/>
        <v>14165.550264550264</v>
      </c>
      <c r="F426" s="38">
        <f t="shared" si="65"/>
        <v>0.73119851762660226</v>
      </c>
      <c r="G426" s="39">
        <f t="shared" si="66"/>
        <v>3124.5037985898589</v>
      </c>
      <c r="H426" s="39">
        <f t="shared" si="67"/>
        <v>1144.5702350004174</v>
      </c>
      <c r="I426" s="37">
        <f t="shared" si="69"/>
        <v>4269.0740335902765</v>
      </c>
      <c r="J426" s="40">
        <f t="shared" si="70"/>
        <v>-235.25689633041083</v>
      </c>
      <c r="K426" s="37">
        <f t="shared" si="71"/>
        <v>4033.8171372598658</v>
      </c>
      <c r="L426" s="37">
        <f t="shared" si="72"/>
        <v>2420564.9770456869</v>
      </c>
      <c r="M426" s="37">
        <f t="shared" si="73"/>
        <v>2287174.316826344</v>
      </c>
      <c r="N426" s="41">
        <f>'jan-juli'!M426</f>
        <v>2209005.6945795016</v>
      </c>
      <c r="O426" s="41">
        <f t="shared" si="74"/>
        <v>78168.622246842366</v>
      </c>
      <c r="Q426" s="63"/>
      <c r="R426" s="64"/>
      <c r="S426" s="64"/>
      <c r="T426" s="64"/>
    </row>
    <row r="427" spans="1:20" s="34" customFormat="1" x14ac:dyDescent="0.3">
      <c r="A427" s="33">
        <v>5053</v>
      </c>
      <c r="B427" s="34" t="s">
        <v>462</v>
      </c>
      <c r="C427" s="36">
        <v>98481288</v>
      </c>
      <c r="D427" s="36">
        <v>6804</v>
      </c>
      <c r="E427" s="37">
        <f t="shared" si="68"/>
        <v>14474.028218694886</v>
      </c>
      <c r="F427" s="38">
        <f t="shared" si="65"/>
        <v>0.74712155757765186</v>
      </c>
      <c r="G427" s="39">
        <f t="shared" si="66"/>
        <v>2939.4170261030854</v>
      </c>
      <c r="H427" s="39">
        <f t="shared" si="67"/>
        <v>1036.6029510497995</v>
      </c>
      <c r="I427" s="37">
        <f t="shared" si="69"/>
        <v>3976.0199771528851</v>
      </c>
      <c r="J427" s="40">
        <f t="shared" si="70"/>
        <v>-235.25689633041083</v>
      </c>
      <c r="K427" s="37">
        <f t="shared" si="71"/>
        <v>3740.7630808224744</v>
      </c>
      <c r="L427" s="37">
        <f t="shared" si="72"/>
        <v>27052839.924548231</v>
      </c>
      <c r="M427" s="37">
        <f t="shared" si="73"/>
        <v>25452152.001916114</v>
      </c>
      <c r="N427" s="41">
        <f>'jan-juli'!M427</f>
        <v>25112202.934954025</v>
      </c>
      <c r="O427" s="41">
        <f t="shared" si="74"/>
        <v>339949.06696208939</v>
      </c>
      <c r="Q427" s="63"/>
      <c r="R427" s="64"/>
      <c r="S427" s="64"/>
      <c r="T427" s="64"/>
    </row>
    <row r="428" spans="1:20" s="34" customFormat="1" x14ac:dyDescent="0.3">
      <c r="A428" s="33">
        <v>5054</v>
      </c>
      <c r="B428" s="34" t="s">
        <v>463</v>
      </c>
      <c r="C428" s="36">
        <v>142691967</v>
      </c>
      <c r="D428" s="36">
        <v>9988</v>
      </c>
      <c r="E428" s="37">
        <f t="shared" si="68"/>
        <v>14286.340308370043</v>
      </c>
      <c r="F428" s="38">
        <f t="shared" si="65"/>
        <v>0.73743346786401742</v>
      </c>
      <c r="G428" s="39">
        <f t="shared" si="66"/>
        <v>3052.0297722979913</v>
      </c>
      <c r="H428" s="39">
        <f t="shared" si="67"/>
        <v>1102.2937196634946</v>
      </c>
      <c r="I428" s="37">
        <f t="shared" si="69"/>
        <v>4154.3234919614861</v>
      </c>
      <c r="J428" s="40">
        <f t="shared" si="70"/>
        <v>-235.25689633041083</v>
      </c>
      <c r="K428" s="37">
        <f t="shared" si="71"/>
        <v>3919.0665956310754</v>
      </c>
      <c r="L428" s="37">
        <f t="shared" si="72"/>
        <v>41493383.037711322</v>
      </c>
      <c r="M428" s="37">
        <f t="shared" si="73"/>
        <v>39143637.15716318</v>
      </c>
      <c r="N428" s="41">
        <f>'jan-juli'!M428</f>
        <v>38750025.50275144</v>
      </c>
      <c r="O428" s="41">
        <f t="shared" si="74"/>
        <v>393611.6544117406</v>
      </c>
      <c r="Q428" s="63"/>
      <c r="R428" s="64"/>
      <c r="S428" s="64"/>
      <c r="T428" s="64"/>
    </row>
    <row r="429" spans="1:20" s="34" customFormat="1" x14ac:dyDescent="0.3">
      <c r="A429" s="33">
        <v>5061</v>
      </c>
      <c r="B429" s="34" t="s">
        <v>343</v>
      </c>
      <c r="C429" s="36">
        <v>31598061</v>
      </c>
      <c r="D429" s="36">
        <v>2028</v>
      </c>
      <c r="E429" s="37">
        <f t="shared" si="68"/>
        <v>15580.897928994083</v>
      </c>
      <c r="F429" s="38">
        <f t="shared" si="65"/>
        <v>0.80425604767945624</v>
      </c>
      <c r="G429" s="39">
        <f t="shared" si="66"/>
        <v>2275.295199923567</v>
      </c>
      <c r="H429" s="39">
        <f t="shared" si="67"/>
        <v>649.19855244508051</v>
      </c>
      <c r="I429" s="37">
        <f t="shared" si="69"/>
        <v>2924.4937523686476</v>
      </c>
      <c r="J429" s="40">
        <f t="shared" si="70"/>
        <v>-235.25689633041083</v>
      </c>
      <c r="K429" s="37">
        <f t="shared" si="71"/>
        <v>2689.236856038237</v>
      </c>
      <c r="L429" s="37">
        <f t="shared" si="72"/>
        <v>5930873.3298036177</v>
      </c>
      <c r="M429" s="37">
        <f t="shared" si="73"/>
        <v>5453772.344045545</v>
      </c>
      <c r="N429" s="41">
        <f>'jan-juli'!M429</f>
        <v>5161723.1332579004</v>
      </c>
      <c r="O429" s="41">
        <f t="shared" si="74"/>
        <v>292049.21078764461</v>
      </c>
      <c r="Q429" s="63"/>
      <c r="R429" s="64"/>
      <c r="S429" s="64"/>
      <c r="T429" s="64"/>
    </row>
    <row r="430" spans="1:20" s="34" customFormat="1" x14ac:dyDescent="0.3">
      <c r="A430" s="33"/>
      <c r="C430" s="36"/>
      <c r="D430" s="36"/>
      <c r="E430" s="37"/>
      <c r="F430" s="38"/>
      <c r="G430" s="39"/>
      <c r="H430" s="39"/>
      <c r="I430" s="37"/>
      <c r="J430" s="40"/>
      <c r="K430" s="37"/>
      <c r="L430" s="37"/>
      <c r="M430" s="37"/>
      <c r="N430" s="41"/>
      <c r="O430" s="41"/>
      <c r="Q430" s="63"/>
      <c r="R430" s="64"/>
      <c r="S430" s="64"/>
      <c r="T430" s="64"/>
    </row>
    <row r="431" spans="1:20" s="34" customFormat="1" x14ac:dyDescent="0.3">
      <c r="A431" s="33"/>
      <c r="C431" s="36"/>
      <c r="D431" s="36"/>
      <c r="E431" s="37"/>
      <c r="F431" s="38"/>
      <c r="G431" s="39"/>
      <c r="H431" s="39"/>
      <c r="I431" s="37"/>
      <c r="J431" s="40"/>
      <c r="K431" s="37"/>
      <c r="L431" s="37"/>
      <c r="M431" s="37"/>
      <c r="N431" s="41"/>
      <c r="O431" s="41"/>
      <c r="Q431" s="63"/>
      <c r="R431" s="64"/>
      <c r="S431" s="64"/>
      <c r="T431" s="64"/>
    </row>
    <row r="432" spans="1:20" s="34" customFormat="1" x14ac:dyDescent="0.3">
      <c r="A432" s="33"/>
      <c r="C432" s="36"/>
      <c r="D432" s="36"/>
      <c r="E432" s="37"/>
      <c r="F432" s="38"/>
      <c r="G432" s="39"/>
      <c r="H432" s="39"/>
      <c r="I432" s="37"/>
      <c r="J432" s="40"/>
      <c r="K432" s="37"/>
      <c r="L432" s="37"/>
      <c r="M432" s="37"/>
      <c r="N432" s="41"/>
      <c r="O432" s="41"/>
      <c r="Q432" s="63"/>
      <c r="R432" s="64"/>
      <c r="S432" s="64"/>
      <c r="T432" s="64"/>
    </row>
    <row r="433" spans="1:20" s="34" customFormat="1" x14ac:dyDescent="0.3">
      <c r="A433" s="33"/>
      <c r="C433" s="36"/>
      <c r="D433" s="36"/>
      <c r="E433" s="37"/>
      <c r="F433" s="38"/>
      <c r="G433" s="39"/>
      <c r="H433" s="39"/>
      <c r="I433" s="37"/>
      <c r="J433" s="40"/>
      <c r="K433" s="37"/>
      <c r="L433" s="37"/>
      <c r="M433" s="37"/>
      <c r="N433" s="41"/>
      <c r="O433" s="41"/>
      <c r="Q433" s="63"/>
      <c r="R433" s="64"/>
      <c r="S433" s="64"/>
      <c r="T433" s="64"/>
    </row>
    <row r="434" spans="1:20" s="34" customFormat="1" x14ac:dyDescent="0.3">
      <c r="A434" s="42"/>
      <c r="C434" s="36"/>
      <c r="D434" s="43"/>
      <c r="E434" s="37"/>
      <c r="F434" s="38"/>
      <c r="G434" s="39"/>
      <c r="H434" s="39"/>
      <c r="I434" s="37"/>
      <c r="J434" s="40"/>
      <c r="K434" s="37"/>
      <c r="M434" s="37"/>
      <c r="N434" s="41"/>
      <c r="O434" s="41"/>
    </row>
    <row r="435" spans="1:20" s="60" customFormat="1" ht="13.5" thickBot="1" x14ac:dyDescent="0.35">
      <c r="A435" s="44"/>
      <c r="B435" s="44" t="s">
        <v>32</v>
      </c>
      <c r="C435" s="45">
        <f>SUM(C8:C434)</f>
        <v>103223752629</v>
      </c>
      <c r="D435" s="46">
        <f>SUM(D8:D433)</f>
        <v>5328212</v>
      </c>
      <c r="E435" s="46">
        <f>(C435)/D435</f>
        <v>19373.056595533362</v>
      </c>
      <c r="F435" s="47">
        <f>IF(C435&gt;0,E435/E$435,"")</f>
        <v>1</v>
      </c>
      <c r="G435" s="48"/>
      <c r="H435" s="48"/>
      <c r="I435" s="46"/>
      <c r="J435" s="49"/>
      <c r="K435" s="46"/>
      <c r="L435" s="46">
        <f>SUM(L8:L433)</f>
        <v>1253498618.110451</v>
      </c>
      <c r="M435" s="46">
        <f>SUM(M8:M434)</f>
        <v>7.3295086622238159E-7</v>
      </c>
      <c r="N435" s="46">
        <f>jan!M435</f>
        <v>1.0523945093154907E-7</v>
      </c>
      <c r="O435" s="46">
        <f t="shared" ref="O435" si="75">M435-N435</f>
        <v>6.2771141529083252E-7</v>
      </c>
    </row>
    <row r="436" spans="1:20" s="34" customFormat="1" ht="13.5" thickTop="1" x14ac:dyDescent="0.3">
      <c r="A436" s="50"/>
      <c r="B436" s="50"/>
      <c r="C436" s="50"/>
      <c r="D436" s="2"/>
      <c r="E436" s="37"/>
      <c r="F436" s="38"/>
      <c r="G436" s="39"/>
      <c r="H436" s="39"/>
      <c r="I436" s="37"/>
      <c r="J436" s="40"/>
      <c r="K436" s="37"/>
      <c r="L436" s="37"/>
      <c r="M436" s="37"/>
      <c r="O436" s="51"/>
    </row>
    <row r="437" spans="1:20" s="34" customFormat="1" x14ac:dyDescent="0.3">
      <c r="A437" s="52" t="s">
        <v>33</v>
      </c>
      <c r="B437" s="52"/>
      <c r="C437" s="52"/>
      <c r="D437" s="53">
        <f>L435</f>
        <v>1253498618.110451</v>
      </c>
      <c r="E437" s="54" t="s">
        <v>34</v>
      </c>
      <c r="F437" s="55">
        <f>D435</f>
        <v>5328212</v>
      </c>
      <c r="G437" s="54" t="s">
        <v>35</v>
      </c>
      <c r="H437" s="54"/>
      <c r="I437" s="56">
        <f>-L435/D435</f>
        <v>-235.25689633041083</v>
      </c>
      <c r="J437" s="57" t="s">
        <v>36</v>
      </c>
      <c r="M437" s="58"/>
    </row>
  </sheetData>
  <mergeCells count="6">
    <mergeCell ref="A1:M1"/>
    <mergeCell ref="A2:A5"/>
    <mergeCell ref="B2:B5"/>
    <mergeCell ref="E2:F2"/>
    <mergeCell ref="G2:K2"/>
    <mergeCell ref="L2:M2"/>
  </mergeCells>
  <pageMargins left="0.7" right="0.7" top="0.78740157499999996" bottom="0.78740157499999996" header="0.3" footer="0.3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7"/>
  <sheetViews>
    <sheetView workbookViewId="0">
      <pane xSplit="2" ySplit="7" topLeftCell="C409" activePane="bottomRight" state="frozen"/>
      <selection pane="topRight" activeCell="C1" sqref="C1"/>
      <selection pane="bottomLeft" activeCell="A8" sqref="A8"/>
      <selection pane="bottomRight" activeCell="A8" sqref="A8:C429"/>
    </sheetView>
  </sheetViews>
  <sheetFormatPr baseColWidth="10" defaultColWidth="8.7265625" defaultRowHeight="13" x14ac:dyDescent="0.3"/>
  <cols>
    <col min="1" max="1" width="6.453125" style="2" customWidth="1"/>
    <col min="2" max="2" width="14" style="2" bestFit="1" customWidth="1"/>
    <col min="3" max="3" width="15.81640625" style="2" customWidth="1"/>
    <col min="4" max="4" width="12.26953125" style="2" bestFit="1" customWidth="1"/>
    <col min="5" max="6" width="11.453125" style="2" customWidth="1"/>
    <col min="7" max="8" width="11.453125" style="61" customWidth="1"/>
    <col min="9" max="9" width="11.453125" style="2" customWidth="1"/>
    <col min="10" max="10" width="11.453125" style="62" customWidth="1"/>
    <col min="11" max="11" width="11.453125" style="2" customWidth="1"/>
    <col min="12" max="14" width="12.81640625" style="2" bestFit="1" customWidth="1"/>
    <col min="15" max="15" width="12.26953125" style="2" bestFit="1" customWidth="1"/>
    <col min="16" max="17" width="11.453125" style="4" customWidth="1"/>
    <col min="18" max="18" width="14.54296875" style="4" customWidth="1"/>
    <col min="19" max="20" width="11.453125" style="4" customWidth="1"/>
    <col min="21" max="225" width="11.453125" style="2" customWidth="1"/>
    <col min="226" max="16384" width="8.7265625" style="2"/>
  </cols>
  <sheetData>
    <row r="1" spans="1:25" ht="22.5" customHeight="1" x14ac:dyDescent="0.3">
      <c r="A1" s="78" t="s">
        <v>914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9"/>
      <c r="N1" s="3"/>
      <c r="O1" s="3"/>
      <c r="U1" s="4"/>
      <c r="V1" s="4"/>
      <c r="W1" s="4"/>
      <c r="X1" s="4"/>
      <c r="Y1" s="4"/>
    </row>
    <row r="2" spans="1:25" x14ac:dyDescent="0.3">
      <c r="A2" s="80" t="s">
        <v>0</v>
      </c>
      <c r="B2" s="80" t="s">
        <v>1</v>
      </c>
      <c r="C2" s="5" t="s">
        <v>2</v>
      </c>
      <c r="D2" s="6" t="s">
        <v>3</v>
      </c>
      <c r="E2" s="83" t="s">
        <v>915</v>
      </c>
      <c r="F2" s="84"/>
      <c r="G2" s="83" t="s">
        <v>4</v>
      </c>
      <c r="H2" s="85"/>
      <c r="I2" s="85"/>
      <c r="J2" s="85"/>
      <c r="K2" s="84"/>
      <c r="L2" s="83" t="s">
        <v>5</v>
      </c>
      <c r="M2" s="84"/>
      <c r="N2" s="7" t="s">
        <v>6</v>
      </c>
      <c r="O2" s="7" t="s">
        <v>7</v>
      </c>
      <c r="U2" s="4"/>
      <c r="V2" s="4"/>
      <c r="W2" s="4"/>
      <c r="X2" s="4"/>
      <c r="Y2" s="4"/>
    </row>
    <row r="3" spans="1:25" x14ac:dyDescent="0.3">
      <c r="A3" s="81"/>
      <c r="B3" s="81"/>
      <c r="C3" s="8" t="s">
        <v>47</v>
      </c>
      <c r="D3" s="9" t="s">
        <v>466</v>
      </c>
      <c r="E3" s="10" t="s">
        <v>9</v>
      </c>
      <c r="F3" s="11" t="s">
        <v>10</v>
      </c>
      <c r="G3" s="12" t="s">
        <v>11</v>
      </c>
      <c r="H3" s="71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  <c r="U3" s="4"/>
      <c r="V3" s="4"/>
      <c r="W3" s="4"/>
      <c r="X3" s="4"/>
      <c r="Y3" s="4"/>
    </row>
    <row r="4" spans="1:25" x14ac:dyDescent="0.3">
      <c r="A4" s="81"/>
      <c r="B4" s="81"/>
      <c r="C4" s="9"/>
      <c r="D4" s="9"/>
      <c r="E4" s="18"/>
      <c r="F4" s="16" t="s">
        <v>18</v>
      </c>
      <c r="G4" s="19" t="s">
        <v>19</v>
      </c>
      <c r="H4" s="72" t="s">
        <v>20</v>
      </c>
      <c r="I4" s="18" t="s">
        <v>16</v>
      </c>
      <c r="J4" s="20" t="s">
        <v>21</v>
      </c>
      <c r="K4" s="15" t="s">
        <v>22</v>
      </c>
      <c r="L4" s="15" t="s">
        <v>23</v>
      </c>
      <c r="M4" s="16" t="s">
        <v>16</v>
      </c>
      <c r="N4" s="21" t="s">
        <v>43</v>
      </c>
      <c r="O4" s="17" t="s">
        <v>49</v>
      </c>
      <c r="U4" s="4"/>
      <c r="V4" s="4"/>
      <c r="W4" s="4"/>
      <c r="X4" s="4"/>
      <c r="Y4" s="4"/>
    </row>
    <row r="5" spans="1:25" s="34" customFormat="1" x14ac:dyDescent="0.3">
      <c r="A5" s="82"/>
      <c r="B5" s="82"/>
      <c r="C5" s="1"/>
      <c r="D5" s="22"/>
      <c r="E5" s="22"/>
      <c r="F5" s="23" t="s">
        <v>26</v>
      </c>
      <c r="G5" s="24" t="s">
        <v>27</v>
      </c>
      <c r="H5" s="25" t="s">
        <v>28</v>
      </c>
      <c r="I5" s="22"/>
      <c r="J5" s="26" t="s">
        <v>29</v>
      </c>
      <c r="K5" s="22"/>
      <c r="L5" s="23" t="s">
        <v>30</v>
      </c>
      <c r="M5" s="23" t="s">
        <v>48</v>
      </c>
      <c r="N5" s="27"/>
      <c r="O5" s="27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s="59" customFormat="1" x14ac:dyDescent="0.3">
      <c r="A6" s="75"/>
      <c r="B6" s="75"/>
      <c r="C6" s="75">
        <v>1</v>
      </c>
      <c r="D6" s="76">
        <v>2</v>
      </c>
      <c r="E6" s="75">
        <v>3</v>
      </c>
      <c r="F6" s="75">
        <v>4</v>
      </c>
      <c r="G6" s="75">
        <v>5</v>
      </c>
      <c r="H6" s="75">
        <f t="shared" ref="H6:M6" si="0">G6+1</f>
        <v>6</v>
      </c>
      <c r="I6" s="75">
        <f t="shared" si="0"/>
        <v>7</v>
      </c>
      <c r="J6" s="75">
        <f t="shared" si="0"/>
        <v>8</v>
      </c>
      <c r="K6" s="75">
        <f t="shared" si="0"/>
        <v>9</v>
      </c>
      <c r="L6" s="75">
        <f t="shared" si="0"/>
        <v>10</v>
      </c>
      <c r="M6" s="75">
        <f t="shared" si="0"/>
        <v>11</v>
      </c>
      <c r="N6" s="75">
        <v>12</v>
      </c>
      <c r="O6" s="75">
        <v>13</v>
      </c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s="34" customFormat="1" ht="11.25" customHeight="1" x14ac:dyDescent="0.3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s="34" customFormat="1" ht="14.5" x14ac:dyDescent="0.35">
      <c r="A8" s="33">
        <v>101</v>
      </c>
      <c r="B8" s="34" t="s">
        <v>63</v>
      </c>
      <c r="C8">
        <v>446135388</v>
      </c>
      <c r="D8" s="36">
        <v>31177</v>
      </c>
      <c r="E8" s="37">
        <f>(C8)/D8</f>
        <v>14309.760015395965</v>
      </c>
      <c r="F8" s="38">
        <f>IF(ISNUMBER(C8),E8/E$435,"")</f>
        <v>0.75197043371182948</v>
      </c>
      <c r="G8" s="39">
        <f>(E$435-E8)*0.6</f>
        <v>2831.9546177795132</v>
      </c>
      <c r="H8" s="39">
        <f>IF(E8&gt;=E$435*0.9,0,IF(E8&lt;0.9*E$435,(E$435*0.9-E8)*0.35))</f>
        <v>985.93457379538586</v>
      </c>
      <c r="I8" s="37">
        <f t="shared" ref="I8" si="1">G8+H8</f>
        <v>3817.8891915748991</v>
      </c>
      <c r="J8" s="40">
        <f>I$437</f>
        <v>-226.63414345062105</v>
      </c>
      <c r="K8" s="37">
        <f t="shared" ref="K8" si="2">I8+J8</f>
        <v>3591.2550481242779</v>
      </c>
      <c r="L8" s="37">
        <f t="shared" ref="L8" si="3">(I8*D8)</f>
        <v>119030331.32573062</v>
      </c>
      <c r="M8" s="37">
        <f t="shared" ref="M8" si="4">(K8*D8)</f>
        <v>111964558.63537061</v>
      </c>
      <c r="N8" s="41">
        <f>'jan-mai'!M8</f>
        <v>91746902.336896807</v>
      </c>
      <c r="O8" s="41">
        <f>M8-N8</f>
        <v>20217656.298473805</v>
      </c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s="34" customFormat="1" ht="14.5" x14ac:dyDescent="0.35">
      <c r="A9" s="33">
        <v>104</v>
      </c>
      <c r="B9" s="34" t="s">
        <v>64</v>
      </c>
      <c r="C9">
        <v>526705791</v>
      </c>
      <c r="D9" s="36">
        <v>32726</v>
      </c>
      <c r="E9" s="37">
        <f t="shared" ref="E9:E72" si="5">(C9)/D9</f>
        <v>16094.413952209252</v>
      </c>
      <c r="F9" s="38">
        <f t="shared" ref="F9:F72" si="6">IF(ISNUMBER(C9),E9/E$435,"")</f>
        <v>0.84575306832255237</v>
      </c>
      <c r="G9" s="39">
        <f t="shared" ref="G9:G72" si="7">(E$435-E9)*0.6</f>
        <v>1761.1622556915411</v>
      </c>
      <c r="H9" s="39">
        <f t="shared" ref="H9:H72" si="8">IF(E9&gt;=E$435*0.9,0,IF(E9&lt;0.9*E$435,(E$435*0.9-E9)*0.35))</f>
        <v>361.30569591073544</v>
      </c>
      <c r="I9" s="37">
        <f t="shared" ref="I9:I72" si="9">G9+H9</f>
        <v>2122.4679516022766</v>
      </c>
      <c r="J9" s="40">
        <f t="shared" ref="J9:J72" si="10">I$437</f>
        <v>-226.63414345062105</v>
      </c>
      <c r="K9" s="37">
        <f t="shared" ref="K9:K72" si="11">I9+J9</f>
        <v>1895.8338081516556</v>
      </c>
      <c r="L9" s="37">
        <f t="shared" ref="L9:L72" si="12">(I9*D9)</f>
        <v>69459886.184136108</v>
      </c>
      <c r="M9" s="37">
        <f t="shared" ref="M9:M72" si="13">(K9*D9)</f>
        <v>62043057.205571078</v>
      </c>
      <c r="N9" s="41">
        <f>'jan-mai'!M9</f>
        <v>50805738.639605664</v>
      </c>
      <c r="O9" s="41">
        <f t="shared" ref="O9:O72" si="14">M9-N9</f>
        <v>11237318.565965414</v>
      </c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s="34" customFormat="1" ht="14.5" x14ac:dyDescent="0.35">
      <c r="A10" s="33">
        <v>105</v>
      </c>
      <c r="B10" s="34" t="s">
        <v>65</v>
      </c>
      <c r="C10">
        <v>854549019</v>
      </c>
      <c r="D10" s="36">
        <v>55997</v>
      </c>
      <c r="E10" s="37">
        <f t="shared" si="5"/>
        <v>15260.621444005928</v>
      </c>
      <c r="F10" s="38">
        <f t="shared" si="6"/>
        <v>0.80193770640559858</v>
      </c>
      <c r="G10" s="39">
        <f t="shared" si="7"/>
        <v>2261.4377606135354</v>
      </c>
      <c r="H10" s="39">
        <f t="shared" si="8"/>
        <v>653.13307378189859</v>
      </c>
      <c r="I10" s="37">
        <f t="shared" si="9"/>
        <v>2914.5708343954338</v>
      </c>
      <c r="J10" s="40">
        <f t="shared" si="10"/>
        <v>-226.63414345062105</v>
      </c>
      <c r="K10" s="37">
        <f t="shared" si="11"/>
        <v>2687.9366909448127</v>
      </c>
      <c r="L10" s="37">
        <f t="shared" si="12"/>
        <v>163207223.01364112</v>
      </c>
      <c r="M10" s="37">
        <f t="shared" si="13"/>
        <v>150516390.88283667</v>
      </c>
      <c r="N10" s="41">
        <f>'jan-mai'!M10</f>
        <v>125940463.64230882</v>
      </c>
      <c r="O10" s="41">
        <f t="shared" si="14"/>
        <v>24575927.240527853</v>
      </c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s="34" customFormat="1" ht="14.5" x14ac:dyDescent="0.35">
      <c r="A11" s="33">
        <v>106</v>
      </c>
      <c r="B11" s="34" t="s">
        <v>66</v>
      </c>
      <c r="C11">
        <v>1312424024</v>
      </c>
      <c r="D11" s="36">
        <v>81772</v>
      </c>
      <c r="E11" s="37">
        <f t="shared" si="5"/>
        <v>16049.797290025926</v>
      </c>
      <c r="F11" s="38">
        <f t="shared" si="6"/>
        <v>0.84340848596920248</v>
      </c>
      <c r="G11" s="39">
        <f t="shared" si="7"/>
        <v>1787.9322530015363</v>
      </c>
      <c r="H11" s="39">
        <f t="shared" si="8"/>
        <v>376.92152767489932</v>
      </c>
      <c r="I11" s="37">
        <f t="shared" si="9"/>
        <v>2164.8537806764357</v>
      </c>
      <c r="J11" s="40">
        <f t="shared" si="10"/>
        <v>-226.63414345062105</v>
      </c>
      <c r="K11" s="37">
        <f t="shared" si="11"/>
        <v>1938.2196372258147</v>
      </c>
      <c r="L11" s="37">
        <f t="shared" si="12"/>
        <v>177024423.35347348</v>
      </c>
      <c r="M11" s="37">
        <f t="shared" si="13"/>
        <v>158492096.17522931</v>
      </c>
      <c r="N11" s="41">
        <f>'jan-mai'!M11</f>
        <v>132379925.05126309</v>
      </c>
      <c r="O11" s="41">
        <f t="shared" si="14"/>
        <v>26112171.123966217</v>
      </c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s="34" customFormat="1" ht="14.5" x14ac:dyDescent="0.35">
      <c r="A12" s="33">
        <v>111</v>
      </c>
      <c r="B12" s="34" t="s">
        <v>67</v>
      </c>
      <c r="C12">
        <v>92474360</v>
      </c>
      <c r="D12" s="36">
        <v>4599</v>
      </c>
      <c r="E12" s="37">
        <f t="shared" si="5"/>
        <v>20107.492933246358</v>
      </c>
      <c r="F12" s="38">
        <f t="shared" si="6"/>
        <v>1.0566382780425978</v>
      </c>
      <c r="G12" s="39">
        <f t="shared" si="7"/>
        <v>-646.68513293072249</v>
      </c>
      <c r="H12" s="39">
        <f t="shared" si="8"/>
        <v>0</v>
      </c>
      <c r="I12" s="37">
        <f t="shared" si="9"/>
        <v>-646.68513293072249</v>
      </c>
      <c r="J12" s="40">
        <f t="shared" si="10"/>
        <v>-226.63414345062105</v>
      </c>
      <c r="K12" s="37">
        <f t="shared" si="11"/>
        <v>-873.31927638134357</v>
      </c>
      <c r="L12" s="37">
        <f t="shared" si="12"/>
        <v>-2974104.9263483929</v>
      </c>
      <c r="M12" s="37">
        <f t="shared" si="13"/>
        <v>-4016395.3520777989</v>
      </c>
      <c r="N12" s="41">
        <f>'jan-mai'!M12</f>
        <v>-3312117.934229868</v>
      </c>
      <c r="O12" s="41">
        <f t="shared" si="14"/>
        <v>-704277.41784793092</v>
      </c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s="34" customFormat="1" ht="14.5" x14ac:dyDescent="0.35">
      <c r="A13" s="33">
        <v>118</v>
      </c>
      <c r="B13" s="34" t="s">
        <v>68</v>
      </c>
      <c r="C13">
        <v>20800460</v>
      </c>
      <c r="D13" s="36">
        <v>1357</v>
      </c>
      <c r="E13" s="37">
        <f t="shared" si="5"/>
        <v>15328.268238761975</v>
      </c>
      <c r="F13" s="38">
        <f t="shared" si="6"/>
        <v>0.80549251022740909</v>
      </c>
      <c r="G13" s="39">
        <f t="shared" si="7"/>
        <v>2220.8496837599073</v>
      </c>
      <c r="H13" s="39">
        <f t="shared" si="8"/>
        <v>629.45669561728221</v>
      </c>
      <c r="I13" s="37">
        <f t="shared" si="9"/>
        <v>2850.3063793771894</v>
      </c>
      <c r="J13" s="40">
        <f t="shared" si="10"/>
        <v>-226.63414345062105</v>
      </c>
      <c r="K13" s="37">
        <f t="shared" si="11"/>
        <v>2623.6722359265682</v>
      </c>
      <c r="L13" s="37">
        <f t="shared" si="12"/>
        <v>3867865.7568148458</v>
      </c>
      <c r="M13" s="37">
        <f t="shared" si="13"/>
        <v>3560323.2241523531</v>
      </c>
      <c r="N13" s="41">
        <f>'jan-mai'!M13</f>
        <v>2717020.0883317501</v>
      </c>
      <c r="O13" s="41">
        <f t="shared" si="14"/>
        <v>843303.135820603</v>
      </c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s="34" customFormat="1" ht="14.5" x14ac:dyDescent="0.35">
      <c r="A14" s="33">
        <v>119</v>
      </c>
      <c r="B14" s="34" t="s">
        <v>69</v>
      </c>
      <c r="C14">
        <v>53585961</v>
      </c>
      <c r="D14" s="36">
        <v>3592</v>
      </c>
      <c r="E14" s="37">
        <f t="shared" si="5"/>
        <v>14918.140590200446</v>
      </c>
      <c r="F14" s="38">
        <f t="shared" si="6"/>
        <v>0.7839405159637588</v>
      </c>
      <c r="G14" s="39">
        <f t="shared" si="7"/>
        <v>2466.9262728968247</v>
      </c>
      <c r="H14" s="39">
        <f t="shared" si="8"/>
        <v>773.00137261381735</v>
      </c>
      <c r="I14" s="37">
        <f t="shared" si="9"/>
        <v>3239.9276455106419</v>
      </c>
      <c r="J14" s="40">
        <f t="shared" si="10"/>
        <v>-226.63414345062105</v>
      </c>
      <c r="K14" s="37">
        <f t="shared" si="11"/>
        <v>3013.2935020600207</v>
      </c>
      <c r="L14" s="37">
        <f t="shared" si="12"/>
        <v>11637820.102674225</v>
      </c>
      <c r="M14" s="37">
        <f t="shared" si="13"/>
        <v>10823750.259399595</v>
      </c>
      <c r="N14" s="41">
        <f>'jan-mai'!M14</f>
        <v>8732959.4877211843</v>
      </c>
      <c r="O14" s="41">
        <f t="shared" si="14"/>
        <v>2090790.7716784105</v>
      </c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s="34" customFormat="1" ht="14.5" x14ac:dyDescent="0.35">
      <c r="A15" s="33">
        <v>121</v>
      </c>
      <c r="B15" s="34" t="s">
        <v>70</v>
      </c>
      <c r="C15">
        <v>11338831</v>
      </c>
      <c r="D15" s="36">
        <v>673</v>
      </c>
      <c r="E15" s="37">
        <f t="shared" si="5"/>
        <v>16848.188707280831</v>
      </c>
      <c r="F15" s="38">
        <f t="shared" si="6"/>
        <v>0.88536353900007325</v>
      </c>
      <c r="G15" s="39">
        <f t="shared" si="7"/>
        <v>1308.8974026485935</v>
      </c>
      <c r="H15" s="39">
        <f t="shared" si="8"/>
        <v>97.484531635682643</v>
      </c>
      <c r="I15" s="37">
        <f t="shared" si="9"/>
        <v>1406.3819342842762</v>
      </c>
      <c r="J15" s="40">
        <f t="shared" si="10"/>
        <v>-226.63414345062105</v>
      </c>
      <c r="K15" s="37">
        <f t="shared" si="11"/>
        <v>1179.7477908336552</v>
      </c>
      <c r="L15" s="37">
        <f t="shared" si="12"/>
        <v>946495.04177331785</v>
      </c>
      <c r="M15" s="37">
        <f t="shared" si="13"/>
        <v>793970.26323104999</v>
      </c>
      <c r="N15" s="41">
        <f>'jan-mai'!M15</f>
        <v>549268.05898840679</v>
      </c>
      <c r="O15" s="41">
        <f t="shared" si="14"/>
        <v>244702.2042426432</v>
      </c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s="34" customFormat="1" ht="14.5" x14ac:dyDescent="0.35">
      <c r="A16" s="33">
        <v>122</v>
      </c>
      <c r="B16" s="34" t="s">
        <v>71</v>
      </c>
      <c r="C16">
        <v>82500250</v>
      </c>
      <c r="D16" s="36">
        <v>5347</v>
      </c>
      <c r="E16" s="37">
        <f t="shared" si="5"/>
        <v>15429.259397793156</v>
      </c>
      <c r="F16" s="38">
        <f t="shared" si="6"/>
        <v>0.81079954302013446</v>
      </c>
      <c r="G16" s="39">
        <f t="shared" si="7"/>
        <v>2160.2549883411989</v>
      </c>
      <c r="H16" s="39">
        <f t="shared" si="8"/>
        <v>594.10978995636913</v>
      </c>
      <c r="I16" s="37">
        <f t="shared" si="9"/>
        <v>2754.3647782975681</v>
      </c>
      <c r="J16" s="40">
        <f t="shared" si="10"/>
        <v>-226.63414345062105</v>
      </c>
      <c r="K16" s="37">
        <f t="shared" si="11"/>
        <v>2527.7306348469469</v>
      </c>
      <c r="L16" s="37">
        <f t="shared" si="12"/>
        <v>14727588.469557097</v>
      </c>
      <c r="M16" s="37">
        <f t="shared" si="13"/>
        <v>13515775.704526626</v>
      </c>
      <c r="N16" s="41">
        <f>'jan-mai'!M16</f>
        <v>10687428.326167924</v>
      </c>
      <c r="O16" s="41">
        <f t="shared" si="14"/>
        <v>2828347.3783587012</v>
      </c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s="34" customFormat="1" ht="14.5" x14ac:dyDescent="0.35">
      <c r="A17" s="33">
        <v>123</v>
      </c>
      <c r="B17" s="34" t="s">
        <v>72</v>
      </c>
      <c r="C17">
        <v>103025881</v>
      </c>
      <c r="D17" s="36">
        <v>6042</v>
      </c>
      <c r="E17" s="37">
        <f t="shared" si="5"/>
        <v>17051.618834822908</v>
      </c>
      <c r="F17" s="38">
        <f t="shared" si="6"/>
        <v>0.89605368621940351</v>
      </c>
      <c r="G17" s="39">
        <f t="shared" si="7"/>
        <v>1186.8393261233475</v>
      </c>
      <c r="H17" s="39">
        <f t="shared" si="8"/>
        <v>26.283986995955818</v>
      </c>
      <c r="I17" s="37">
        <f t="shared" si="9"/>
        <v>1213.1233131193032</v>
      </c>
      <c r="J17" s="40">
        <f t="shared" si="10"/>
        <v>-226.63414345062105</v>
      </c>
      <c r="K17" s="37">
        <f t="shared" si="11"/>
        <v>986.48916966868217</v>
      </c>
      <c r="L17" s="37">
        <f t="shared" si="12"/>
        <v>7329691.0578668304</v>
      </c>
      <c r="M17" s="37">
        <f t="shared" si="13"/>
        <v>5960367.5631381776</v>
      </c>
      <c r="N17" s="41">
        <f>'jan-mai'!M17</f>
        <v>4135471.9209791599</v>
      </c>
      <c r="O17" s="41">
        <f t="shared" si="14"/>
        <v>1824895.6421590177</v>
      </c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s="34" customFormat="1" ht="14.5" x14ac:dyDescent="0.35">
      <c r="A18" s="33">
        <v>124</v>
      </c>
      <c r="B18" s="34" t="s">
        <v>73</v>
      </c>
      <c r="C18">
        <v>270411975</v>
      </c>
      <c r="D18" s="36">
        <v>15865</v>
      </c>
      <c r="E18" s="37">
        <f t="shared" si="5"/>
        <v>17044.56192877403</v>
      </c>
      <c r="F18" s="38">
        <f t="shared" si="6"/>
        <v>0.89568284948304111</v>
      </c>
      <c r="G18" s="39">
        <f t="shared" si="7"/>
        <v>1191.0734697526743</v>
      </c>
      <c r="H18" s="39">
        <f t="shared" si="8"/>
        <v>28.753904113063069</v>
      </c>
      <c r="I18" s="37">
        <f t="shared" si="9"/>
        <v>1219.8273738657374</v>
      </c>
      <c r="J18" s="40">
        <f t="shared" si="10"/>
        <v>-226.63414345062105</v>
      </c>
      <c r="K18" s="37">
        <f t="shared" si="11"/>
        <v>993.19323041511632</v>
      </c>
      <c r="L18" s="37">
        <f t="shared" si="12"/>
        <v>19352561.286379922</v>
      </c>
      <c r="M18" s="37">
        <f t="shared" si="13"/>
        <v>15757010.600535821</v>
      </c>
      <c r="N18" s="41">
        <f>'jan-mai'!M18</f>
        <v>11108733.617665399</v>
      </c>
      <c r="O18" s="41">
        <f t="shared" si="14"/>
        <v>4648276.9828704223</v>
      </c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s="34" customFormat="1" ht="14.5" x14ac:dyDescent="0.35">
      <c r="A19" s="33">
        <v>125</v>
      </c>
      <c r="B19" s="34" t="s">
        <v>74</v>
      </c>
      <c r="C19">
        <v>174130527</v>
      </c>
      <c r="D19" s="36">
        <v>11424</v>
      </c>
      <c r="E19" s="37">
        <f t="shared" si="5"/>
        <v>15242.5181197479</v>
      </c>
      <c r="F19" s="38">
        <f t="shared" si="6"/>
        <v>0.80098638614730711</v>
      </c>
      <c r="G19" s="39">
        <f t="shared" si="7"/>
        <v>2272.2997551683525</v>
      </c>
      <c r="H19" s="39">
        <f t="shared" si="8"/>
        <v>659.46923727220872</v>
      </c>
      <c r="I19" s="37">
        <f t="shared" si="9"/>
        <v>2931.7689924405613</v>
      </c>
      <c r="J19" s="40">
        <f t="shared" si="10"/>
        <v>-226.63414345062105</v>
      </c>
      <c r="K19" s="37">
        <f t="shared" si="11"/>
        <v>2705.1348489899401</v>
      </c>
      <c r="L19" s="37">
        <f t="shared" si="12"/>
        <v>33492528.969640974</v>
      </c>
      <c r="M19" s="37">
        <f t="shared" si="13"/>
        <v>30903460.514861077</v>
      </c>
      <c r="N19" s="41">
        <f>'jan-mai'!M19</f>
        <v>25472607.480436206</v>
      </c>
      <c r="O19" s="41">
        <f t="shared" si="14"/>
        <v>5430853.0344248712</v>
      </c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s="34" customFormat="1" ht="14.5" x14ac:dyDescent="0.35">
      <c r="A20" s="33">
        <v>127</v>
      </c>
      <c r="B20" s="34" t="s">
        <v>75</v>
      </c>
      <c r="C20">
        <v>58157798</v>
      </c>
      <c r="D20" s="36">
        <v>3797</v>
      </c>
      <c r="E20" s="37">
        <f t="shared" si="5"/>
        <v>15316.775875691335</v>
      </c>
      <c r="F20" s="38">
        <f t="shared" si="6"/>
        <v>0.80488859253533707</v>
      </c>
      <c r="G20" s="39">
        <f t="shared" si="7"/>
        <v>2227.745101602291</v>
      </c>
      <c r="H20" s="39">
        <f t="shared" si="8"/>
        <v>633.4790226920062</v>
      </c>
      <c r="I20" s="37">
        <f t="shared" si="9"/>
        <v>2861.2241242942973</v>
      </c>
      <c r="J20" s="40">
        <f t="shared" si="10"/>
        <v>-226.63414345062105</v>
      </c>
      <c r="K20" s="37">
        <f t="shared" si="11"/>
        <v>2634.5899808436761</v>
      </c>
      <c r="L20" s="37">
        <f t="shared" si="12"/>
        <v>10864067.999945447</v>
      </c>
      <c r="M20" s="37">
        <f t="shared" si="13"/>
        <v>10003538.157263439</v>
      </c>
      <c r="N20" s="41">
        <f>'jan-mai'!M20</f>
        <v>7946488.4397904631</v>
      </c>
      <c r="O20" s="41">
        <f t="shared" si="14"/>
        <v>2057049.7174729761</v>
      </c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s="34" customFormat="1" ht="14.5" x14ac:dyDescent="0.35">
      <c r="A21" s="33">
        <v>128</v>
      </c>
      <c r="B21" s="34" t="s">
        <v>76</v>
      </c>
      <c r="C21">
        <v>123312573</v>
      </c>
      <c r="D21" s="36">
        <v>8230</v>
      </c>
      <c r="E21" s="37">
        <f t="shared" si="5"/>
        <v>14983.30170109356</v>
      </c>
      <c r="F21" s="38">
        <f t="shared" si="6"/>
        <v>0.78736469839356338</v>
      </c>
      <c r="G21" s="39">
        <f t="shared" si="7"/>
        <v>2427.8296063609564</v>
      </c>
      <c r="H21" s="39">
        <f t="shared" si="8"/>
        <v>750.19498380122752</v>
      </c>
      <c r="I21" s="37">
        <f t="shared" si="9"/>
        <v>3178.0245901621838</v>
      </c>
      <c r="J21" s="40">
        <f t="shared" si="10"/>
        <v>-226.63414345062105</v>
      </c>
      <c r="K21" s="37">
        <f t="shared" si="11"/>
        <v>2951.3904467115626</v>
      </c>
      <c r="L21" s="37">
        <f t="shared" si="12"/>
        <v>26155142.377034772</v>
      </c>
      <c r="M21" s="37">
        <f t="shared" si="13"/>
        <v>24289943.376436159</v>
      </c>
      <c r="N21" s="41">
        <f>'jan-mai'!M21</f>
        <v>21124617.592829999</v>
      </c>
      <c r="O21" s="41">
        <f t="shared" si="14"/>
        <v>3165325.7836061604</v>
      </c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s="34" customFormat="1" ht="14.5" x14ac:dyDescent="0.35">
      <c r="A22" s="33">
        <v>135</v>
      </c>
      <c r="B22" s="34" t="s">
        <v>77</v>
      </c>
      <c r="C22">
        <v>123358711</v>
      </c>
      <c r="D22" s="36">
        <v>7542</v>
      </c>
      <c r="E22" s="37">
        <f t="shared" si="5"/>
        <v>16356.233227260673</v>
      </c>
      <c r="F22" s="38">
        <f t="shared" si="6"/>
        <v>0.85951153482392684</v>
      </c>
      <c r="G22" s="39">
        <f t="shared" si="7"/>
        <v>1604.0706906606886</v>
      </c>
      <c r="H22" s="39">
        <f t="shared" si="8"/>
        <v>269.66894964273814</v>
      </c>
      <c r="I22" s="37">
        <f t="shared" si="9"/>
        <v>1873.7396403034268</v>
      </c>
      <c r="J22" s="40">
        <f t="shared" si="10"/>
        <v>-226.63414345062105</v>
      </c>
      <c r="K22" s="37">
        <f t="shared" si="11"/>
        <v>1647.1054968528058</v>
      </c>
      <c r="L22" s="37">
        <f t="shared" si="12"/>
        <v>14131744.367168445</v>
      </c>
      <c r="M22" s="37">
        <f t="shared" si="13"/>
        <v>12422469.657263862</v>
      </c>
      <c r="N22" s="41">
        <f>'jan-mai'!M22</f>
        <v>10542628.478812139</v>
      </c>
      <c r="O22" s="41">
        <f t="shared" si="14"/>
        <v>1879841.1784517225</v>
      </c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s="34" customFormat="1" ht="14.5" x14ac:dyDescent="0.35">
      <c r="A23" s="33">
        <v>136</v>
      </c>
      <c r="B23" s="34" t="s">
        <v>78</v>
      </c>
      <c r="C23">
        <v>279072604</v>
      </c>
      <c r="D23" s="36">
        <v>16145</v>
      </c>
      <c r="E23" s="37">
        <f t="shared" si="5"/>
        <v>17285.388912976152</v>
      </c>
      <c r="F23" s="38">
        <f t="shared" si="6"/>
        <v>0.90833818203684646</v>
      </c>
      <c r="G23" s="39">
        <f t="shared" si="7"/>
        <v>1046.5772792314012</v>
      </c>
      <c r="H23" s="39">
        <f t="shared" si="8"/>
        <v>0</v>
      </c>
      <c r="I23" s="37">
        <f t="shared" si="9"/>
        <v>1046.5772792314012</v>
      </c>
      <c r="J23" s="40">
        <f t="shared" si="10"/>
        <v>-226.63414345062105</v>
      </c>
      <c r="K23" s="37">
        <f t="shared" si="11"/>
        <v>819.94313578078015</v>
      </c>
      <c r="L23" s="37">
        <f t="shared" si="12"/>
        <v>16896990.173190974</v>
      </c>
      <c r="M23" s="37">
        <f t="shared" si="13"/>
        <v>13237981.927180696</v>
      </c>
      <c r="N23" s="41">
        <f>'jan-mai'!M23</f>
        <v>11019285.054850789</v>
      </c>
      <c r="O23" s="41">
        <f t="shared" si="14"/>
        <v>2218696.8723299075</v>
      </c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s="34" customFormat="1" ht="14.5" x14ac:dyDescent="0.35">
      <c r="A24" s="33">
        <v>137</v>
      </c>
      <c r="B24" s="34" t="s">
        <v>79</v>
      </c>
      <c r="C24">
        <v>87311530</v>
      </c>
      <c r="D24" s="36">
        <v>5593</v>
      </c>
      <c r="E24" s="37">
        <f t="shared" si="5"/>
        <v>15610.858215626677</v>
      </c>
      <c r="F24" s="38">
        <f t="shared" si="6"/>
        <v>0.82034246628795349</v>
      </c>
      <c r="G24" s="39">
        <f t="shared" si="7"/>
        <v>2051.2956976410865</v>
      </c>
      <c r="H24" s="39">
        <f t="shared" si="8"/>
        <v>530.55020371463672</v>
      </c>
      <c r="I24" s="37">
        <f t="shared" si="9"/>
        <v>2581.8459013557231</v>
      </c>
      <c r="J24" s="40">
        <f t="shared" si="10"/>
        <v>-226.63414345062105</v>
      </c>
      <c r="K24" s="37">
        <f t="shared" si="11"/>
        <v>2355.2117579051019</v>
      </c>
      <c r="L24" s="37">
        <f t="shared" si="12"/>
        <v>14440264.12628256</v>
      </c>
      <c r="M24" s="37">
        <f t="shared" si="13"/>
        <v>13172699.361963235</v>
      </c>
      <c r="N24" s="41">
        <f>'jan-mai'!M24</f>
        <v>11090844.008651059</v>
      </c>
      <c r="O24" s="41">
        <f t="shared" si="14"/>
        <v>2081855.3533121757</v>
      </c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s="34" customFormat="1" ht="14.5" x14ac:dyDescent="0.35">
      <c r="A25" s="33">
        <v>138</v>
      </c>
      <c r="B25" s="34" t="s">
        <v>80</v>
      </c>
      <c r="C25">
        <v>90816090</v>
      </c>
      <c r="D25" s="36">
        <v>5642</v>
      </c>
      <c r="E25" s="37">
        <f t="shared" si="5"/>
        <v>16096.435661113081</v>
      </c>
      <c r="F25" s="38">
        <f t="shared" si="6"/>
        <v>0.84585930807217891</v>
      </c>
      <c r="G25" s="39">
        <f t="shared" si="7"/>
        <v>1759.9492303492439</v>
      </c>
      <c r="H25" s="39">
        <f t="shared" si="8"/>
        <v>360.59809779439536</v>
      </c>
      <c r="I25" s="37">
        <f t="shared" si="9"/>
        <v>2120.5473281436393</v>
      </c>
      <c r="J25" s="40">
        <f t="shared" si="10"/>
        <v>-226.63414345062105</v>
      </c>
      <c r="K25" s="37">
        <f t="shared" si="11"/>
        <v>1893.9131846930184</v>
      </c>
      <c r="L25" s="37">
        <f t="shared" si="12"/>
        <v>11964128.025386414</v>
      </c>
      <c r="M25" s="37">
        <f t="shared" si="13"/>
        <v>10685458.18803801</v>
      </c>
      <c r="N25" s="41">
        <f>'jan-mai'!M25</f>
        <v>9645190.7084139548</v>
      </c>
      <c r="O25" s="41">
        <f t="shared" si="14"/>
        <v>1040267.4796240553</v>
      </c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s="34" customFormat="1" ht="14.5" x14ac:dyDescent="0.35">
      <c r="A26" s="33">
        <v>211</v>
      </c>
      <c r="B26" s="34" t="s">
        <v>81</v>
      </c>
      <c r="C26">
        <v>332970302</v>
      </c>
      <c r="D26" s="36">
        <v>17824</v>
      </c>
      <c r="E26" s="37">
        <f t="shared" si="5"/>
        <v>18681.008864452422</v>
      </c>
      <c r="F26" s="38">
        <f t="shared" si="6"/>
        <v>0.98167728339699267</v>
      </c>
      <c r="G26" s="39">
        <f t="shared" si="7"/>
        <v>209.20530834563905</v>
      </c>
      <c r="H26" s="39">
        <f t="shared" si="8"/>
        <v>0</v>
      </c>
      <c r="I26" s="37">
        <f t="shared" si="9"/>
        <v>209.20530834563905</v>
      </c>
      <c r="J26" s="40">
        <f t="shared" si="10"/>
        <v>-226.63414345062105</v>
      </c>
      <c r="K26" s="37">
        <f t="shared" si="11"/>
        <v>-17.428835104981999</v>
      </c>
      <c r="L26" s="37">
        <f t="shared" si="12"/>
        <v>3728875.4159526704</v>
      </c>
      <c r="M26" s="37">
        <f t="shared" si="13"/>
        <v>-310651.55691119918</v>
      </c>
      <c r="N26" s="41">
        <f>'jan-mai'!M26</f>
        <v>21976.904258938888</v>
      </c>
      <c r="O26" s="41">
        <f t="shared" si="14"/>
        <v>-332628.46117013809</v>
      </c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s="34" customFormat="1" ht="14.5" x14ac:dyDescent="0.35">
      <c r="A27" s="33">
        <v>213</v>
      </c>
      <c r="B27" s="34" t="s">
        <v>82</v>
      </c>
      <c r="C27">
        <v>623330727</v>
      </c>
      <c r="D27" s="36">
        <v>30843</v>
      </c>
      <c r="E27" s="37">
        <f t="shared" si="5"/>
        <v>20209.795642447232</v>
      </c>
      <c r="F27" s="38">
        <f t="shared" si="6"/>
        <v>1.0620142321134494</v>
      </c>
      <c r="G27" s="39">
        <f t="shared" si="7"/>
        <v>-708.06675845124698</v>
      </c>
      <c r="H27" s="39">
        <f t="shared" si="8"/>
        <v>0</v>
      </c>
      <c r="I27" s="37">
        <f t="shared" si="9"/>
        <v>-708.06675845124698</v>
      </c>
      <c r="J27" s="40">
        <f t="shared" si="10"/>
        <v>-226.63414345062105</v>
      </c>
      <c r="K27" s="37">
        <f t="shared" si="11"/>
        <v>-934.70090190186806</v>
      </c>
      <c r="L27" s="37">
        <f t="shared" si="12"/>
        <v>-21838903.030911811</v>
      </c>
      <c r="M27" s="37">
        <f t="shared" si="13"/>
        <v>-28828979.917359315</v>
      </c>
      <c r="N27" s="41">
        <f>'jan-mai'!M27</f>
        <v>-24866663.840324365</v>
      </c>
      <c r="O27" s="41">
        <f t="shared" si="14"/>
        <v>-3962316.0770349503</v>
      </c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s="34" customFormat="1" ht="14.5" x14ac:dyDescent="0.35">
      <c r="A28" s="33">
        <v>214</v>
      </c>
      <c r="B28" s="34" t="s">
        <v>83</v>
      </c>
      <c r="C28">
        <v>360303532</v>
      </c>
      <c r="D28" s="36">
        <v>20335</v>
      </c>
      <c r="E28" s="37">
        <f t="shared" si="5"/>
        <v>17718.393508728794</v>
      </c>
      <c r="F28" s="38">
        <f t="shared" si="6"/>
        <v>0.93109234795696016</v>
      </c>
      <c r="G28" s="39">
        <f t="shared" si="7"/>
        <v>786.77452177981615</v>
      </c>
      <c r="H28" s="39">
        <f t="shared" si="8"/>
        <v>0</v>
      </c>
      <c r="I28" s="37">
        <f t="shared" si="9"/>
        <v>786.77452177981615</v>
      </c>
      <c r="J28" s="40">
        <f t="shared" si="10"/>
        <v>-226.63414345062105</v>
      </c>
      <c r="K28" s="37">
        <f t="shared" si="11"/>
        <v>560.14037832919507</v>
      </c>
      <c r="L28" s="37">
        <f t="shared" si="12"/>
        <v>15999059.900392562</v>
      </c>
      <c r="M28" s="37">
        <f t="shared" si="13"/>
        <v>11390454.593324183</v>
      </c>
      <c r="N28" s="41">
        <f>'jan-mai'!M28</f>
        <v>3644794.8755893898</v>
      </c>
      <c r="O28" s="41">
        <f t="shared" si="14"/>
        <v>7745659.7177347932</v>
      </c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s="34" customFormat="1" ht="14.5" x14ac:dyDescent="0.35">
      <c r="A29" s="33">
        <v>215</v>
      </c>
      <c r="B29" s="34" t="s">
        <v>84</v>
      </c>
      <c r="C29">
        <v>359551952</v>
      </c>
      <c r="D29" s="36">
        <v>15761</v>
      </c>
      <c r="E29" s="37">
        <f t="shared" si="5"/>
        <v>22812.762641964342</v>
      </c>
      <c r="F29" s="38">
        <f t="shared" si="6"/>
        <v>1.198798791844607</v>
      </c>
      <c r="G29" s="39">
        <f t="shared" si="7"/>
        <v>-2269.8469581615127</v>
      </c>
      <c r="H29" s="39">
        <f t="shared" si="8"/>
        <v>0</v>
      </c>
      <c r="I29" s="37">
        <f t="shared" si="9"/>
        <v>-2269.8469581615127</v>
      </c>
      <c r="J29" s="40">
        <f t="shared" si="10"/>
        <v>-226.63414345062105</v>
      </c>
      <c r="K29" s="37">
        <f t="shared" si="11"/>
        <v>-2496.4811016121339</v>
      </c>
      <c r="L29" s="37">
        <f t="shared" si="12"/>
        <v>-35775057.907583602</v>
      </c>
      <c r="M29" s="37">
        <f t="shared" si="13"/>
        <v>-39347038.642508842</v>
      </c>
      <c r="N29" s="41">
        <f>'jan-mai'!M29</f>
        <v>-32370102.647574898</v>
      </c>
      <c r="O29" s="41">
        <f t="shared" si="14"/>
        <v>-6976935.9949339442</v>
      </c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s="34" customFormat="1" ht="14.5" x14ac:dyDescent="0.35">
      <c r="A30" s="33">
        <v>216</v>
      </c>
      <c r="B30" s="34" t="s">
        <v>85</v>
      </c>
      <c r="C30">
        <v>378394527</v>
      </c>
      <c r="D30" s="36">
        <v>19488</v>
      </c>
      <c r="E30" s="37">
        <f t="shared" si="5"/>
        <v>19416.796336206895</v>
      </c>
      <c r="F30" s="38">
        <f t="shared" si="6"/>
        <v>1.0203425317072126</v>
      </c>
      <c r="G30" s="39">
        <f t="shared" si="7"/>
        <v>-232.2671747070446</v>
      </c>
      <c r="H30" s="39">
        <f t="shared" si="8"/>
        <v>0</v>
      </c>
      <c r="I30" s="37">
        <f t="shared" si="9"/>
        <v>-232.2671747070446</v>
      </c>
      <c r="J30" s="40">
        <f t="shared" si="10"/>
        <v>-226.63414345062105</v>
      </c>
      <c r="K30" s="37">
        <f t="shared" si="11"/>
        <v>-458.90131815766563</v>
      </c>
      <c r="L30" s="37">
        <f t="shared" si="12"/>
        <v>-4526422.7006908851</v>
      </c>
      <c r="M30" s="37">
        <f t="shared" si="13"/>
        <v>-8943068.8882565871</v>
      </c>
      <c r="N30" s="41">
        <f>'jan-mai'!M30</f>
        <v>-8315991.0518964147</v>
      </c>
      <c r="O30" s="41">
        <f t="shared" si="14"/>
        <v>-627077.83636017237</v>
      </c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s="34" customFormat="1" ht="14.5" x14ac:dyDescent="0.35">
      <c r="A31" s="33">
        <v>217</v>
      </c>
      <c r="B31" s="34" t="s">
        <v>86</v>
      </c>
      <c r="C31">
        <v>637488995</v>
      </c>
      <c r="D31" s="36">
        <v>27394</v>
      </c>
      <c r="E31" s="37">
        <f t="shared" si="5"/>
        <v>23271.117580492079</v>
      </c>
      <c r="F31" s="38">
        <f t="shared" si="6"/>
        <v>1.2228851050705332</v>
      </c>
      <c r="G31" s="39">
        <f t="shared" si="7"/>
        <v>-2544.8599212781546</v>
      </c>
      <c r="H31" s="39">
        <f t="shared" si="8"/>
        <v>0</v>
      </c>
      <c r="I31" s="37">
        <f t="shared" si="9"/>
        <v>-2544.8599212781546</v>
      </c>
      <c r="J31" s="40">
        <f t="shared" si="10"/>
        <v>-226.63414345062105</v>
      </c>
      <c r="K31" s="37">
        <f t="shared" si="11"/>
        <v>-2771.4940647287758</v>
      </c>
      <c r="L31" s="37">
        <f t="shared" si="12"/>
        <v>-69713892.683493763</v>
      </c>
      <c r="M31" s="37">
        <f t="shared" si="13"/>
        <v>-75922308.40918009</v>
      </c>
      <c r="N31" s="41">
        <f>'jan-mai'!M31</f>
        <v>-63695844.146225899</v>
      </c>
      <c r="O31" s="41">
        <f t="shared" si="14"/>
        <v>-12226464.26295419</v>
      </c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s="34" customFormat="1" ht="14.5" x14ac:dyDescent="0.35">
      <c r="A32" s="33">
        <v>219</v>
      </c>
      <c r="B32" s="34" t="s">
        <v>87</v>
      </c>
      <c r="C32">
        <v>3942804342</v>
      </c>
      <c r="D32" s="36">
        <v>126841</v>
      </c>
      <c r="E32" s="37">
        <f t="shared" si="5"/>
        <v>31084.620446070276</v>
      </c>
      <c r="F32" s="38">
        <f t="shared" si="6"/>
        <v>1.6334806099787877</v>
      </c>
      <c r="G32" s="39">
        <f t="shared" si="7"/>
        <v>-7232.9616406250725</v>
      </c>
      <c r="H32" s="39">
        <f t="shared" si="8"/>
        <v>0</v>
      </c>
      <c r="I32" s="37">
        <f t="shared" si="9"/>
        <v>-7232.9616406250725</v>
      </c>
      <c r="J32" s="40">
        <f t="shared" si="10"/>
        <v>-226.63414345062105</v>
      </c>
      <c r="K32" s="37">
        <f t="shared" si="11"/>
        <v>-7459.5957840756937</v>
      </c>
      <c r="L32" s="37">
        <f t="shared" si="12"/>
        <v>-917436087.45852482</v>
      </c>
      <c r="M32" s="37">
        <f t="shared" si="13"/>
        <v>-946182588.84794509</v>
      </c>
      <c r="N32" s="41">
        <f>'jan-mai'!M32</f>
        <v>-801117541.58131123</v>
      </c>
      <c r="O32" s="41">
        <f t="shared" si="14"/>
        <v>-145065047.26663387</v>
      </c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s="34" customFormat="1" ht="14.5" x14ac:dyDescent="0.35">
      <c r="A33" s="33">
        <v>220</v>
      </c>
      <c r="B33" s="34" t="s">
        <v>88</v>
      </c>
      <c r="C33">
        <v>1768902894</v>
      </c>
      <c r="D33" s="36">
        <v>61523</v>
      </c>
      <c r="E33" s="37">
        <f t="shared" si="5"/>
        <v>28751.895941355266</v>
      </c>
      <c r="F33" s="38">
        <f t="shared" si="6"/>
        <v>1.5108971525585748</v>
      </c>
      <c r="G33" s="39">
        <f t="shared" si="7"/>
        <v>-5833.3269377960669</v>
      </c>
      <c r="H33" s="39">
        <f t="shared" si="8"/>
        <v>0</v>
      </c>
      <c r="I33" s="37">
        <f t="shared" si="9"/>
        <v>-5833.3269377960669</v>
      </c>
      <c r="J33" s="40">
        <f t="shared" si="10"/>
        <v>-226.63414345062105</v>
      </c>
      <c r="K33" s="37">
        <f t="shared" si="11"/>
        <v>-6059.9610812466881</v>
      </c>
      <c r="L33" s="37">
        <f t="shared" si="12"/>
        <v>-358883773.19402742</v>
      </c>
      <c r="M33" s="37">
        <f t="shared" si="13"/>
        <v>-372826985.60153997</v>
      </c>
      <c r="N33" s="41">
        <f>'jan-mai'!M33</f>
        <v>-315819592.59443873</v>
      </c>
      <c r="O33" s="41">
        <f t="shared" si="14"/>
        <v>-57007393.007101238</v>
      </c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s="34" customFormat="1" ht="14.5" x14ac:dyDescent="0.35">
      <c r="A34" s="33">
        <v>221</v>
      </c>
      <c r="B34" s="34" t="s">
        <v>89</v>
      </c>
      <c r="C34">
        <v>248386603</v>
      </c>
      <c r="D34" s="36">
        <v>16500</v>
      </c>
      <c r="E34" s="37">
        <f t="shared" si="5"/>
        <v>15053.733515151514</v>
      </c>
      <c r="F34" s="38">
        <f t="shared" si="6"/>
        <v>0.79106585352875003</v>
      </c>
      <c r="G34" s="39">
        <f t="shared" si="7"/>
        <v>2385.5705179261836</v>
      </c>
      <c r="H34" s="39">
        <f t="shared" si="8"/>
        <v>725.54384888094353</v>
      </c>
      <c r="I34" s="37">
        <f t="shared" si="9"/>
        <v>3111.1143668071272</v>
      </c>
      <c r="J34" s="40">
        <f t="shared" si="10"/>
        <v>-226.63414345062105</v>
      </c>
      <c r="K34" s="37">
        <f t="shared" si="11"/>
        <v>2884.480223356506</v>
      </c>
      <c r="L34" s="37">
        <f t="shared" si="12"/>
        <v>51333387.052317597</v>
      </c>
      <c r="M34" s="37">
        <f t="shared" si="13"/>
        <v>47593923.685382351</v>
      </c>
      <c r="N34" s="41">
        <f>'jan-mai'!M34</f>
        <v>39234514.382405236</v>
      </c>
      <c r="O34" s="41">
        <f t="shared" si="14"/>
        <v>8359409.3029771149</v>
      </c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s="34" customFormat="1" ht="14.5" x14ac:dyDescent="0.35">
      <c r="A35" s="33">
        <v>226</v>
      </c>
      <c r="B35" s="34" t="s">
        <v>90</v>
      </c>
      <c r="C35">
        <v>341053908</v>
      </c>
      <c r="D35" s="36">
        <v>18263</v>
      </c>
      <c r="E35" s="37">
        <f t="shared" si="5"/>
        <v>18674.58292722992</v>
      </c>
      <c r="F35" s="38">
        <f t="shared" si="6"/>
        <v>0.9813396037437343</v>
      </c>
      <c r="G35" s="39">
        <f t="shared" si="7"/>
        <v>213.06087067914049</v>
      </c>
      <c r="H35" s="39">
        <f t="shared" si="8"/>
        <v>0</v>
      </c>
      <c r="I35" s="37">
        <f t="shared" si="9"/>
        <v>213.06087067914049</v>
      </c>
      <c r="J35" s="40">
        <f t="shared" si="10"/>
        <v>-226.63414345062105</v>
      </c>
      <c r="K35" s="37">
        <f t="shared" si="11"/>
        <v>-13.573272771480561</v>
      </c>
      <c r="L35" s="37">
        <f t="shared" si="12"/>
        <v>3891130.6812131428</v>
      </c>
      <c r="M35" s="37">
        <f t="shared" si="13"/>
        <v>-247888.68062554949</v>
      </c>
      <c r="N35" s="41">
        <f>'jan-mai'!M35</f>
        <v>-1137367.0395825235</v>
      </c>
      <c r="O35" s="41">
        <f t="shared" si="14"/>
        <v>889478.358956974</v>
      </c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s="34" customFormat="1" ht="14.5" x14ac:dyDescent="0.35">
      <c r="A36" s="33">
        <v>227</v>
      </c>
      <c r="B36" s="34" t="s">
        <v>91</v>
      </c>
      <c r="C36">
        <v>231120123</v>
      </c>
      <c r="D36" s="36">
        <v>11842</v>
      </c>
      <c r="E36" s="37">
        <f t="shared" si="5"/>
        <v>19516.983870967742</v>
      </c>
      <c r="F36" s="38">
        <f t="shared" si="6"/>
        <v>1.0256073344632042</v>
      </c>
      <c r="G36" s="39">
        <f t="shared" si="7"/>
        <v>-292.37969556355307</v>
      </c>
      <c r="H36" s="39">
        <f t="shared" si="8"/>
        <v>0</v>
      </c>
      <c r="I36" s="37">
        <f t="shared" si="9"/>
        <v>-292.37969556355307</v>
      </c>
      <c r="J36" s="40">
        <f t="shared" si="10"/>
        <v>-226.63414345062105</v>
      </c>
      <c r="K36" s="37">
        <f t="shared" si="11"/>
        <v>-519.0138390141741</v>
      </c>
      <c r="L36" s="37">
        <f t="shared" si="12"/>
        <v>-3462360.3548635957</v>
      </c>
      <c r="M36" s="37">
        <f t="shared" si="13"/>
        <v>-6146161.8816058496</v>
      </c>
      <c r="N36" s="41">
        <f>'jan-mai'!M36</f>
        <v>-5754680.1944662062</v>
      </c>
      <c r="O36" s="41">
        <f t="shared" si="14"/>
        <v>-391481.68713964336</v>
      </c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s="34" customFormat="1" ht="14.5" x14ac:dyDescent="0.35">
      <c r="A37" s="33">
        <v>228</v>
      </c>
      <c r="B37" s="34" t="s">
        <v>92</v>
      </c>
      <c r="C37">
        <v>344089299</v>
      </c>
      <c r="D37" s="36">
        <v>18161</v>
      </c>
      <c r="E37" s="37">
        <f t="shared" si="5"/>
        <v>18946.605308077749</v>
      </c>
      <c r="F37" s="38">
        <f t="shared" si="6"/>
        <v>0.99563423813909713</v>
      </c>
      <c r="G37" s="39">
        <f t="shared" si="7"/>
        <v>49.847442170442811</v>
      </c>
      <c r="H37" s="39">
        <f t="shared" si="8"/>
        <v>0</v>
      </c>
      <c r="I37" s="37">
        <f t="shared" si="9"/>
        <v>49.847442170442811</v>
      </c>
      <c r="J37" s="40">
        <f t="shared" si="10"/>
        <v>-226.63414345062105</v>
      </c>
      <c r="K37" s="37">
        <f t="shared" si="11"/>
        <v>-176.78670128017825</v>
      </c>
      <c r="L37" s="37">
        <f t="shared" si="12"/>
        <v>905279.39725741185</v>
      </c>
      <c r="M37" s="37">
        <f t="shared" si="13"/>
        <v>-3210623.2819493171</v>
      </c>
      <c r="N37" s="41">
        <f>'jan-mai'!M37</f>
        <v>-3230373.1574143553</v>
      </c>
      <c r="O37" s="41">
        <f t="shared" si="14"/>
        <v>19749.875465038233</v>
      </c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s="34" customFormat="1" ht="14.5" x14ac:dyDescent="0.35">
      <c r="A38" s="33">
        <v>229</v>
      </c>
      <c r="B38" s="34" t="s">
        <v>93</v>
      </c>
      <c r="C38">
        <v>180948525</v>
      </c>
      <c r="D38" s="36">
        <v>11026</v>
      </c>
      <c r="E38" s="37">
        <f t="shared" si="5"/>
        <v>16411.076092871393</v>
      </c>
      <c r="F38" s="38">
        <f t="shared" si="6"/>
        <v>0.86239349883974004</v>
      </c>
      <c r="G38" s="39">
        <f t="shared" si="7"/>
        <v>1571.1649712942562</v>
      </c>
      <c r="H38" s="39">
        <f t="shared" si="8"/>
        <v>250.47394667898587</v>
      </c>
      <c r="I38" s="37">
        <f t="shared" si="9"/>
        <v>1821.6389179732421</v>
      </c>
      <c r="J38" s="40">
        <f t="shared" si="10"/>
        <v>-226.63414345062105</v>
      </c>
      <c r="K38" s="37">
        <f t="shared" si="11"/>
        <v>1595.0047745226211</v>
      </c>
      <c r="L38" s="37">
        <f t="shared" si="12"/>
        <v>20085390.709572967</v>
      </c>
      <c r="M38" s="37">
        <f t="shared" si="13"/>
        <v>17586522.643886421</v>
      </c>
      <c r="N38" s="41">
        <f>'jan-mai'!M38</f>
        <v>15294771.58032121</v>
      </c>
      <c r="O38" s="41">
        <f t="shared" si="14"/>
        <v>2291751.0635652114</v>
      </c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s="34" customFormat="1" ht="14.5" x14ac:dyDescent="0.35">
      <c r="A39" s="33">
        <v>230</v>
      </c>
      <c r="B39" s="34" t="s">
        <v>94</v>
      </c>
      <c r="C39">
        <v>787386451</v>
      </c>
      <c r="D39" s="36">
        <v>40106</v>
      </c>
      <c r="E39" s="37">
        <f t="shared" si="5"/>
        <v>19632.634792799083</v>
      </c>
      <c r="F39" s="38">
        <f t="shared" si="6"/>
        <v>1.0316847301536363</v>
      </c>
      <c r="G39" s="39">
        <f t="shared" si="7"/>
        <v>-361.77024866235735</v>
      </c>
      <c r="H39" s="39">
        <f t="shared" si="8"/>
        <v>0</v>
      </c>
      <c r="I39" s="37">
        <f t="shared" si="9"/>
        <v>-361.77024866235735</v>
      </c>
      <c r="J39" s="40">
        <f t="shared" si="10"/>
        <v>-226.63414345062105</v>
      </c>
      <c r="K39" s="37">
        <f t="shared" si="11"/>
        <v>-588.40439211297837</v>
      </c>
      <c r="L39" s="37">
        <f t="shared" si="12"/>
        <v>-14509157.592852503</v>
      </c>
      <c r="M39" s="37">
        <f t="shared" si="13"/>
        <v>-23598546.550083112</v>
      </c>
      <c r="N39" s="41">
        <f>'jan-mai'!M39</f>
        <v>-16921726.218008913</v>
      </c>
      <c r="O39" s="41">
        <f t="shared" si="14"/>
        <v>-6676820.3320741989</v>
      </c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s="34" customFormat="1" ht="14.5" x14ac:dyDescent="0.35">
      <c r="A40" s="33">
        <v>231</v>
      </c>
      <c r="B40" s="34" t="s">
        <v>95</v>
      </c>
      <c r="C40">
        <v>1090633802</v>
      </c>
      <c r="D40" s="36">
        <v>55652</v>
      </c>
      <c r="E40" s="37">
        <f t="shared" si="5"/>
        <v>19597.387371523037</v>
      </c>
      <c r="F40" s="38">
        <f t="shared" si="6"/>
        <v>1.0298324965287777</v>
      </c>
      <c r="G40" s="39">
        <f t="shared" si="7"/>
        <v>-340.62179589672957</v>
      </c>
      <c r="H40" s="39">
        <f t="shared" si="8"/>
        <v>0</v>
      </c>
      <c r="I40" s="37">
        <f t="shared" si="9"/>
        <v>-340.62179589672957</v>
      </c>
      <c r="J40" s="40">
        <f t="shared" si="10"/>
        <v>-226.63414345062105</v>
      </c>
      <c r="K40" s="37">
        <f t="shared" si="11"/>
        <v>-567.25593934735059</v>
      </c>
      <c r="L40" s="37">
        <f t="shared" si="12"/>
        <v>-18956284.185244795</v>
      </c>
      <c r="M40" s="37">
        <f t="shared" si="13"/>
        <v>-31568927.536558755</v>
      </c>
      <c r="N40" s="41">
        <f>'jan-mai'!M40</f>
        <v>-24884474.611994024</v>
      </c>
      <c r="O40" s="41">
        <f t="shared" si="14"/>
        <v>-6684452.9245647304</v>
      </c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s="34" customFormat="1" ht="14.5" x14ac:dyDescent="0.35">
      <c r="A41" s="33">
        <v>233</v>
      </c>
      <c r="B41" s="34" t="s">
        <v>96</v>
      </c>
      <c r="C41">
        <v>484346421</v>
      </c>
      <c r="D41" s="36">
        <v>24089</v>
      </c>
      <c r="E41" s="37">
        <f t="shared" si="5"/>
        <v>20106.539125742042</v>
      </c>
      <c r="F41" s="38">
        <f t="shared" si="6"/>
        <v>1.0565881559551606</v>
      </c>
      <c r="G41" s="39">
        <f t="shared" si="7"/>
        <v>-646.11284842813257</v>
      </c>
      <c r="H41" s="39">
        <f t="shared" si="8"/>
        <v>0</v>
      </c>
      <c r="I41" s="37">
        <f t="shared" si="9"/>
        <v>-646.11284842813257</v>
      </c>
      <c r="J41" s="40">
        <f t="shared" si="10"/>
        <v>-226.63414345062105</v>
      </c>
      <c r="K41" s="37">
        <f t="shared" si="11"/>
        <v>-872.74699187875365</v>
      </c>
      <c r="L41" s="37">
        <f t="shared" si="12"/>
        <v>-15564212.405785285</v>
      </c>
      <c r="M41" s="37">
        <f t="shared" si="13"/>
        <v>-21023602.287367295</v>
      </c>
      <c r="N41" s="41">
        <f>'jan-mai'!M41</f>
        <v>-17714886.038717829</v>
      </c>
      <c r="O41" s="41">
        <f t="shared" si="14"/>
        <v>-3308716.2486494668</v>
      </c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s="34" customFormat="1" ht="14.5" x14ac:dyDescent="0.35">
      <c r="A42" s="33">
        <v>234</v>
      </c>
      <c r="B42" s="34" t="s">
        <v>97</v>
      </c>
      <c r="C42">
        <v>148383200</v>
      </c>
      <c r="D42" s="36">
        <v>6823</v>
      </c>
      <c r="E42" s="37">
        <f t="shared" si="5"/>
        <v>21747.501099223216</v>
      </c>
      <c r="F42" s="38">
        <f t="shared" si="6"/>
        <v>1.1428198527534044</v>
      </c>
      <c r="G42" s="39">
        <f t="shared" si="7"/>
        <v>-1630.6900325168374</v>
      </c>
      <c r="H42" s="39">
        <f t="shared" si="8"/>
        <v>0</v>
      </c>
      <c r="I42" s="37">
        <f t="shared" si="9"/>
        <v>-1630.6900325168374</v>
      </c>
      <c r="J42" s="40">
        <f t="shared" si="10"/>
        <v>-226.63414345062105</v>
      </c>
      <c r="K42" s="37">
        <f t="shared" si="11"/>
        <v>-1857.3241759674584</v>
      </c>
      <c r="L42" s="37">
        <f t="shared" si="12"/>
        <v>-11126198.091862382</v>
      </c>
      <c r="M42" s="37">
        <f t="shared" si="13"/>
        <v>-12672522.852625968</v>
      </c>
      <c r="N42" s="41">
        <f>'jan-mai'!M42</f>
        <v>-10741742.21601443</v>
      </c>
      <c r="O42" s="41">
        <f t="shared" si="14"/>
        <v>-1930780.636611538</v>
      </c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s="34" customFormat="1" ht="14.5" x14ac:dyDescent="0.35">
      <c r="A43" s="33">
        <v>235</v>
      </c>
      <c r="B43" s="34" t="s">
        <v>98</v>
      </c>
      <c r="C43">
        <v>679363319</v>
      </c>
      <c r="D43" s="36">
        <v>38234</v>
      </c>
      <c r="E43" s="37">
        <f t="shared" si="5"/>
        <v>17768.565125281162</v>
      </c>
      <c r="F43" s="38">
        <f t="shared" si="6"/>
        <v>0.93372884026838376</v>
      </c>
      <c r="G43" s="39">
        <f t="shared" si="7"/>
        <v>756.67155184839498</v>
      </c>
      <c r="H43" s="39">
        <f t="shared" si="8"/>
        <v>0</v>
      </c>
      <c r="I43" s="37">
        <f t="shared" si="9"/>
        <v>756.67155184839498</v>
      </c>
      <c r="J43" s="40">
        <f t="shared" si="10"/>
        <v>-226.63414345062105</v>
      </c>
      <c r="K43" s="37">
        <f t="shared" si="11"/>
        <v>530.0374083977739</v>
      </c>
      <c r="L43" s="37">
        <f t="shared" si="12"/>
        <v>28930580.113371532</v>
      </c>
      <c r="M43" s="37">
        <f t="shared" si="13"/>
        <v>20265450.272680487</v>
      </c>
      <c r="N43" s="41">
        <f>'jan-mai'!M43</f>
        <v>17881799.407665864</v>
      </c>
      <c r="O43" s="41">
        <f t="shared" si="14"/>
        <v>2383650.8650146239</v>
      </c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s="34" customFormat="1" ht="14.5" x14ac:dyDescent="0.35">
      <c r="A44" s="33">
        <v>236</v>
      </c>
      <c r="B44" s="34" t="s">
        <v>99</v>
      </c>
      <c r="C44">
        <v>346821131</v>
      </c>
      <c r="D44" s="36">
        <v>21885</v>
      </c>
      <c r="E44" s="37">
        <f t="shared" si="5"/>
        <v>15847.435732236692</v>
      </c>
      <c r="F44" s="38">
        <f t="shared" si="6"/>
        <v>0.83277449153368077</v>
      </c>
      <c r="G44" s="39">
        <f t="shared" si="7"/>
        <v>1909.3491876750768</v>
      </c>
      <c r="H44" s="39">
        <f t="shared" si="8"/>
        <v>447.74807290113131</v>
      </c>
      <c r="I44" s="37">
        <f t="shared" si="9"/>
        <v>2357.0972605762081</v>
      </c>
      <c r="J44" s="40">
        <f t="shared" si="10"/>
        <v>-226.63414345062105</v>
      </c>
      <c r="K44" s="37">
        <f t="shared" si="11"/>
        <v>2130.4631171255869</v>
      </c>
      <c r="L44" s="37">
        <f t="shared" si="12"/>
        <v>51585073.547710314</v>
      </c>
      <c r="M44" s="37">
        <f t="shared" si="13"/>
        <v>46625185.318293467</v>
      </c>
      <c r="N44" s="41">
        <f>'jan-mai'!M44</f>
        <v>38082182.337981127</v>
      </c>
      <c r="O44" s="41">
        <f t="shared" si="14"/>
        <v>8543002.98031234</v>
      </c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s="34" customFormat="1" ht="14.5" x14ac:dyDescent="0.35">
      <c r="A45" s="33">
        <v>237</v>
      </c>
      <c r="B45" s="34" t="s">
        <v>100</v>
      </c>
      <c r="C45">
        <v>383273355</v>
      </c>
      <c r="D45" s="36">
        <v>24919</v>
      </c>
      <c r="E45" s="37">
        <f t="shared" si="5"/>
        <v>15380.767887956981</v>
      </c>
      <c r="F45" s="38">
        <f t="shared" si="6"/>
        <v>0.80825133944134508</v>
      </c>
      <c r="G45" s="39">
        <f t="shared" si="7"/>
        <v>2189.3498942429037</v>
      </c>
      <c r="H45" s="39">
        <f t="shared" si="8"/>
        <v>611.08181839903011</v>
      </c>
      <c r="I45" s="37">
        <f t="shared" si="9"/>
        <v>2800.4317126419337</v>
      </c>
      <c r="J45" s="40">
        <f t="shared" si="10"/>
        <v>-226.63414345062105</v>
      </c>
      <c r="K45" s="37">
        <f t="shared" si="11"/>
        <v>2573.7975691913125</v>
      </c>
      <c r="L45" s="37">
        <f t="shared" si="12"/>
        <v>69783957.847324342</v>
      </c>
      <c r="M45" s="37">
        <f t="shared" si="13"/>
        <v>64136461.626678318</v>
      </c>
      <c r="N45" s="41">
        <f>'jan-mai'!M45</f>
        <v>54356928.488606401</v>
      </c>
      <c r="O45" s="41">
        <f t="shared" si="14"/>
        <v>9779533.138071917</v>
      </c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s="34" customFormat="1" ht="14.5" x14ac:dyDescent="0.35">
      <c r="A46" s="33">
        <v>238</v>
      </c>
      <c r="B46" s="34" t="s">
        <v>101</v>
      </c>
      <c r="C46">
        <v>222894867</v>
      </c>
      <c r="D46" s="36">
        <v>13682</v>
      </c>
      <c r="E46" s="37">
        <f t="shared" si="5"/>
        <v>16291.102689665253</v>
      </c>
      <c r="F46" s="38">
        <f t="shared" si="6"/>
        <v>0.85608895900498794</v>
      </c>
      <c r="G46" s="39">
        <f t="shared" si="7"/>
        <v>1643.1490132179406</v>
      </c>
      <c r="H46" s="39">
        <f t="shared" si="8"/>
        <v>292.46463780113504</v>
      </c>
      <c r="I46" s="37">
        <f t="shared" si="9"/>
        <v>1935.6136510190756</v>
      </c>
      <c r="J46" s="40">
        <f t="shared" si="10"/>
        <v>-226.63414345062105</v>
      </c>
      <c r="K46" s="37">
        <f t="shared" si="11"/>
        <v>1708.9795075684547</v>
      </c>
      <c r="L46" s="37">
        <f t="shared" si="12"/>
        <v>26483065.973242994</v>
      </c>
      <c r="M46" s="37">
        <f t="shared" si="13"/>
        <v>23382257.622551598</v>
      </c>
      <c r="N46" s="41">
        <f>'jan-mai'!M46</f>
        <v>20885135.504204135</v>
      </c>
      <c r="O46" s="41">
        <f t="shared" si="14"/>
        <v>2497122.1183474623</v>
      </c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s="34" customFormat="1" ht="14.5" x14ac:dyDescent="0.35">
      <c r="A47" s="33">
        <v>239</v>
      </c>
      <c r="B47" s="34" t="s">
        <v>102</v>
      </c>
      <c r="C47">
        <v>41389087</v>
      </c>
      <c r="D47" s="36">
        <v>2864</v>
      </c>
      <c r="E47" s="37">
        <f t="shared" si="5"/>
        <v>14451.496857541899</v>
      </c>
      <c r="F47" s="38">
        <f t="shared" si="6"/>
        <v>0.75941863092455364</v>
      </c>
      <c r="G47" s="39">
        <f t="shared" si="7"/>
        <v>2746.9125124919528</v>
      </c>
      <c r="H47" s="39">
        <f t="shared" si="8"/>
        <v>936.32667904430889</v>
      </c>
      <c r="I47" s="37">
        <f t="shared" si="9"/>
        <v>3683.2391915362618</v>
      </c>
      <c r="J47" s="40">
        <f t="shared" si="10"/>
        <v>-226.63414345062105</v>
      </c>
      <c r="K47" s="37">
        <f t="shared" si="11"/>
        <v>3456.6050480856406</v>
      </c>
      <c r="L47" s="37">
        <f t="shared" si="12"/>
        <v>10548797.044559853</v>
      </c>
      <c r="M47" s="37">
        <f t="shared" si="13"/>
        <v>9899716.8577172756</v>
      </c>
      <c r="N47" s="41">
        <f>'jan-mai'!M47</f>
        <v>8485687.2269580942</v>
      </c>
      <c r="O47" s="41">
        <f t="shared" si="14"/>
        <v>1414029.6307591815</v>
      </c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s="34" customFormat="1" ht="14.5" x14ac:dyDescent="0.35">
      <c r="A48" s="33">
        <v>301</v>
      </c>
      <c r="B48" s="34" t="s">
        <v>103</v>
      </c>
      <c r="C48">
        <v>17278765970</v>
      </c>
      <c r="D48" s="36">
        <v>681071</v>
      </c>
      <c r="E48" s="37">
        <f t="shared" si="5"/>
        <v>25369.992218138785</v>
      </c>
      <c r="F48" s="38">
        <f t="shared" si="6"/>
        <v>1.3331798738073855</v>
      </c>
      <c r="G48" s="39">
        <f t="shared" si="7"/>
        <v>-3804.1847038661781</v>
      </c>
      <c r="H48" s="39">
        <f t="shared" si="8"/>
        <v>0</v>
      </c>
      <c r="I48" s="37">
        <f t="shared" si="9"/>
        <v>-3804.1847038661781</v>
      </c>
      <c r="J48" s="40">
        <f t="shared" si="10"/>
        <v>-226.63414345062105</v>
      </c>
      <c r="K48" s="37">
        <f t="shared" si="11"/>
        <v>-4030.8188473167993</v>
      </c>
      <c r="L48" s="37">
        <f t="shared" si="12"/>
        <v>-2590919880.4468417</v>
      </c>
      <c r="M48" s="37">
        <f t="shared" si="13"/>
        <v>-2745273823.1608996</v>
      </c>
      <c r="N48" s="41">
        <f>'jan-mai'!M48</f>
        <v>-2299215529.8839464</v>
      </c>
      <c r="O48" s="41">
        <f t="shared" si="14"/>
        <v>-446058293.27695322</v>
      </c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s="34" customFormat="1" ht="14.5" x14ac:dyDescent="0.35">
      <c r="A49" s="33">
        <v>402</v>
      </c>
      <c r="B49" s="34" t="s">
        <v>104</v>
      </c>
      <c r="C49">
        <v>283890948</v>
      </c>
      <c r="D49" s="36">
        <v>17823</v>
      </c>
      <c r="E49" s="37">
        <f t="shared" si="5"/>
        <v>15928.348089547215</v>
      </c>
      <c r="F49" s="38">
        <f t="shared" si="6"/>
        <v>0.83702639375663745</v>
      </c>
      <c r="G49" s="39">
        <f t="shared" si="7"/>
        <v>1860.8017732887633</v>
      </c>
      <c r="H49" s="39">
        <f t="shared" si="8"/>
        <v>419.42874784244839</v>
      </c>
      <c r="I49" s="37">
        <f t="shared" si="9"/>
        <v>2280.2305211312118</v>
      </c>
      <c r="J49" s="40">
        <f t="shared" si="10"/>
        <v>-226.63414345062105</v>
      </c>
      <c r="K49" s="37">
        <f t="shared" si="11"/>
        <v>2053.5963776805906</v>
      </c>
      <c r="L49" s="37">
        <f t="shared" si="12"/>
        <v>40640548.578121588</v>
      </c>
      <c r="M49" s="37">
        <f t="shared" si="13"/>
        <v>36601248.239401169</v>
      </c>
      <c r="N49" s="41">
        <f>'jan-mai'!M49</f>
        <v>29491213.176003531</v>
      </c>
      <c r="O49" s="41">
        <f t="shared" si="14"/>
        <v>7110035.0633976385</v>
      </c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s="34" customFormat="1" ht="14.5" x14ac:dyDescent="0.35">
      <c r="A50" s="33">
        <v>403</v>
      </c>
      <c r="B50" s="34" t="s">
        <v>105</v>
      </c>
      <c r="C50">
        <v>538056548</v>
      </c>
      <c r="D50" s="36">
        <v>31144</v>
      </c>
      <c r="E50" s="37">
        <f t="shared" si="5"/>
        <v>17276.411122527614</v>
      </c>
      <c r="F50" s="38">
        <f t="shared" si="6"/>
        <v>0.90786640382602402</v>
      </c>
      <c r="G50" s="39">
        <f t="shared" si="7"/>
        <v>1051.963953500524</v>
      </c>
      <c r="H50" s="39">
        <f t="shared" si="8"/>
        <v>0</v>
      </c>
      <c r="I50" s="37">
        <f t="shared" si="9"/>
        <v>1051.963953500524</v>
      </c>
      <c r="J50" s="40">
        <f t="shared" si="10"/>
        <v>-226.63414345062105</v>
      </c>
      <c r="K50" s="37">
        <f t="shared" si="11"/>
        <v>825.3298100499029</v>
      </c>
      <c r="L50" s="37">
        <f t="shared" si="12"/>
        <v>32762365.367820319</v>
      </c>
      <c r="M50" s="37">
        <f t="shared" si="13"/>
        <v>25704071.604194175</v>
      </c>
      <c r="N50" s="41">
        <f>'jan-mai'!M50</f>
        <v>22441068.77583202</v>
      </c>
      <c r="O50" s="41">
        <f t="shared" si="14"/>
        <v>3263002.8283621557</v>
      </c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s="34" customFormat="1" ht="14.5" x14ac:dyDescent="0.35">
      <c r="A51" s="33">
        <v>412</v>
      </c>
      <c r="B51" s="34" t="s">
        <v>106</v>
      </c>
      <c r="C51">
        <v>513705498</v>
      </c>
      <c r="D51" s="36">
        <v>34488</v>
      </c>
      <c r="E51" s="37">
        <f t="shared" si="5"/>
        <v>14895.195372303409</v>
      </c>
      <c r="F51" s="38">
        <f t="shared" si="6"/>
        <v>0.78273475671726667</v>
      </c>
      <c r="G51" s="39">
        <f t="shared" si="7"/>
        <v>2480.6934036350467</v>
      </c>
      <c r="H51" s="39">
        <f t="shared" si="8"/>
        <v>781.03219887778027</v>
      </c>
      <c r="I51" s="37">
        <f t="shared" si="9"/>
        <v>3261.7256025128272</v>
      </c>
      <c r="J51" s="40">
        <f t="shared" si="10"/>
        <v>-226.63414345062105</v>
      </c>
      <c r="K51" s="37">
        <f t="shared" si="11"/>
        <v>3035.091459062206</v>
      </c>
      <c r="L51" s="37">
        <f t="shared" si="12"/>
        <v>112490392.57946238</v>
      </c>
      <c r="M51" s="37">
        <f t="shared" si="13"/>
        <v>104674234.24013735</v>
      </c>
      <c r="N51" s="41">
        <f>'jan-mai'!M51</f>
        <v>90342396.213732824</v>
      </c>
      <c r="O51" s="41">
        <f t="shared" si="14"/>
        <v>14331838.02640453</v>
      </c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s="34" customFormat="1" ht="14.5" x14ac:dyDescent="0.35">
      <c r="A52" s="33">
        <v>415</v>
      </c>
      <c r="B52" s="34" t="s">
        <v>107</v>
      </c>
      <c r="C52">
        <v>102766836</v>
      </c>
      <c r="D52" s="36">
        <v>7663</v>
      </c>
      <c r="E52" s="37">
        <f t="shared" si="5"/>
        <v>13410.783766149028</v>
      </c>
      <c r="F52" s="38">
        <f t="shared" si="6"/>
        <v>0.70472970016245229</v>
      </c>
      <c r="G52" s="39">
        <f t="shared" si="7"/>
        <v>3371.3403673276753</v>
      </c>
      <c r="H52" s="39">
        <f t="shared" si="8"/>
        <v>1300.5762610318136</v>
      </c>
      <c r="I52" s="37">
        <f t="shared" si="9"/>
        <v>4671.9166283594886</v>
      </c>
      <c r="J52" s="40">
        <f t="shared" si="10"/>
        <v>-226.63414345062105</v>
      </c>
      <c r="K52" s="37">
        <f t="shared" si="11"/>
        <v>4445.2824849088674</v>
      </c>
      <c r="L52" s="37">
        <f t="shared" si="12"/>
        <v>35800897.123118758</v>
      </c>
      <c r="M52" s="37">
        <f t="shared" si="13"/>
        <v>34064199.681856655</v>
      </c>
      <c r="N52" s="41">
        <f>'jan-mai'!M52</f>
        <v>28232798.602716438</v>
      </c>
      <c r="O52" s="41">
        <f t="shared" si="14"/>
        <v>5831401.0791402161</v>
      </c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s="34" customFormat="1" ht="14.5" x14ac:dyDescent="0.35">
      <c r="A53" s="33">
        <v>417</v>
      </c>
      <c r="B53" s="34" t="s">
        <v>108</v>
      </c>
      <c r="C53">
        <v>310458191</v>
      </c>
      <c r="D53" s="36">
        <v>20916</v>
      </c>
      <c r="E53" s="37">
        <f t="shared" si="5"/>
        <v>14843.095764008414</v>
      </c>
      <c r="F53" s="38">
        <f t="shared" si="6"/>
        <v>0.77999694944421294</v>
      </c>
      <c r="G53" s="39">
        <f t="shared" si="7"/>
        <v>2511.9531686120436</v>
      </c>
      <c r="H53" s="39">
        <f t="shared" si="8"/>
        <v>799.26706178102859</v>
      </c>
      <c r="I53" s="37">
        <f t="shared" si="9"/>
        <v>3311.2202303930721</v>
      </c>
      <c r="J53" s="40">
        <f t="shared" si="10"/>
        <v>-226.63414345062105</v>
      </c>
      <c r="K53" s="37">
        <f t="shared" si="11"/>
        <v>3084.5860869424509</v>
      </c>
      <c r="L53" s="37">
        <f t="shared" si="12"/>
        <v>69257482.33890149</v>
      </c>
      <c r="M53" s="37">
        <f t="shared" si="13"/>
        <v>64517202.5944883</v>
      </c>
      <c r="N53" s="41">
        <f>'jan-mai'!M53</f>
        <v>54363603.11307805</v>
      </c>
      <c r="O53" s="41">
        <f t="shared" si="14"/>
        <v>10153599.48141025</v>
      </c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s="34" customFormat="1" ht="14.5" x14ac:dyDescent="0.35">
      <c r="A54" s="33">
        <v>418</v>
      </c>
      <c r="B54" s="34" t="s">
        <v>109</v>
      </c>
      <c r="C54">
        <v>66332106</v>
      </c>
      <c r="D54" s="36">
        <v>5024</v>
      </c>
      <c r="E54" s="37">
        <f t="shared" si="5"/>
        <v>13203.04657643312</v>
      </c>
      <c r="F54" s="38">
        <f t="shared" si="6"/>
        <v>0.69381321906978</v>
      </c>
      <c r="G54" s="39">
        <f t="shared" si="7"/>
        <v>3495.9826811572202</v>
      </c>
      <c r="H54" s="39">
        <f t="shared" si="8"/>
        <v>1373.2842774323815</v>
      </c>
      <c r="I54" s="37">
        <f t="shared" si="9"/>
        <v>4869.2669585896019</v>
      </c>
      <c r="J54" s="40">
        <f t="shared" si="10"/>
        <v>-226.63414345062105</v>
      </c>
      <c r="K54" s="37">
        <f t="shared" si="11"/>
        <v>4642.6328151389807</v>
      </c>
      <c r="L54" s="37">
        <f t="shared" si="12"/>
        <v>24463197.19995416</v>
      </c>
      <c r="M54" s="37">
        <f t="shared" si="13"/>
        <v>23324587.263258237</v>
      </c>
      <c r="N54" s="41">
        <f>'jan-mai'!M54</f>
        <v>19499428.401200231</v>
      </c>
      <c r="O54" s="41">
        <f t="shared" si="14"/>
        <v>3825158.8620580062</v>
      </c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s="34" customFormat="1" ht="14.5" x14ac:dyDescent="0.35">
      <c r="A55" s="33">
        <v>419</v>
      </c>
      <c r="B55" s="34" t="s">
        <v>110</v>
      </c>
      <c r="C55">
        <v>119876757</v>
      </c>
      <c r="D55" s="36">
        <v>7879</v>
      </c>
      <c r="E55" s="37">
        <f t="shared" si="5"/>
        <v>15214.717222997842</v>
      </c>
      <c r="F55" s="38">
        <f t="shared" si="6"/>
        <v>0.79952546350679987</v>
      </c>
      <c r="G55" s="39">
        <f t="shared" si="7"/>
        <v>2288.980293218387</v>
      </c>
      <c r="H55" s="39">
        <f t="shared" si="8"/>
        <v>669.19955113472872</v>
      </c>
      <c r="I55" s="37">
        <f t="shared" si="9"/>
        <v>2958.1798443531156</v>
      </c>
      <c r="J55" s="40">
        <f t="shared" si="10"/>
        <v>-226.63414345062105</v>
      </c>
      <c r="K55" s="37">
        <f t="shared" si="11"/>
        <v>2731.5457009024944</v>
      </c>
      <c r="L55" s="37">
        <f t="shared" si="12"/>
        <v>23307498.9936582</v>
      </c>
      <c r="M55" s="37">
        <f t="shared" si="13"/>
        <v>21521848.577410754</v>
      </c>
      <c r="N55" s="41">
        <f>'jan-mai'!M55</f>
        <v>17233829.775140651</v>
      </c>
      <c r="O55" s="41">
        <f t="shared" si="14"/>
        <v>4288018.8022701032</v>
      </c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s="34" customFormat="1" ht="14.5" x14ac:dyDescent="0.35">
      <c r="A56" s="33">
        <v>420</v>
      </c>
      <c r="B56" s="34" t="s">
        <v>111</v>
      </c>
      <c r="C56">
        <v>77914051</v>
      </c>
      <c r="D56" s="36">
        <v>6114</v>
      </c>
      <c r="E56" s="37">
        <f t="shared" si="5"/>
        <v>12743.547759241086</v>
      </c>
      <c r="F56" s="38">
        <f t="shared" si="6"/>
        <v>0.66966679561598286</v>
      </c>
      <c r="G56" s="39">
        <f t="shared" si="7"/>
        <v>3771.6819714724406</v>
      </c>
      <c r="H56" s="39">
        <f t="shared" si="8"/>
        <v>1534.1088634495934</v>
      </c>
      <c r="I56" s="37">
        <f t="shared" si="9"/>
        <v>5305.7908349220343</v>
      </c>
      <c r="J56" s="40">
        <f t="shared" si="10"/>
        <v>-226.63414345062105</v>
      </c>
      <c r="K56" s="37">
        <f t="shared" si="11"/>
        <v>5079.1566914714131</v>
      </c>
      <c r="L56" s="37">
        <f t="shared" si="12"/>
        <v>32439605.164713316</v>
      </c>
      <c r="M56" s="37">
        <f t="shared" si="13"/>
        <v>31053964.011656221</v>
      </c>
      <c r="N56" s="41">
        <f>'jan-mai'!M56</f>
        <v>26138616.500007611</v>
      </c>
      <c r="O56" s="41">
        <f t="shared" si="14"/>
        <v>4915347.5116486102</v>
      </c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s="34" customFormat="1" ht="14.5" x14ac:dyDescent="0.35">
      <c r="A57" s="33">
        <v>423</v>
      </c>
      <c r="B57" s="34" t="s">
        <v>112</v>
      </c>
      <c r="C57">
        <v>63833635</v>
      </c>
      <c r="D57" s="36">
        <v>4646</v>
      </c>
      <c r="E57" s="37">
        <f t="shared" si="5"/>
        <v>13739.482350408955</v>
      </c>
      <c r="F57" s="38">
        <f t="shared" si="6"/>
        <v>0.72200263951995847</v>
      </c>
      <c r="G57" s="39">
        <f t="shared" si="7"/>
        <v>3174.1212167717194</v>
      </c>
      <c r="H57" s="39">
        <f t="shared" si="8"/>
        <v>1185.5317565408395</v>
      </c>
      <c r="I57" s="37">
        <f t="shared" si="9"/>
        <v>4359.652973312559</v>
      </c>
      <c r="J57" s="40">
        <f t="shared" si="10"/>
        <v>-226.63414345062105</v>
      </c>
      <c r="K57" s="37">
        <f t="shared" si="11"/>
        <v>4133.0188298619378</v>
      </c>
      <c r="L57" s="37">
        <f t="shared" si="12"/>
        <v>20254947.714010149</v>
      </c>
      <c r="M57" s="37">
        <f t="shared" si="13"/>
        <v>19202005.483538564</v>
      </c>
      <c r="N57" s="41">
        <f>'jan-mai'!M57</f>
        <v>16131648.824457856</v>
      </c>
      <c r="O57" s="41">
        <f t="shared" si="14"/>
        <v>3070356.6590807084</v>
      </c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s="34" customFormat="1" ht="14.5" x14ac:dyDescent="0.35">
      <c r="A58" s="33">
        <v>425</v>
      </c>
      <c r="B58" s="34" t="s">
        <v>113</v>
      </c>
      <c r="C58">
        <v>95859706</v>
      </c>
      <c r="D58" s="36">
        <v>7214</v>
      </c>
      <c r="E58" s="37">
        <f t="shared" si="5"/>
        <v>13288.010257831993</v>
      </c>
      <c r="F58" s="38">
        <f t="shared" si="6"/>
        <v>0.69827801626292119</v>
      </c>
      <c r="G58" s="39">
        <f t="shared" si="7"/>
        <v>3445.0044723178967</v>
      </c>
      <c r="H58" s="39">
        <f t="shared" si="8"/>
        <v>1343.5469889427759</v>
      </c>
      <c r="I58" s="37">
        <f t="shared" si="9"/>
        <v>4788.551461260673</v>
      </c>
      <c r="J58" s="40">
        <f t="shared" si="10"/>
        <v>-226.63414345062105</v>
      </c>
      <c r="K58" s="37">
        <f t="shared" si="11"/>
        <v>4561.9173178100518</v>
      </c>
      <c r="L58" s="37">
        <f t="shared" si="12"/>
        <v>34544610.241534494</v>
      </c>
      <c r="M58" s="37">
        <f t="shared" si="13"/>
        <v>32909671.530681714</v>
      </c>
      <c r="N58" s="41">
        <f>'jan-mai'!M58</f>
        <v>27476023.385501292</v>
      </c>
      <c r="O58" s="41">
        <f t="shared" si="14"/>
        <v>5433648.1451804228</v>
      </c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s="34" customFormat="1" ht="14.5" x14ac:dyDescent="0.35">
      <c r="A59" s="33">
        <v>426</v>
      </c>
      <c r="B59" s="34" t="s">
        <v>79</v>
      </c>
      <c r="C59">
        <v>50017637</v>
      </c>
      <c r="D59" s="36">
        <v>3705</v>
      </c>
      <c r="E59" s="37">
        <f t="shared" si="5"/>
        <v>13500.036977058029</v>
      </c>
      <c r="F59" s="38">
        <f t="shared" si="6"/>
        <v>0.70941990989659209</v>
      </c>
      <c r="G59" s="39">
        <f t="shared" si="7"/>
        <v>3317.7884407822748</v>
      </c>
      <c r="H59" s="39">
        <f t="shared" si="8"/>
        <v>1269.3376372136634</v>
      </c>
      <c r="I59" s="37">
        <f t="shared" si="9"/>
        <v>4587.1260779959384</v>
      </c>
      <c r="J59" s="40">
        <f t="shared" si="10"/>
        <v>-226.63414345062105</v>
      </c>
      <c r="K59" s="37">
        <f t="shared" si="11"/>
        <v>4360.4919345453172</v>
      </c>
      <c r="L59" s="37">
        <f t="shared" si="12"/>
        <v>16995302.11897495</v>
      </c>
      <c r="M59" s="37">
        <f t="shared" si="13"/>
        <v>16155622.6174904</v>
      </c>
      <c r="N59" s="41">
        <f>'jan-mai'!M59</f>
        <v>13331328.442276444</v>
      </c>
      <c r="O59" s="41">
        <f t="shared" si="14"/>
        <v>2824294.1752139553</v>
      </c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s="34" customFormat="1" ht="14.5" x14ac:dyDescent="0.35">
      <c r="A60" s="33">
        <v>427</v>
      </c>
      <c r="B60" s="34" t="s">
        <v>114</v>
      </c>
      <c r="C60">
        <v>317784469</v>
      </c>
      <c r="D60" s="36">
        <v>21191</v>
      </c>
      <c r="E60" s="37">
        <f t="shared" si="5"/>
        <v>14996.199754612808</v>
      </c>
      <c r="F60" s="38">
        <f t="shared" si="6"/>
        <v>0.78804248438637337</v>
      </c>
      <c r="G60" s="39">
        <f t="shared" si="7"/>
        <v>2420.0907742494078</v>
      </c>
      <c r="H60" s="39">
        <f t="shared" si="8"/>
        <v>745.68066506949083</v>
      </c>
      <c r="I60" s="37">
        <f t="shared" si="9"/>
        <v>3165.7714393188985</v>
      </c>
      <c r="J60" s="40">
        <f t="shared" si="10"/>
        <v>-226.63414345062105</v>
      </c>
      <c r="K60" s="37">
        <f t="shared" si="11"/>
        <v>2939.1372958682773</v>
      </c>
      <c r="L60" s="37">
        <f t="shared" si="12"/>
        <v>67085862.570606776</v>
      </c>
      <c r="M60" s="37">
        <f t="shared" si="13"/>
        <v>62283258.436744668</v>
      </c>
      <c r="N60" s="41">
        <f>'jan-mai'!M60</f>
        <v>51764387.371951468</v>
      </c>
      <c r="O60" s="41">
        <f t="shared" si="14"/>
        <v>10518871.064793199</v>
      </c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s="34" customFormat="1" ht="14.5" x14ac:dyDescent="0.35">
      <c r="A61" s="33">
        <v>428</v>
      </c>
      <c r="B61" s="34" t="s">
        <v>115</v>
      </c>
      <c r="C61">
        <v>101970425</v>
      </c>
      <c r="D61" s="36">
        <v>6607</v>
      </c>
      <c r="E61" s="37">
        <f t="shared" si="5"/>
        <v>15433.695323142121</v>
      </c>
      <c r="F61" s="38">
        <f t="shared" si="6"/>
        <v>0.81103264858619473</v>
      </c>
      <c r="G61" s="39">
        <f t="shared" si="7"/>
        <v>2157.5934331318194</v>
      </c>
      <c r="H61" s="39">
        <f t="shared" si="8"/>
        <v>592.55721608423119</v>
      </c>
      <c r="I61" s="37">
        <f t="shared" si="9"/>
        <v>2750.1506492160506</v>
      </c>
      <c r="J61" s="40">
        <f t="shared" si="10"/>
        <v>-226.63414345062105</v>
      </c>
      <c r="K61" s="37">
        <f t="shared" si="11"/>
        <v>2523.5165057654294</v>
      </c>
      <c r="L61" s="37">
        <f t="shared" si="12"/>
        <v>18170245.339370448</v>
      </c>
      <c r="M61" s="37">
        <f t="shared" si="13"/>
        <v>16672873.553592192</v>
      </c>
      <c r="N61" s="41">
        <f>'jan-mai'!M61</f>
        <v>14160300.048642507</v>
      </c>
      <c r="O61" s="41">
        <f t="shared" si="14"/>
        <v>2512573.5049496852</v>
      </c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s="34" customFormat="1" ht="14.5" x14ac:dyDescent="0.35">
      <c r="A62" s="33">
        <v>429</v>
      </c>
      <c r="B62" s="34" t="s">
        <v>116</v>
      </c>
      <c r="C62">
        <v>66574455</v>
      </c>
      <c r="D62" s="36">
        <v>4407</v>
      </c>
      <c r="E62" s="37">
        <f t="shared" si="5"/>
        <v>15106.524846834582</v>
      </c>
      <c r="F62" s="38">
        <f t="shared" si="6"/>
        <v>0.79384001050547293</v>
      </c>
      <c r="G62" s="39">
        <f t="shared" si="7"/>
        <v>2353.8957189163434</v>
      </c>
      <c r="H62" s="39">
        <f t="shared" si="8"/>
        <v>707.06688279186994</v>
      </c>
      <c r="I62" s="37">
        <f t="shared" si="9"/>
        <v>3060.9626017082132</v>
      </c>
      <c r="J62" s="40">
        <f t="shared" si="10"/>
        <v>-226.63414345062105</v>
      </c>
      <c r="K62" s="37">
        <f t="shared" si="11"/>
        <v>2834.328458257592</v>
      </c>
      <c r="L62" s="37">
        <f t="shared" si="12"/>
        <v>13489662.185728095</v>
      </c>
      <c r="M62" s="37">
        <f t="shared" si="13"/>
        <v>12490885.515541209</v>
      </c>
      <c r="N62" s="41">
        <f>'jan-mai'!M62</f>
        <v>8809756.1776551381</v>
      </c>
      <c r="O62" s="41">
        <f t="shared" si="14"/>
        <v>3681129.3378860708</v>
      </c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s="34" customFormat="1" ht="14.5" x14ac:dyDescent="0.35">
      <c r="A63" s="33">
        <v>430</v>
      </c>
      <c r="B63" s="34" t="s">
        <v>117</v>
      </c>
      <c r="C63">
        <v>32761941</v>
      </c>
      <c r="D63" s="36">
        <v>2459</v>
      </c>
      <c r="E63" s="37">
        <f t="shared" si="5"/>
        <v>13323.278161854412</v>
      </c>
      <c r="F63" s="38">
        <f t="shared" si="6"/>
        <v>0.70013132624543051</v>
      </c>
      <c r="G63" s="39">
        <f t="shared" si="7"/>
        <v>3423.8437299044449</v>
      </c>
      <c r="H63" s="39">
        <f t="shared" si="8"/>
        <v>1331.2032225349292</v>
      </c>
      <c r="I63" s="37">
        <f t="shared" si="9"/>
        <v>4755.0469524393739</v>
      </c>
      <c r="J63" s="40">
        <f t="shared" si="10"/>
        <v>-226.63414345062105</v>
      </c>
      <c r="K63" s="37">
        <f t="shared" si="11"/>
        <v>4528.4128089887527</v>
      </c>
      <c r="L63" s="37">
        <f t="shared" si="12"/>
        <v>11692660.45604842</v>
      </c>
      <c r="M63" s="37">
        <f t="shared" si="13"/>
        <v>11135367.097303342</v>
      </c>
      <c r="N63" s="41">
        <f>'jan-mai'!M63</f>
        <v>9023504.8911626935</v>
      </c>
      <c r="O63" s="41">
        <f t="shared" si="14"/>
        <v>2111862.2061406486</v>
      </c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s="34" customFormat="1" ht="14.5" x14ac:dyDescent="0.35">
      <c r="A64" s="33">
        <v>432</v>
      </c>
      <c r="B64" s="34" t="s">
        <v>118</v>
      </c>
      <c r="C64">
        <v>28044139</v>
      </c>
      <c r="D64" s="36">
        <v>1791</v>
      </c>
      <c r="E64" s="37">
        <f t="shared" si="5"/>
        <v>15658.369067560023</v>
      </c>
      <c r="F64" s="38">
        <f t="shared" si="6"/>
        <v>0.82283913680485232</v>
      </c>
      <c r="G64" s="39">
        <f t="shared" si="7"/>
        <v>2022.7891864810786</v>
      </c>
      <c r="H64" s="39">
        <f t="shared" si="8"/>
        <v>513.9214055379656</v>
      </c>
      <c r="I64" s="37">
        <f t="shared" si="9"/>
        <v>2536.7105920190443</v>
      </c>
      <c r="J64" s="40">
        <f t="shared" si="10"/>
        <v>-226.63414345062105</v>
      </c>
      <c r="K64" s="37">
        <f t="shared" si="11"/>
        <v>2310.0764485684231</v>
      </c>
      <c r="L64" s="37">
        <f t="shared" si="12"/>
        <v>4543248.670306108</v>
      </c>
      <c r="M64" s="37">
        <f t="shared" si="13"/>
        <v>4137346.9193860455</v>
      </c>
      <c r="N64" s="41">
        <f>'jan-mai'!M64</f>
        <v>2404419.250517441</v>
      </c>
      <c r="O64" s="41">
        <f t="shared" si="14"/>
        <v>1732927.6688686046</v>
      </c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s="34" customFormat="1" ht="14.5" x14ac:dyDescent="0.35">
      <c r="A65" s="33">
        <v>434</v>
      </c>
      <c r="B65" s="34" t="s">
        <v>119</v>
      </c>
      <c r="C65">
        <v>17121506</v>
      </c>
      <c r="D65" s="36">
        <v>1286</v>
      </c>
      <c r="E65" s="37">
        <f t="shared" si="5"/>
        <v>13313.768273716953</v>
      </c>
      <c r="F65" s="38">
        <f t="shared" si="6"/>
        <v>0.69963158657826752</v>
      </c>
      <c r="G65" s="39">
        <f t="shared" si="7"/>
        <v>3429.5496627869206</v>
      </c>
      <c r="H65" s="39">
        <f t="shared" si="8"/>
        <v>1334.5316833830402</v>
      </c>
      <c r="I65" s="37">
        <f t="shared" si="9"/>
        <v>4764.0813461699609</v>
      </c>
      <c r="J65" s="40">
        <f t="shared" si="10"/>
        <v>-226.63414345062105</v>
      </c>
      <c r="K65" s="37">
        <f t="shared" si="11"/>
        <v>4537.4472027193397</v>
      </c>
      <c r="L65" s="37">
        <f t="shared" si="12"/>
        <v>6126608.6111745695</v>
      </c>
      <c r="M65" s="37">
        <f t="shared" si="13"/>
        <v>5835157.1026970707</v>
      </c>
      <c r="N65" s="41">
        <f>'jan-mai'!M65</f>
        <v>4777546.9478589771</v>
      </c>
      <c r="O65" s="41">
        <f t="shared" si="14"/>
        <v>1057610.1548380936</v>
      </c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s="34" customFormat="1" ht="14.5" x14ac:dyDescent="0.35">
      <c r="A66" s="33">
        <v>436</v>
      </c>
      <c r="B66" s="34" t="s">
        <v>120</v>
      </c>
      <c r="C66">
        <v>18899625</v>
      </c>
      <c r="D66" s="36">
        <v>1551</v>
      </c>
      <c r="E66" s="37">
        <f t="shared" si="5"/>
        <v>12185.444874274661</v>
      </c>
      <c r="F66" s="38">
        <f t="shared" si="6"/>
        <v>0.64033877977137799</v>
      </c>
      <c r="G66" s="39">
        <f t="shared" si="7"/>
        <v>4106.5437024522953</v>
      </c>
      <c r="H66" s="39">
        <f t="shared" si="8"/>
        <v>1729.4448731878422</v>
      </c>
      <c r="I66" s="37">
        <f t="shared" si="9"/>
        <v>5835.9885756401372</v>
      </c>
      <c r="J66" s="40">
        <f t="shared" si="10"/>
        <v>-226.63414345062105</v>
      </c>
      <c r="K66" s="37">
        <f t="shared" si="11"/>
        <v>5609.354432189516</v>
      </c>
      <c r="L66" s="37">
        <f t="shared" si="12"/>
        <v>9051618.2808178533</v>
      </c>
      <c r="M66" s="37">
        <f t="shared" si="13"/>
        <v>8700108.72432594</v>
      </c>
      <c r="N66" s="41">
        <f>'jan-mai'!M66</f>
        <v>6881477.5200460907</v>
      </c>
      <c r="O66" s="41">
        <f t="shared" si="14"/>
        <v>1818631.2042798493</v>
      </c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s="34" customFormat="1" ht="14.5" x14ac:dyDescent="0.35">
      <c r="A67" s="33">
        <v>437</v>
      </c>
      <c r="B67" s="34" t="s">
        <v>121</v>
      </c>
      <c r="C67">
        <v>85122788</v>
      </c>
      <c r="D67" s="36">
        <v>5591</v>
      </c>
      <c r="E67" s="37">
        <f t="shared" si="5"/>
        <v>15224.966553389375</v>
      </c>
      <c r="F67" s="38">
        <f t="shared" si="6"/>
        <v>0.80006406047917977</v>
      </c>
      <c r="G67" s="39">
        <f t="shared" si="7"/>
        <v>2282.8306949834673</v>
      </c>
      <c r="H67" s="39">
        <f t="shared" si="8"/>
        <v>665.61228549769237</v>
      </c>
      <c r="I67" s="37">
        <f t="shared" si="9"/>
        <v>2948.4429804811598</v>
      </c>
      <c r="J67" s="40">
        <f t="shared" si="10"/>
        <v>-226.63414345062105</v>
      </c>
      <c r="K67" s="37">
        <f t="shared" si="11"/>
        <v>2721.8088370305386</v>
      </c>
      <c r="L67" s="37">
        <f t="shared" si="12"/>
        <v>16484744.703870164</v>
      </c>
      <c r="M67" s="37">
        <f t="shared" si="13"/>
        <v>15217633.207837742</v>
      </c>
      <c r="N67" s="41">
        <f>'jan-mai'!M67</f>
        <v>11685814.441313792</v>
      </c>
      <c r="O67" s="41">
        <f t="shared" si="14"/>
        <v>3531818.7665239498</v>
      </c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s="34" customFormat="1" ht="14.5" x14ac:dyDescent="0.35">
      <c r="A68" s="33">
        <v>438</v>
      </c>
      <c r="B68" s="34" t="s">
        <v>122</v>
      </c>
      <c r="C68">
        <v>37587465</v>
      </c>
      <c r="D68" s="36">
        <v>2418</v>
      </c>
      <c r="E68" s="37">
        <f t="shared" si="5"/>
        <v>15544.857320099256</v>
      </c>
      <c r="F68" s="38">
        <f t="shared" si="6"/>
        <v>0.81687415361312699</v>
      </c>
      <c r="G68" s="39">
        <f t="shared" si="7"/>
        <v>2090.8962349575386</v>
      </c>
      <c r="H68" s="39">
        <f t="shared" si="8"/>
        <v>553.65051714923402</v>
      </c>
      <c r="I68" s="37">
        <f t="shared" si="9"/>
        <v>2644.5467521067726</v>
      </c>
      <c r="J68" s="40">
        <f t="shared" si="10"/>
        <v>-226.63414345062105</v>
      </c>
      <c r="K68" s="37">
        <f t="shared" si="11"/>
        <v>2417.9126086561514</v>
      </c>
      <c r="L68" s="37">
        <f t="shared" si="12"/>
        <v>6394514.0465941764</v>
      </c>
      <c r="M68" s="37">
        <f t="shared" si="13"/>
        <v>5846512.687730574</v>
      </c>
      <c r="N68" s="41">
        <f>'jan-mai'!M68</f>
        <v>4466587.3107488407</v>
      </c>
      <c r="O68" s="41">
        <f t="shared" si="14"/>
        <v>1379925.3769817334</v>
      </c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s="34" customFormat="1" ht="14.5" x14ac:dyDescent="0.35">
      <c r="A69" s="33">
        <v>439</v>
      </c>
      <c r="B69" s="34" t="s">
        <v>123</v>
      </c>
      <c r="C69">
        <v>21086621</v>
      </c>
      <c r="D69" s="36">
        <v>1577</v>
      </c>
      <c r="E69" s="37">
        <f t="shared" si="5"/>
        <v>13371.351299936588</v>
      </c>
      <c r="F69" s="38">
        <f t="shared" si="6"/>
        <v>0.70265754460651053</v>
      </c>
      <c r="G69" s="39">
        <f t="shared" si="7"/>
        <v>3394.9998470551391</v>
      </c>
      <c r="H69" s="39">
        <f t="shared" si="8"/>
        <v>1314.3776242061676</v>
      </c>
      <c r="I69" s="37">
        <f t="shared" si="9"/>
        <v>4709.3774712613067</v>
      </c>
      <c r="J69" s="40">
        <f t="shared" si="10"/>
        <v>-226.63414345062105</v>
      </c>
      <c r="K69" s="37">
        <f t="shared" si="11"/>
        <v>4482.7433278106855</v>
      </c>
      <c r="L69" s="37">
        <f t="shared" si="12"/>
        <v>7426688.2721790811</v>
      </c>
      <c r="M69" s="37">
        <f t="shared" si="13"/>
        <v>7069286.2279574508</v>
      </c>
      <c r="N69" s="41">
        <f>'jan-mai'!M69</f>
        <v>6412876.0954304868</v>
      </c>
      <c r="O69" s="41">
        <f t="shared" si="14"/>
        <v>656410.13252696395</v>
      </c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s="34" customFormat="1" ht="14.5" x14ac:dyDescent="0.35">
      <c r="A70" s="33">
        <v>441</v>
      </c>
      <c r="B70" s="34" t="s">
        <v>124</v>
      </c>
      <c r="C70">
        <v>27172374</v>
      </c>
      <c r="D70" s="36">
        <v>1912</v>
      </c>
      <c r="E70" s="37">
        <f t="shared" si="5"/>
        <v>14211.492677824268</v>
      </c>
      <c r="F70" s="38">
        <f t="shared" si="6"/>
        <v>0.74680653631774374</v>
      </c>
      <c r="G70" s="39">
        <f t="shared" si="7"/>
        <v>2890.9150203225313</v>
      </c>
      <c r="H70" s="39">
        <f t="shared" si="8"/>
        <v>1020.3281419454797</v>
      </c>
      <c r="I70" s="37">
        <f t="shared" si="9"/>
        <v>3911.243162268011</v>
      </c>
      <c r="J70" s="40">
        <f t="shared" si="10"/>
        <v>-226.63414345062105</v>
      </c>
      <c r="K70" s="37">
        <f t="shared" si="11"/>
        <v>3684.6090188173898</v>
      </c>
      <c r="L70" s="37">
        <f t="shared" si="12"/>
        <v>7478296.9262564369</v>
      </c>
      <c r="M70" s="37">
        <f t="shared" si="13"/>
        <v>7044972.4439788498</v>
      </c>
      <c r="N70" s="41">
        <f>'jan-mai'!M70</f>
        <v>5807071.9744217461</v>
      </c>
      <c r="O70" s="41">
        <f t="shared" si="14"/>
        <v>1237900.4695571037</v>
      </c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s="34" customFormat="1" ht="14.5" x14ac:dyDescent="0.35">
      <c r="A71" s="33">
        <v>501</v>
      </c>
      <c r="B71" s="34" t="s">
        <v>125</v>
      </c>
      <c r="C71">
        <v>498215900</v>
      </c>
      <c r="D71" s="36">
        <v>28023</v>
      </c>
      <c r="E71" s="37">
        <f t="shared" si="5"/>
        <v>17778.82096849017</v>
      </c>
      <c r="F71" s="38">
        <f t="shared" si="6"/>
        <v>0.9342677794859291</v>
      </c>
      <c r="G71" s="39">
        <f t="shared" si="7"/>
        <v>750.51804592299015</v>
      </c>
      <c r="H71" s="39">
        <f t="shared" si="8"/>
        <v>0</v>
      </c>
      <c r="I71" s="37">
        <f t="shared" si="9"/>
        <v>750.51804592299015</v>
      </c>
      <c r="J71" s="40">
        <f t="shared" si="10"/>
        <v>-226.63414345062105</v>
      </c>
      <c r="K71" s="37">
        <f t="shared" si="11"/>
        <v>523.88390247236907</v>
      </c>
      <c r="L71" s="37">
        <f t="shared" si="12"/>
        <v>21031767.200899955</v>
      </c>
      <c r="M71" s="37">
        <f t="shared" si="13"/>
        <v>14680798.598983198</v>
      </c>
      <c r="N71" s="41">
        <f>'jan-mai'!M71</f>
        <v>11355361.713737002</v>
      </c>
      <c r="O71" s="41">
        <f t="shared" si="14"/>
        <v>3325436.8852461968</v>
      </c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s="34" customFormat="1" ht="14.5" x14ac:dyDescent="0.35">
      <c r="A72" s="33">
        <v>502</v>
      </c>
      <c r="B72" s="34" t="s">
        <v>126</v>
      </c>
      <c r="C72">
        <v>485448008</v>
      </c>
      <c r="D72" s="36">
        <v>30676</v>
      </c>
      <c r="E72" s="37">
        <f t="shared" si="5"/>
        <v>15825.01004042248</v>
      </c>
      <c r="F72" s="38">
        <f t="shared" si="6"/>
        <v>0.83159603311217833</v>
      </c>
      <c r="G72" s="39">
        <f t="shared" si="7"/>
        <v>1922.8046027636046</v>
      </c>
      <c r="H72" s="39">
        <f t="shared" si="8"/>
        <v>455.59706503610573</v>
      </c>
      <c r="I72" s="37">
        <f t="shared" si="9"/>
        <v>2378.4016677997106</v>
      </c>
      <c r="J72" s="40">
        <f t="shared" si="10"/>
        <v>-226.63414345062105</v>
      </c>
      <c r="K72" s="37">
        <f t="shared" si="11"/>
        <v>2151.7675243490894</v>
      </c>
      <c r="L72" s="37">
        <f t="shared" si="12"/>
        <v>72959849.561423928</v>
      </c>
      <c r="M72" s="37">
        <f t="shared" si="13"/>
        <v>66007620.576932669</v>
      </c>
      <c r="N72" s="41">
        <f>'jan-mai'!M72</f>
        <v>54504696.268912897</v>
      </c>
      <c r="O72" s="41">
        <f t="shared" si="14"/>
        <v>11502924.308019772</v>
      </c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s="34" customFormat="1" ht="14.5" x14ac:dyDescent="0.35">
      <c r="A73" s="33">
        <v>511</v>
      </c>
      <c r="B73" s="34" t="s">
        <v>127</v>
      </c>
      <c r="C73">
        <v>37675872</v>
      </c>
      <c r="D73" s="36">
        <v>2615</v>
      </c>
      <c r="E73" s="37">
        <f t="shared" ref="E73:E136" si="15">(C73)/D73</f>
        <v>14407.599235181644</v>
      </c>
      <c r="F73" s="38">
        <f t="shared" ref="F73:F136" si="16">IF(ISNUMBER(C73),E73/E$435,"")</f>
        <v>0.7571118337393008</v>
      </c>
      <c r="G73" s="39">
        <f t="shared" ref="G73:G136" si="17">(E$435-E73)*0.6</f>
        <v>2773.2510859081058</v>
      </c>
      <c r="H73" s="39">
        <f t="shared" ref="H73:H136" si="18">IF(E73&gt;=E$435*0.9,0,IF(E73&lt;0.9*E$435,(E$435*0.9-E73)*0.35))</f>
        <v>951.6908468703981</v>
      </c>
      <c r="I73" s="37">
        <f t="shared" ref="I73:I136" si="19">G73+H73</f>
        <v>3724.941932778504</v>
      </c>
      <c r="J73" s="40">
        <f t="shared" ref="J73:J136" si="20">I$437</f>
        <v>-226.63414345062105</v>
      </c>
      <c r="K73" s="37">
        <f t="shared" ref="K73:K136" si="21">I73+J73</f>
        <v>3498.3077893278828</v>
      </c>
      <c r="L73" s="37">
        <f t="shared" ref="L73:L136" si="22">(I73*D73)</f>
        <v>9740723.1542157885</v>
      </c>
      <c r="M73" s="37">
        <f t="shared" ref="M73:M136" si="23">(K73*D73)</f>
        <v>9148074.8690924142</v>
      </c>
      <c r="N73" s="41">
        <f>'jan-mai'!M73</f>
        <v>7982723.8934690692</v>
      </c>
      <c r="O73" s="41">
        <f t="shared" ref="O73:O136" si="24">M73-N73</f>
        <v>1165350.975623345</v>
      </c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s="34" customFormat="1" ht="14.5" x14ac:dyDescent="0.35">
      <c r="A74" s="33">
        <v>512</v>
      </c>
      <c r="B74" s="34" t="s">
        <v>128</v>
      </c>
      <c r="C74">
        <v>30066495</v>
      </c>
      <c r="D74" s="36">
        <v>2009</v>
      </c>
      <c r="E74" s="37">
        <f t="shared" si="15"/>
        <v>14965.900945744152</v>
      </c>
      <c r="F74" s="38">
        <f t="shared" si="16"/>
        <v>0.78645029776539566</v>
      </c>
      <c r="G74" s="39">
        <f t="shared" si="17"/>
        <v>2438.2700595706015</v>
      </c>
      <c r="H74" s="39">
        <f t="shared" si="18"/>
        <v>756.28524817352047</v>
      </c>
      <c r="I74" s="37">
        <f t="shared" si="19"/>
        <v>3194.5553077441218</v>
      </c>
      <c r="J74" s="40">
        <f t="shared" si="20"/>
        <v>-226.63414345062105</v>
      </c>
      <c r="K74" s="37">
        <f t="shared" si="21"/>
        <v>2967.9211642935006</v>
      </c>
      <c r="L74" s="37">
        <f t="shared" si="22"/>
        <v>6417861.6132579409</v>
      </c>
      <c r="M74" s="37">
        <f t="shared" si="23"/>
        <v>5962553.6190656424</v>
      </c>
      <c r="N74" s="41">
        <f>'jan-mai'!M74</f>
        <v>4657969.7402789127</v>
      </c>
      <c r="O74" s="41">
        <f t="shared" si="24"/>
        <v>1304583.8787867296</v>
      </c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s="34" customFormat="1" ht="14.5" x14ac:dyDescent="0.35">
      <c r="A75" s="33">
        <v>513</v>
      </c>
      <c r="B75" s="34" t="s">
        <v>129</v>
      </c>
      <c r="C75">
        <v>41519195</v>
      </c>
      <c r="D75" s="36">
        <v>2204</v>
      </c>
      <c r="E75" s="37">
        <f t="shared" si="15"/>
        <v>18838.110254083484</v>
      </c>
      <c r="F75" s="38">
        <f t="shared" si="16"/>
        <v>0.98993287957543996</v>
      </c>
      <c r="G75" s="39">
        <f t="shared" si="17"/>
        <v>114.94447456700217</v>
      </c>
      <c r="H75" s="39">
        <f t="shared" si="18"/>
        <v>0</v>
      </c>
      <c r="I75" s="37">
        <f t="shared" si="19"/>
        <v>114.94447456700217</v>
      </c>
      <c r="J75" s="40">
        <f t="shared" si="20"/>
        <v>-226.63414345062105</v>
      </c>
      <c r="K75" s="37">
        <f t="shared" si="21"/>
        <v>-111.68966888361888</v>
      </c>
      <c r="L75" s="37">
        <f t="shared" si="22"/>
        <v>253337.62194567278</v>
      </c>
      <c r="M75" s="37">
        <f t="shared" si="23"/>
        <v>-246164.03021949599</v>
      </c>
      <c r="N75" s="41">
        <f>'jan-mai'!M75</f>
        <v>-1425939.5558692394</v>
      </c>
      <c r="O75" s="41">
        <f t="shared" si="24"/>
        <v>1179775.5256497434</v>
      </c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s="34" customFormat="1" ht="14.5" x14ac:dyDescent="0.35">
      <c r="A76" s="33">
        <v>514</v>
      </c>
      <c r="B76" s="34" t="s">
        <v>130</v>
      </c>
      <c r="C76">
        <v>33958983</v>
      </c>
      <c r="D76" s="36">
        <v>2293</v>
      </c>
      <c r="E76" s="37">
        <f t="shared" si="15"/>
        <v>14809.848669864807</v>
      </c>
      <c r="F76" s="38">
        <f t="shared" si="16"/>
        <v>0.77824983196803388</v>
      </c>
      <c r="G76" s="39">
        <f t="shared" si="17"/>
        <v>2531.9014250982082</v>
      </c>
      <c r="H76" s="39">
        <f t="shared" si="18"/>
        <v>810.90354473129128</v>
      </c>
      <c r="I76" s="37">
        <f t="shared" si="19"/>
        <v>3342.8049698294994</v>
      </c>
      <c r="J76" s="40">
        <f t="shared" si="20"/>
        <v>-226.63414345062105</v>
      </c>
      <c r="K76" s="37">
        <f t="shared" si="21"/>
        <v>3116.1708263788782</v>
      </c>
      <c r="L76" s="37">
        <f t="shared" si="22"/>
        <v>7665051.7958190423</v>
      </c>
      <c r="M76" s="37">
        <f t="shared" si="23"/>
        <v>7145379.704886768</v>
      </c>
      <c r="N76" s="41">
        <f>'jan-mai'!M76</f>
        <v>5472654.0521700094</v>
      </c>
      <c r="O76" s="41">
        <f t="shared" si="24"/>
        <v>1672725.6527167587</v>
      </c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s="34" customFormat="1" ht="14.5" x14ac:dyDescent="0.35">
      <c r="A77" s="33">
        <v>515</v>
      </c>
      <c r="B77" s="34" t="s">
        <v>131</v>
      </c>
      <c r="C77">
        <v>53463758</v>
      </c>
      <c r="D77" s="36">
        <v>3589</v>
      </c>
      <c r="E77" s="37">
        <f t="shared" si="15"/>
        <v>14896.561159097242</v>
      </c>
      <c r="F77" s="38">
        <f t="shared" si="16"/>
        <v>0.78280652810173512</v>
      </c>
      <c r="G77" s="39">
        <f t="shared" si="17"/>
        <v>2479.8739315587468</v>
      </c>
      <c r="H77" s="39">
        <f t="shared" si="18"/>
        <v>780.55417349993877</v>
      </c>
      <c r="I77" s="37">
        <f t="shared" si="19"/>
        <v>3260.4281050586856</v>
      </c>
      <c r="J77" s="40">
        <f t="shared" si="20"/>
        <v>-226.63414345062105</v>
      </c>
      <c r="K77" s="37">
        <f t="shared" si="21"/>
        <v>3033.7939616080644</v>
      </c>
      <c r="L77" s="37">
        <f t="shared" si="22"/>
        <v>11701676.469055623</v>
      </c>
      <c r="M77" s="37">
        <f t="shared" si="23"/>
        <v>10888286.528211342</v>
      </c>
      <c r="N77" s="41">
        <f>'jan-mai'!M77</f>
        <v>8723223.8867152892</v>
      </c>
      <c r="O77" s="41">
        <f t="shared" si="24"/>
        <v>2165062.641496053</v>
      </c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s="34" customFormat="1" ht="14.5" x14ac:dyDescent="0.35">
      <c r="A78" s="33">
        <v>516</v>
      </c>
      <c r="B78" s="34" t="s">
        <v>132</v>
      </c>
      <c r="C78">
        <v>104353000</v>
      </c>
      <c r="D78" s="36">
        <v>5742</v>
      </c>
      <c r="E78" s="37">
        <f t="shared" si="15"/>
        <v>18173.632880529432</v>
      </c>
      <c r="F78" s="38">
        <f t="shared" si="16"/>
        <v>0.95501493977452501</v>
      </c>
      <c r="G78" s="39">
        <f t="shared" si="17"/>
        <v>513.63089869943281</v>
      </c>
      <c r="H78" s="39">
        <f t="shared" si="18"/>
        <v>0</v>
      </c>
      <c r="I78" s="37">
        <f t="shared" si="19"/>
        <v>513.63089869943281</v>
      </c>
      <c r="J78" s="40">
        <f t="shared" si="20"/>
        <v>-226.63414345062105</v>
      </c>
      <c r="K78" s="37">
        <f t="shared" si="21"/>
        <v>286.99675524881172</v>
      </c>
      <c r="L78" s="37">
        <f t="shared" si="22"/>
        <v>2949268.6203321433</v>
      </c>
      <c r="M78" s="37">
        <f t="shared" si="23"/>
        <v>1647935.3686386768</v>
      </c>
      <c r="N78" s="41">
        <f>'jan-mai'!M78</f>
        <v>-357822.99029090785</v>
      </c>
      <c r="O78" s="41">
        <f t="shared" si="24"/>
        <v>2005758.3589295847</v>
      </c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s="34" customFormat="1" ht="14.5" x14ac:dyDescent="0.35">
      <c r="A79" s="33">
        <v>517</v>
      </c>
      <c r="B79" s="34" t="s">
        <v>133</v>
      </c>
      <c r="C79">
        <v>73676127</v>
      </c>
      <c r="D79" s="36">
        <v>5789</v>
      </c>
      <c r="E79" s="37">
        <f t="shared" si="15"/>
        <v>12726.917775090689</v>
      </c>
      <c r="F79" s="38">
        <f t="shared" si="16"/>
        <v>0.66879289861276681</v>
      </c>
      <c r="G79" s="39">
        <f t="shared" si="17"/>
        <v>3781.6599619626786</v>
      </c>
      <c r="H79" s="39">
        <f t="shared" si="18"/>
        <v>1539.9293579022324</v>
      </c>
      <c r="I79" s="37">
        <f t="shared" si="19"/>
        <v>5321.589319864911</v>
      </c>
      <c r="J79" s="40">
        <f t="shared" si="20"/>
        <v>-226.63414345062105</v>
      </c>
      <c r="K79" s="37">
        <f t="shared" si="21"/>
        <v>5094.9551764142898</v>
      </c>
      <c r="L79" s="37">
        <f t="shared" si="22"/>
        <v>30806680.572697971</v>
      </c>
      <c r="M79" s="37">
        <f t="shared" si="23"/>
        <v>29494695.516262323</v>
      </c>
      <c r="N79" s="41">
        <f>'jan-mai'!M79</f>
        <v>24702885.507702664</v>
      </c>
      <c r="O79" s="41">
        <f t="shared" si="24"/>
        <v>4791810.0085596591</v>
      </c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s="34" customFormat="1" ht="14.5" x14ac:dyDescent="0.35">
      <c r="A80" s="33">
        <v>519</v>
      </c>
      <c r="B80" s="34" t="s">
        <v>134</v>
      </c>
      <c r="C80">
        <v>52992933</v>
      </c>
      <c r="D80" s="36">
        <v>3127</v>
      </c>
      <c r="E80" s="37">
        <f t="shared" si="15"/>
        <v>16946.892548768788</v>
      </c>
      <c r="F80" s="38">
        <f t="shared" si="16"/>
        <v>0.89055037444754881</v>
      </c>
      <c r="G80" s="39">
        <f t="shared" si="17"/>
        <v>1249.6750977558193</v>
      </c>
      <c r="H80" s="39">
        <f t="shared" si="18"/>
        <v>62.938187114897659</v>
      </c>
      <c r="I80" s="37">
        <f t="shared" si="19"/>
        <v>1312.6132848707168</v>
      </c>
      <c r="J80" s="40">
        <f t="shared" si="20"/>
        <v>-226.63414345062105</v>
      </c>
      <c r="K80" s="37">
        <f t="shared" si="21"/>
        <v>1085.9791414200959</v>
      </c>
      <c r="L80" s="37">
        <f t="shared" si="22"/>
        <v>4104541.7417907314</v>
      </c>
      <c r="M80" s="37">
        <f t="shared" si="23"/>
        <v>3395856.7752206395</v>
      </c>
      <c r="N80" s="41">
        <f>'jan-mai'!M80</f>
        <v>2430594.7318079467</v>
      </c>
      <c r="O80" s="41">
        <f t="shared" si="24"/>
        <v>965262.04341269284</v>
      </c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s="34" customFormat="1" ht="14.5" x14ac:dyDescent="0.35">
      <c r="A81" s="33">
        <v>520</v>
      </c>
      <c r="B81" s="34" t="s">
        <v>135</v>
      </c>
      <c r="C81">
        <v>68049082</v>
      </c>
      <c r="D81" s="36">
        <v>4425</v>
      </c>
      <c r="E81" s="37">
        <f t="shared" si="15"/>
        <v>15378.323615819208</v>
      </c>
      <c r="F81" s="38">
        <f t="shared" si="16"/>
        <v>0.80812289421392169</v>
      </c>
      <c r="G81" s="39">
        <f t="shared" si="17"/>
        <v>2190.8164575255673</v>
      </c>
      <c r="H81" s="39">
        <f t="shared" si="18"/>
        <v>611.93731364725056</v>
      </c>
      <c r="I81" s="37">
        <f t="shared" si="19"/>
        <v>2802.7537711728178</v>
      </c>
      <c r="J81" s="40">
        <f t="shared" si="20"/>
        <v>-226.63414345062105</v>
      </c>
      <c r="K81" s="37">
        <f t="shared" si="21"/>
        <v>2576.1196277221966</v>
      </c>
      <c r="L81" s="37">
        <f t="shared" si="22"/>
        <v>12402185.437439719</v>
      </c>
      <c r="M81" s="37">
        <f t="shared" si="23"/>
        <v>11399329.35267072</v>
      </c>
      <c r="N81" s="41">
        <f>'jan-mai'!M81</f>
        <v>9607020.8836904932</v>
      </c>
      <c r="O81" s="41">
        <f t="shared" si="24"/>
        <v>1792308.4689802267</v>
      </c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s="34" customFormat="1" ht="14.5" x14ac:dyDescent="0.35">
      <c r="A82" s="33">
        <v>521</v>
      </c>
      <c r="B82" s="34" t="s">
        <v>136</v>
      </c>
      <c r="C82">
        <v>91340538</v>
      </c>
      <c r="D82" s="36">
        <v>5119</v>
      </c>
      <c r="E82" s="37">
        <f t="shared" si="15"/>
        <v>17843.433873803478</v>
      </c>
      <c r="F82" s="38">
        <f t="shared" si="16"/>
        <v>0.93766315399811895</v>
      </c>
      <c r="G82" s="39">
        <f t="shared" si="17"/>
        <v>711.75030273500522</v>
      </c>
      <c r="H82" s="39">
        <f t="shared" si="18"/>
        <v>0</v>
      </c>
      <c r="I82" s="37">
        <f t="shared" si="19"/>
        <v>711.75030273500522</v>
      </c>
      <c r="J82" s="40">
        <f t="shared" si="20"/>
        <v>-226.63414345062105</v>
      </c>
      <c r="K82" s="37">
        <f t="shared" si="21"/>
        <v>485.11615928438414</v>
      </c>
      <c r="L82" s="37">
        <f t="shared" si="22"/>
        <v>3643449.7997004916</v>
      </c>
      <c r="M82" s="37">
        <f t="shared" si="23"/>
        <v>2483309.6193767623</v>
      </c>
      <c r="N82" s="41">
        <f>'jan-mai'!M82</f>
        <v>1677664.1919715821</v>
      </c>
      <c r="O82" s="41">
        <f t="shared" si="24"/>
        <v>805645.42740518018</v>
      </c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s="34" customFormat="1" ht="14.5" x14ac:dyDescent="0.35">
      <c r="A83" s="33">
        <v>522</v>
      </c>
      <c r="B83" s="34" t="s">
        <v>137</v>
      </c>
      <c r="C83">
        <v>93675367</v>
      </c>
      <c r="D83" s="36">
        <v>6112</v>
      </c>
      <c r="E83" s="37">
        <f t="shared" si="15"/>
        <v>15326.467113874345</v>
      </c>
      <c r="F83" s="38">
        <f t="shared" si="16"/>
        <v>0.80539786205291397</v>
      </c>
      <c r="G83" s="39">
        <f t="shared" si="17"/>
        <v>2221.9303586924852</v>
      </c>
      <c r="H83" s="39">
        <f t="shared" si="18"/>
        <v>630.08708932795275</v>
      </c>
      <c r="I83" s="37">
        <f t="shared" si="19"/>
        <v>2852.0174480204378</v>
      </c>
      <c r="J83" s="40">
        <f t="shared" si="20"/>
        <v>-226.63414345062105</v>
      </c>
      <c r="K83" s="37">
        <f t="shared" si="21"/>
        <v>2625.3833045698166</v>
      </c>
      <c r="L83" s="37">
        <f t="shared" si="22"/>
        <v>17431530.642300915</v>
      </c>
      <c r="M83" s="37">
        <f t="shared" si="23"/>
        <v>16046342.757530719</v>
      </c>
      <c r="N83" s="41">
        <f>'jan-mai'!M83</f>
        <v>12997096.132670349</v>
      </c>
      <c r="O83" s="41">
        <f t="shared" si="24"/>
        <v>3049246.6248603705</v>
      </c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s="34" customFormat="1" ht="14.5" x14ac:dyDescent="0.35">
      <c r="A84" s="33">
        <v>528</v>
      </c>
      <c r="B84" s="34" t="s">
        <v>138</v>
      </c>
      <c r="C84">
        <v>224553857</v>
      </c>
      <c r="D84" s="36">
        <v>14948</v>
      </c>
      <c r="E84" s="37">
        <f t="shared" si="15"/>
        <v>15022.334559807332</v>
      </c>
      <c r="F84" s="38">
        <f t="shared" si="16"/>
        <v>0.78941585478363763</v>
      </c>
      <c r="G84" s="39">
        <f t="shared" si="17"/>
        <v>2404.4098911326932</v>
      </c>
      <c r="H84" s="39">
        <f t="shared" si="18"/>
        <v>736.53348325140735</v>
      </c>
      <c r="I84" s="37">
        <f t="shared" si="19"/>
        <v>3140.9433743841005</v>
      </c>
      <c r="J84" s="40">
        <f t="shared" si="20"/>
        <v>-226.63414345062105</v>
      </c>
      <c r="K84" s="37">
        <f t="shared" si="21"/>
        <v>2914.3092309334793</v>
      </c>
      <c r="L84" s="37">
        <f t="shared" si="22"/>
        <v>46950821.560293533</v>
      </c>
      <c r="M84" s="37">
        <f t="shared" si="23"/>
        <v>43563094.383993648</v>
      </c>
      <c r="N84" s="41">
        <f>'jan-mai'!M84</f>
        <v>35605833.378690489</v>
      </c>
      <c r="O84" s="41">
        <f t="shared" si="24"/>
        <v>7957261.0053031594</v>
      </c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s="34" customFormat="1" ht="14.5" x14ac:dyDescent="0.35">
      <c r="A85" s="33">
        <v>529</v>
      </c>
      <c r="B85" s="34" t="s">
        <v>139</v>
      </c>
      <c r="C85">
        <v>197654173</v>
      </c>
      <c r="D85" s="36">
        <v>13384</v>
      </c>
      <c r="E85" s="37">
        <f t="shared" si="15"/>
        <v>14767.944784817693</v>
      </c>
      <c r="F85" s="38">
        <f t="shared" si="16"/>
        <v>0.77604780463988965</v>
      </c>
      <c r="G85" s="39">
        <f t="shared" si="17"/>
        <v>2557.0437561264762</v>
      </c>
      <c r="H85" s="39">
        <f t="shared" si="18"/>
        <v>825.56990449778095</v>
      </c>
      <c r="I85" s="37">
        <f t="shared" si="19"/>
        <v>3382.6136606242571</v>
      </c>
      <c r="J85" s="40">
        <f t="shared" si="20"/>
        <v>-226.63414345062105</v>
      </c>
      <c r="K85" s="37">
        <f t="shared" si="21"/>
        <v>3155.9795171736359</v>
      </c>
      <c r="L85" s="37">
        <f t="shared" si="22"/>
        <v>45272901.233795054</v>
      </c>
      <c r="M85" s="37">
        <f t="shared" si="23"/>
        <v>42239629.857851945</v>
      </c>
      <c r="N85" s="41">
        <f>'jan-mai'!M85</f>
        <v>34642710.820952214</v>
      </c>
      <c r="O85" s="41">
        <f t="shared" si="24"/>
        <v>7596919.0368997306</v>
      </c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s="34" customFormat="1" ht="14.5" x14ac:dyDescent="0.35">
      <c r="A86" s="33">
        <v>532</v>
      </c>
      <c r="B86" s="34" t="s">
        <v>140</v>
      </c>
      <c r="C86">
        <v>103766156</v>
      </c>
      <c r="D86" s="36">
        <v>6846</v>
      </c>
      <c r="E86" s="37">
        <f t="shared" si="15"/>
        <v>15157.194858311423</v>
      </c>
      <c r="F86" s="38">
        <f t="shared" si="16"/>
        <v>0.7965026932105238</v>
      </c>
      <c r="G86" s="39">
        <f t="shared" si="17"/>
        <v>2323.4937120302388</v>
      </c>
      <c r="H86" s="39">
        <f t="shared" si="18"/>
        <v>689.33237877497561</v>
      </c>
      <c r="I86" s="37">
        <f t="shared" si="19"/>
        <v>3012.8260908052143</v>
      </c>
      <c r="J86" s="40">
        <f t="shared" si="20"/>
        <v>-226.63414345062105</v>
      </c>
      <c r="K86" s="37">
        <f t="shared" si="21"/>
        <v>2786.1919473545931</v>
      </c>
      <c r="L86" s="37">
        <f t="shared" si="22"/>
        <v>20625807.417652499</v>
      </c>
      <c r="M86" s="37">
        <f t="shared" si="23"/>
        <v>19074270.071589544</v>
      </c>
      <c r="N86" s="41">
        <f>'jan-mai'!M86</f>
        <v>16600438.145445224</v>
      </c>
      <c r="O86" s="41">
        <f t="shared" si="24"/>
        <v>2473831.9261443205</v>
      </c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s="34" customFormat="1" ht="14.5" x14ac:dyDescent="0.35">
      <c r="A87" s="33">
        <v>533</v>
      </c>
      <c r="B87" s="34" t="s">
        <v>141</v>
      </c>
      <c r="C87">
        <v>154951539</v>
      </c>
      <c r="D87" s="36">
        <v>9051</v>
      </c>
      <c r="E87" s="37">
        <f t="shared" si="15"/>
        <v>17119.825323168712</v>
      </c>
      <c r="F87" s="38">
        <f t="shared" si="16"/>
        <v>0.89963790164776658</v>
      </c>
      <c r="G87" s="39">
        <f t="shared" si="17"/>
        <v>1145.915433115865</v>
      </c>
      <c r="H87" s="39">
        <f t="shared" si="18"/>
        <v>2.4117160749243336</v>
      </c>
      <c r="I87" s="37">
        <f t="shared" si="19"/>
        <v>1148.3271491907892</v>
      </c>
      <c r="J87" s="40">
        <f t="shared" si="20"/>
        <v>-226.63414345062105</v>
      </c>
      <c r="K87" s="37">
        <f t="shared" si="21"/>
        <v>921.69300574016813</v>
      </c>
      <c r="L87" s="37">
        <f t="shared" si="22"/>
        <v>10393509.027325833</v>
      </c>
      <c r="M87" s="37">
        <f t="shared" si="23"/>
        <v>8342243.3949542614</v>
      </c>
      <c r="N87" s="41">
        <f>'jan-mai'!M87</f>
        <v>7019857.0347757367</v>
      </c>
      <c r="O87" s="41">
        <f t="shared" si="24"/>
        <v>1322386.3601785246</v>
      </c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s="34" customFormat="1" ht="14.5" x14ac:dyDescent="0.35">
      <c r="A88" s="33">
        <v>534</v>
      </c>
      <c r="B88" s="34" t="s">
        <v>142</v>
      </c>
      <c r="C88">
        <v>218682544</v>
      </c>
      <c r="D88" s="36">
        <v>13642</v>
      </c>
      <c r="E88" s="37">
        <f t="shared" si="15"/>
        <v>16030.094121096614</v>
      </c>
      <c r="F88" s="38">
        <f t="shared" si="16"/>
        <v>0.8423730947069219</v>
      </c>
      <c r="G88" s="39">
        <f t="shared" si="17"/>
        <v>1799.754154359124</v>
      </c>
      <c r="H88" s="39">
        <f t="shared" si="18"/>
        <v>383.81763680015871</v>
      </c>
      <c r="I88" s="37">
        <f t="shared" si="19"/>
        <v>2183.5717911592828</v>
      </c>
      <c r="J88" s="40">
        <f t="shared" si="20"/>
        <v>-226.63414345062105</v>
      </c>
      <c r="K88" s="37">
        <f t="shared" si="21"/>
        <v>1956.9376477086619</v>
      </c>
      <c r="L88" s="37">
        <f t="shared" si="22"/>
        <v>29788286.374994937</v>
      </c>
      <c r="M88" s="37">
        <f t="shared" si="23"/>
        <v>26696543.390041564</v>
      </c>
      <c r="N88" s="41">
        <f>'jan-mai'!M88</f>
        <v>23169933.307458904</v>
      </c>
      <c r="O88" s="41">
        <f t="shared" si="24"/>
        <v>3526610.08258266</v>
      </c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s="34" customFormat="1" ht="14.5" x14ac:dyDescent="0.35">
      <c r="A89" s="33">
        <v>536</v>
      </c>
      <c r="B89" s="34" t="s">
        <v>143</v>
      </c>
      <c r="C89">
        <v>74056250</v>
      </c>
      <c r="D89" s="36">
        <v>5623</v>
      </c>
      <c r="E89" s="37">
        <f t="shared" si="15"/>
        <v>13170.238306953583</v>
      </c>
      <c r="F89" s="38">
        <f t="shared" si="16"/>
        <v>0.69208916160107903</v>
      </c>
      <c r="G89" s="39">
        <f t="shared" si="17"/>
        <v>3515.6676428449427</v>
      </c>
      <c r="H89" s="39">
        <f t="shared" si="18"/>
        <v>1384.7671717502196</v>
      </c>
      <c r="I89" s="37">
        <f t="shared" si="19"/>
        <v>4900.4348145951626</v>
      </c>
      <c r="J89" s="40">
        <f t="shared" si="20"/>
        <v>-226.63414345062105</v>
      </c>
      <c r="K89" s="37">
        <f t="shared" si="21"/>
        <v>4673.8006711445414</v>
      </c>
      <c r="L89" s="37">
        <f t="shared" si="22"/>
        <v>27555144.962468598</v>
      </c>
      <c r="M89" s="37">
        <f t="shared" si="23"/>
        <v>26280781.173845757</v>
      </c>
      <c r="N89" s="41">
        <f>'jan-mai'!M89</f>
        <v>21650697.268709969</v>
      </c>
      <c r="O89" s="41">
        <f t="shared" si="24"/>
        <v>4630083.905135788</v>
      </c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s="34" customFormat="1" ht="14.5" x14ac:dyDescent="0.35">
      <c r="A90" s="33">
        <v>538</v>
      </c>
      <c r="B90" s="34" t="s">
        <v>144</v>
      </c>
      <c r="C90">
        <v>94435421</v>
      </c>
      <c r="D90" s="36">
        <v>6671</v>
      </c>
      <c r="E90" s="37">
        <f t="shared" si="15"/>
        <v>14156.111677409684</v>
      </c>
      <c r="F90" s="38">
        <f t="shared" si="16"/>
        <v>0.74389629359834497</v>
      </c>
      <c r="G90" s="39">
        <f t="shared" si="17"/>
        <v>2924.1436205712816</v>
      </c>
      <c r="H90" s="39">
        <f t="shared" si="18"/>
        <v>1039.711492090584</v>
      </c>
      <c r="I90" s="37">
        <f t="shared" si="19"/>
        <v>3963.8551126618659</v>
      </c>
      <c r="J90" s="40">
        <f t="shared" si="20"/>
        <v>-226.63414345062105</v>
      </c>
      <c r="K90" s="37">
        <f t="shared" si="21"/>
        <v>3737.2209692112447</v>
      </c>
      <c r="L90" s="37">
        <f t="shared" si="22"/>
        <v>26442877.456567306</v>
      </c>
      <c r="M90" s="37">
        <f t="shared" si="23"/>
        <v>24931001.085608214</v>
      </c>
      <c r="N90" s="41">
        <f>'jan-mai'!M90</f>
        <v>19069247.103434861</v>
      </c>
      <c r="O90" s="41">
        <f t="shared" si="24"/>
        <v>5861753.9821733534</v>
      </c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s="34" customFormat="1" ht="14.5" x14ac:dyDescent="0.35">
      <c r="A91" s="33">
        <v>540</v>
      </c>
      <c r="B91" s="34" t="s">
        <v>145</v>
      </c>
      <c r="C91">
        <v>45632429</v>
      </c>
      <c r="D91" s="36">
        <v>2981</v>
      </c>
      <c r="E91" s="37">
        <f t="shared" si="15"/>
        <v>15307.758805769876</v>
      </c>
      <c r="F91" s="38">
        <f t="shared" si="16"/>
        <v>0.80441475020867648</v>
      </c>
      <c r="G91" s="39">
        <f t="shared" si="17"/>
        <v>2233.1553435551668</v>
      </c>
      <c r="H91" s="39">
        <f t="shared" si="18"/>
        <v>636.63499716451702</v>
      </c>
      <c r="I91" s="37">
        <f t="shared" si="19"/>
        <v>2869.7903407196836</v>
      </c>
      <c r="J91" s="40">
        <f t="shared" si="20"/>
        <v>-226.63414345062105</v>
      </c>
      <c r="K91" s="37">
        <f t="shared" si="21"/>
        <v>2643.1561972690624</v>
      </c>
      <c r="L91" s="37">
        <f t="shared" si="22"/>
        <v>8554845.005685376</v>
      </c>
      <c r="M91" s="37">
        <f t="shared" si="23"/>
        <v>7879248.6240590755</v>
      </c>
      <c r="N91" s="41">
        <f>'jan-mai'!M91</f>
        <v>5904650.3161878772</v>
      </c>
      <c r="O91" s="41">
        <f t="shared" si="24"/>
        <v>1974598.3078711983</v>
      </c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s="34" customFormat="1" ht="14.5" x14ac:dyDescent="0.35">
      <c r="A92" s="33">
        <v>541</v>
      </c>
      <c r="B92" s="34" t="s">
        <v>146</v>
      </c>
      <c r="C92">
        <v>17672437</v>
      </c>
      <c r="D92" s="36">
        <v>1305</v>
      </c>
      <c r="E92" s="37">
        <f t="shared" si="15"/>
        <v>13542.097318007663</v>
      </c>
      <c r="F92" s="38">
        <f t="shared" si="16"/>
        <v>0.71163015890090353</v>
      </c>
      <c r="G92" s="39">
        <f t="shared" si="17"/>
        <v>3292.5522362124943</v>
      </c>
      <c r="H92" s="39">
        <f t="shared" si="18"/>
        <v>1254.6165178812912</v>
      </c>
      <c r="I92" s="37">
        <f t="shared" si="19"/>
        <v>4547.1687540937855</v>
      </c>
      <c r="J92" s="40">
        <f t="shared" si="20"/>
        <v>-226.63414345062105</v>
      </c>
      <c r="K92" s="37">
        <f t="shared" si="21"/>
        <v>4320.5346106431643</v>
      </c>
      <c r="L92" s="37">
        <f t="shared" si="22"/>
        <v>5934055.2240923904</v>
      </c>
      <c r="M92" s="37">
        <f t="shared" si="23"/>
        <v>5638297.6668893294</v>
      </c>
      <c r="N92" s="41">
        <f>'jan-mai'!M92</f>
        <v>4479043.3375629578</v>
      </c>
      <c r="O92" s="41">
        <f t="shared" si="24"/>
        <v>1159254.3293263717</v>
      </c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s="34" customFormat="1" ht="14.5" x14ac:dyDescent="0.35">
      <c r="A93" s="33">
        <v>542</v>
      </c>
      <c r="B93" s="34" t="s">
        <v>147</v>
      </c>
      <c r="C93">
        <v>108557982</v>
      </c>
      <c r="D93" s="36">
        <v>6418</v>
      </c>
      <c r="E93" s="37">
        <f t="shared" si="15"/>
        <v>16914.612340292926</v>
      </c>
      <c r="F93" s="38">
        <f t="shared" si="16"/>
        <v>0.88885406630948172</v>
      </c>
      <c r="G93" s="39">
        <f t="shared" si="17"/>
        <v>1269.0432228413367</v>
      </c>
      <c r="H93" s="39">
        <f t="shared" si="18"/>
        <v>74.236260081449473</v>
      </c>
      <c r="I93" s="37">
        <f t="shared" si="19"/>
        <v>1343.2794829227862</v>
      </c>
      <c r="J93" s="40">
        <f t="shared" si="20"/>
        <v>-226.63414345062105</v>
      </c>
      <c r="K93" s="37">
        <f t="shared" si="21"/>
        <v>1116.6453394721652</v>
      </c>
      <c r="L93" s="37">
        <f t="shared" si="22"/>
        <v>8621167.7213984411</v>
      </c>
      <c r="M93" s="37">
        <f t="shared" si="23"/>
        <v>7166629.7887323564</v>
      </c>
      <c r="N93" s="41">
        <f>'jan-mai'!M93</f>
        <v>5461945.1352713211</v>
      </c>
      <c r="O93" s="41">
        <f t="shared" si="24"/>
        <v>1704684.6534610353</v>
      </c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s="34" customFormat="1" ht="14.5" x14ac:dyDescent="0.35">
      <c r="A94" s="33">
        <v>543</v>
      </c>
      <c r="B94" s="34" t="s">
        <v>148</v>
      </c>
      <c r="C94">
        <v>36881628</v>
      </c>
      <c r="D94" s="36">
        <v>2135</v>
      </c>
      <c r="E94" s="37">
        <f t="shared" si="15"/>
        <v>17274.767213114756</v>
      </c>
      <c r="F94" s="38">
        <f t="shared" si="16"/>
        <v>0.90778001724282209</v>
      </c>
      <c r="G94" s="39">
        <f t="shared" si="17"/>
        <v>1052.9502991482389</v>
      </c>
      <c r="H94" s="39">
        <f t="shared" si="18"/>
        <v>0</v>
      </c>
      <c r="I94" s="37">
        <f t="shared" si="19"/>
        <v>1052.9502991482389</v>
      </c>
      <c r="J94" s="40">
        <f t="shared" si="20"/>
        <v>-226.63414345062105</v>
      </c>
      <c r="K94" s="37">
        <f t="shared" si="21"/>
        <v>826.31615569761777</v>
      </c>
      <c r="L94" s="37">
        <f t="shared" si="22"/>
        <v>2248048.88868149</v>
      </c>
      <c r="M94" s="37">
        <f t="shared" si="23"/>
        <v>1764184.992414414</v>
      </c>
      <c r="N94" s="41">
        <f>'jan-mai'!M94</f>
        <v>1182461.4585386449</v>
      </c>
      <c r="O94" s="41">
        <f t="shared" si="24"/>
        <v>581723.533875769</v>
      </c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s="34" customFormat="1" ht="14.5" x14ac:dyDescent="0.35">
      <c r="A95" s="33">
        <v>544</v>
      </c>
      <c r="B95" s="34" t="s">
        <v>149</v>
      </c>
      <c r="C95">
        <v>58980057</v>
      </c>
      <c r="D95" s="36">
        <v>3208</v>
      </c>
      <c r="E95" s="37">
        <f t="shared" si="15"/>
        <v>18385.304551122194</v>
      </c>
      <c r="F95" s="38">
        <f t="shared" si="16"/>
        <v>0.96613817578749039</v>
      </c>
      <c r="G95" s="39">
        <f t="shared" si="17"/>
        <v>386.62789634377623</v>
      </c>
      <c r="H95" s="39">
        <f t="shared" si="18"/>
        <v>0</v>
      </c>
      <c r="I95" s="37">
        <f t="shared" si="19"/>
        <v>386.62789634377623</v>
      </c>
      <c r="J95" s="40">
        <f t="shared" si="20"/>
        <v>-226.63414345062105</v>
      </c>
      <c r="K95" s="37">
        <f t="shared" si="21"/>
        <v>159.99375289315518</v>
      </c>
      <c r="L95" s="37">
        <f t="shared" si="22"/>
        <v>1240302.2914708341</v>
      </c>
      <c r="M95" s="37">
        <f t="shared" si="23"/>
        <v>513259.95928124181</v>
      </c>
      <c r="N95" s="41">
        <f>'jan-mai'!M95</f>
        <v>240183.44318125502</v>
      </c>
      <c r="O95" s="41">
        <f t="shared" si="24"/>
        <v>273076.51609998679</v>
      </c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s="34" customFormat="1" ht="14.5" x14ac:dyDescent="0.35">
      <c r="A96" s="33">
        <v>545</v>
      </c>
      <c r="B96" s="34" t="s">
        <v>150</v>
      </c>
      <c r="C96">
        <v>30698401</v>
      </c>
      <c r="D96" s="36">
        <v>1610</v>
      </c>
      <c r="E96" s="37">
        <f t="shared" si="15"/>
        <v>19067.329813664597</v>
      </c>
      <c r="F96" s="38">
        <f t="shared" si="16"/>
        <v>1.001978248012646</v>
      </c>
      <c r="G96" s="39">
        <f t="shared" si="17"/>
        <v>-22.587261181665962</v>
      </c>
      <c r="H96" s="39">
        <f t="shared" si="18"/>
        <v>0</v>
      </c>
      <c r="I96" s="37">
        <f t="shared" si="19"/>
        <v>-22.587261181665962</v>
      </c>
      <c r="J96" s="40">
        <f t="shared" si="20"/>
        <v>-226.63414345062105</v>
      </c>
      <c r="K96" s="37">
        <f t="shared" si="21"/>
        <v>-249.221404632287</v>
      </c>
      <c r="L96" s="37">
        <f t="shared" si="22"/>
        <v>-36365.4905024822</v>
      </c>
      <c r="M96" s="37">
        <f t="shared" si="23"/>
        <v>-401246.46145798208</v>
      </c>
      <c r="N96" s="41">
        <f>'jan-mai'!M96</f>
        <v>-919547.33618397173</v>
      </c>
      <c r="O96" s="41">
        <f t="shared" si="24"/>
        <v>518300.87472598965</v>
      </c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s="34" customFormat="1" ht="14.5" x14ac:dyDescent="0.35">
      <c r="A97" s="33">
        <v>602</v>
      </c>
      <c r="B97" s="34" t="s">
        <v>151</v>
      </c>
      <c r="C97">
        <v>1253556839</v>
      </c>
      <c r="D97" s="36">
        <v>68933</v>
      </c>
      <c r="E97" s="37">
        <f t="shared" si="15"/>
        <v>18185.148463000303</v>
      </c>
      <c r="F97" s="38">
        <f t="shared" si="16"/>
        <v>0.95562007763398227</v>
      </c>
      <c r="G97" s="39">
        <f t="shared" si="17"/>
        <v>506.72154921691032</v>
      </c>
      <c r="H97" s="39">
        <f t="shared" si="18"/>
        <v>0</v>
      </c>
      <c r="I97" s="37">
        <f t="shared" si="19"/>
        <v>506.72154921691032</v>
      </c>
      <c r="J97" s="40">
        <f t="shared" si="20"/>
        <v>-226.63414345062105</v>
      </c>
      <c r="K97" s="37">
        <f t="shared" si="21"/>
        <v>280.08740576628929</v>
      </c>
      <c r="L97" s="37">
        <f t="shared" si="22"/>
        <v>34929836.552169278</v>
      </c>
      <c r="M97" s="37">
        <f t="shared" si="23"/>
        <v>19307265.14168762</v>
      </c>
      <c r="N97" s="41">
        <f>'jan-mai'!M97</f>
        <v>17321204.15393186</v>
      </c>
      <c r="O97" s="41">
        <f t="shared" si="24"/>
        <v>1986060.9877557606</v>
      </c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s="34" customFormat="1" ht="14.5" x14ac:dyDescent="0.35">
      <c r="A98" s="33">
        <v>604</v>
      </c>
      <c r="B98" s="34" t="s">
        <v>152</v>
      </c>
      <c r="C98">
        <v>539298024</v>
      </c>
      <c r="D98" s="36">
        <v>27481</v>
      </c>
      <c r="E98" s="37">
        <f t="shared" si="15"/>
        <v>19624.395909901388</v>
      </c>
      <c r="F98" s="38">
        <f t="shared" si="16"/>
        <v>1.0312517811496547</v>
      </c>
      <c r="G98" s="39">
        <f t="shared" si="17"/>
        <v>-356.82691892374061</v>
      </c>
      <c r="H98" s="39">
        <f t="shared" si="18"/>
        <v>0</v>
      </c>
      <c r="I98" s="37">
        <f t="shared" si="19"/>
        <v>-356.82691892374061</v>
      </c>
      <c r="J98" s="40">
        <f t="shared" si="20"/>
        <v>-226.63414345062105</v>
      </c>
      <c r="K98" s="37">
        <f t="shared" si="21"/>
        <v>-583.46106237436163</v>
      </c>
      <c r="L98" s="37">
        <f t="shared" si="22"/>
        <v>-9805960.5589433163</v>
      </c>
      <c r="M98" s="37">
        <f t="shared" si="23"/>
        <v>-16034093.455109833</v>
      </c>
      <c r="N98" s="41">
        <f>'jan-mai'!M98</f>
        <v>-9076671.6339575816</v>
      </c>
      <c r="O98" s="41">
        <f t="shared" si="24"/>
        <v>-6957421.8211522512</v>
      </c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s="34" customFormat="1" ht="14.5" x14ac:dyDescent="0.35">
      <c r="A99" s="33">
        <v>605</v>
      </c>
      <c r="B99" s="34" t="s">
        <v>153</v>
      </c>
      <c r="C99">
        <v>498120229</v>
      </c>
      <c r="D99" s="36">
        <v>30442</v>
      </c>
      <c r="E99" s="37">
        <f t="shared" si="15"/>
        <v>16362.927172984691</v>
      </c>
      <c r="F99" s="38">
        <f t="shared" si="16"/>
        <v>0.85986329818431295</v>
      </c>
      <c r="G99" s="39">
        <f t="shared" si="17"/>
        <v>1600.0543232262773</v>
      </c>
      <c r="H99" s="39">
        <f t="shared" si="18"/>
        <v>267.3260686393316</v>
      </c>
      <c r="I99" s="37">
        <f t="shared" si="19"/>
        <v>1867.380391865609</v>
      </c>
      <c r="J99" s="40">
        <f t="shared" si="20"/>
        <v>-226.63414345062105</v>
      </c>
      <c r="K99" s="37">
        <f t="shared" si="21"/>
        <v>1640.746248414988</v>
      </c>
      <c r="L99" s="37">
        <f t="shared" si="22"/>
        <v>56846793.889172867</v>
      </c>
      <c r="M99" s="37">
        <f t="shared" si="23"/>
        <v>49947597.294249065</v>
      </c>
      <c r="N99" s="41">
        <f>'jan-mai'!M99</f>
        <v>42257327.540453359</v>
      </c>
      <c r="O99" s="41">
        <f t="shared" si="24"/>
        <v>7690269.7537957057</v>
      </c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s="34" customFormat="1" ht="14.5" x14ac:dyDescent="0.35">
      <c r="A100" s="33">
        <v>612</v>
      </c>
      <c r="B100" s="34" t="s">
        <v>154</v>
      </c>
      <c r="C100">
        <v>147200081</v>
      </c>
      <c r="D100" s="36">
        <v>6845</v>
      </c>
      <c r="E100" s="37">
        <f t="shared" si="15"/>
        <v>21504.759824689554</v>
      </c>
      <c r="F100" s="38">
        <f t="shared" si="16"/>
        <v>1.1300639252399836</v>
      </c>
      <c r="G100" s="39">
        <f t="shared" si="17"/>
        <v>-1485.04526779664</v>
      </c>
      <c r="H100" s="39">
        <f t="shared" si="18"/>
        <v>0</v>
      </c>
      <c r="I100" s="37">
        <f t="shared" si="19"/>
        <v>-1485.04526779664</v>
      </c>
      <c r="J100" s="40">
        <f t="shared" si="20"/>
        <v>-226.63414345062105</v>
      </c>
      <c r="K100" s="37">
        <f t="shared" si="21"/>
        <v>-1711.679411247261</v>
      </c>
      <c r="L100" s="37">
        <f t="shared" si="22"/>
        <v>-10165134.858068001</v>
      </c>
      <c r="M100" s="37">
        <f t="shared" si="23"/>
        <v>-11716445.569987502</v>
      </c>
      <c r="N100" s="41">
        <f>'jan-mai'!M100</f>
        <v>-10451188.3945213</v>
      </c>
      <c r="O100" s="41">
        <f t="shared" si="24"/>
        <v>-1265257.1754662022</v>
      </c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s="34" customFormat="1" ht="14.5" x14ac:dyDescent="0.35">
      <c r="A101" s="33">
        <v>615</v>
      </c>
      <c r="B101" s="34" t="s">
        <v>155</v>
      </c>
      <c r="C101">
        <v>18466649</v>
      </c>
      <c r="D101" s="36">
        <v>1052</v>
      </c>
      <c r="E101" s="37">
        <f t="shared" si="15"/>
        <v>17553.848859315589</v>
      </c>
      <c r="F101" s="38">
        <f t="shared" si="16"/>
        <v>0.92244561235474998</v>
      </c>
      <c r="G101" s="39">
        <f t="shared" si="17"/>
        <v>885.50131142773898</v>
      </c>
      <c r="H101" s="39">
        <f t="shared" si="18"/>
        <v>0</v>
      </c>
      <c r="I101" s="37">
        <f t="shared" si="19"/>
        <v>885.50131142773898</v>
      </c>
      <c r="J101" s="40">
        <f t="shared" si="20"/>
        <v>-226.63414345062105</v>
      </c>
      <c r="K101" s="37">
        <f t="shared" si="21"/>
        <v>658.8671679771179</v>
      </c>
      <c r="L101" s="37">
        <f t="shared" si="22"/>
        <v>931547.37962198141</v>
      </c>
      <c r="M101" s="37">
        <f t="shared" si="23"/>
        <v>693128.26071192801</v>
      </c>
      <c r="N101" s="41">
        <f>'jan-mai'!M101</f>
        <v>804162.36939941242</v>
      </c>
      <c r="O101" s="41">
        <f t="shared" si="24"/>
        <v>-111034.1086874844</v>
      </c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s="34" customFormat="1" ht="14.5" x14ac:dyDescent="0.35">
      <c r="A102" s="33">
        <v>616</v>
      </c>
      <c r="B102" s="34" t="s">
        <v>99</v>
      </c>
      <c r="C102">
        <v>59775256</v>
      </c>
      <c r="D102" s="36">
        <v>3315</v>
      </c>
      <c r="E102" s="37">
        <f t="shared" si="15"/>
        <v>18031.751432880843</v>
      </c>
      <c r="F102" s="38">
        <f t="shared" si="16"/>
        <v>0.94755914361797289</v>
      </c>
      <c r="G102" s="39">
        <f t="shared" si="17"/>
        <v>598.75976728858654</v>
      </c>
      <c r="H102" s="39">
        <f t="shared" si="18"/>
        <v>0</v>
      </c>
      <c r="I102" s="37">
        <f t="shared" si="19"/>
        <v>598.75976728858654</v>
      </c>
      <c r="J102" s="40">
        <f t="shared" si="20"/>
        <v>-226.63414345062105</v>
      </c>
      <c r="K102" s="37">
        <f t="shared" si="21"/>
        <v>372.12562383796546</v>
      </c>
      <c r="L102" s="37">
        <f t="shared" si="22"/>
        <v>1984888.6285616644</v>
      </c>
      <c r="M102" s="37">
        <f t="shared" si="23"/>
        <v>1233596.4430228556</v>
      </c>
      <c r="N102" s="41">
        <f>'jan-mai'!M102</f>
        <v>698085.42953424493</v>
      </c>
      <c r="O102" s="41">
        <f t="shared" si="24"/>
        <v>535511.01348861062</v>
      </c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s="34" customFormat="1" ht="14.5" x14ac:dyDescent="0.35">
      <c r="A103" s="33">
        <v>617</v>
      </c>
      <c r="B103" s="34" t="s">
        <v>156</v>
      </c>
      <c r="C103">
        <v>87491974</v>
      </c>
      <c r="D103" s="36">
        <v>4576</v>
      </c>
      <c r="E103" s="37">
        <f t="shared" si="15"/>
        <v>19119.749562937064</v>
      </c>
      <c r="F103" s="38">
        <f t="shared" si="16"/>
        <v>1.0047328785272789</v>
      </c>
      <c r="G103" s="39">
        <f t="shared" si="17"/>
        <v>-54.039110745146168</v>
      </c>
      <c r="H103" s="39">
        <f t="shared" si="18"/>
        <v>0</v>
      </c>
      <c r="I103" s="37">
        <f t="shared" si="19"/>
        <v>-54.039110745146168</v>
      </c>
      <c r="J103" s="40">
        <f t="shared" si="20"/>
        <v>-226.63414345062105</v>
      </c>
      <c r="K103" s="37">
        <f t="shared" si="21"/>
        <v>-280.67325419576724</v>
      </c>
      <c r="L103" s="37">
        <f t="shared" si="22"/>
        <v>-247282.97076978887</v>
      </c>
      <c r="M103" s="37">
        <f t="shared" si="23"/>
        <v>-1284360.8111998308</v>
      </c>
      <c r="N103" s="41">
        <f>'jan-mai'!M103</f>
        <v>-1509208.9294272363</v>
      </c>
      <c r="O103" s="41">
        <f t="shared" si="24"/>
        <v>224848.11822740547</v>
      </c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s="34" customFormat="1" ht="14.5" x14ac:dyDescent="0.35">
      <c r="A104" s="33">
        <v>618</v>
      </c>
      <c r="B104" s="34" t="s">
        <v>157</v>
      </c>
      <c r="C104">
        <v>52582253</v>
      </c>
      <c r="D104" s="36">
        <v>2481</v>
      </c>
      <c r="E104" s="37">
        <f t="shared" si="15"/>
        <v>21193.975413139862</v>
      </c>
      <c r="F104" s="38">
        <f t="shared" si="16"/>
        <v>1.1137323663254763</v>
      </c>
      <c r="G104" s="39">
        <f t="shared" si="17"/>
        <v>-1298.5746208668249</v>
      </c>
      <c r="H104" s="39">
        <f t="shared" si="18"/>
        <v>0</v>
      </c>
      <c r="I104" s="37">
        <f t="shared" si="19"/>
        <v>-1298.5746208668249</v>
      </c>
      <c r="J104" s="40">
        <f t="shared" si="20"/>
        <v>-226.63414345062105</v>
      </c>
      <c r="K104" s="37">
        <f t="shared" si="21"/>
        <v>-1525.2087643174459</v>
      </c>
      <c r="L104" s="37">
        <f t="shared" si="22"/>
        <v>-3221763.6343705929</v>
      </c>
      <c r="M104" s="37">
        <f t="shared" si="23"/>
        <v>-3784042.9442715831</v>
      </c>
      <c r="N104" s="41">
        <f>'jan-mai'!M104</f>
        <v>-3899108.8397965427</v>
      </c>
      <c r="O104" s="41">
        <f t="shared" si="24"/>
        <v>115065.89552495955</v>
      </c>
      <c r="P104" s="4"/>
      <c r="Q104" s="4"/>
      <c r="R104" s="4"/>
      <c r="S104" s="4"/>
      <c r="T104" s="4"/>
    </row>
    <row r="105" spans="1:25" s="34" customFormat="1" ht="14.5" x14ac:dyDescent="0.35">
      <c r="A105" s="33">
        <v>619</v>
      </c>
      <c r="B105" s="34" t="s">
        <v>158</v>
      </c>
      <c r="C105">
        <v>90769231</v>
      </c>
      <c r="D105" s="36">
        <v>4671</v>
      </c>
      <c r="E105" s="37">
        <f t="shared" si="15"/>
        <v>19432.505031042605</v>
      </c>
      <c r="F105" s="38">
        <f t="shared" si="16"/>
        <v>1.0211680154369152</v>
      </c>
      <c r="G105" s="39">
        <f t="shared" si="17"/>
        <v>-241.69239160847064</v>
      </c>
      <c r="H105" s="39">
        <f t="shared" si="18"/>
        <v>0</v>
      </c>
      <c r="I105" s="37">
        <f t="shared" si="19"/>
        <v>-241.69239160847064</v>
      </c>
      <c r="J105" s="40">
        <f t="shared" si="20"/>
        <v>-226.63414345062105</v>
      </c>
      <c r="K105" s="37">
        <f t="shared" si="21"/>
        <v>-468.32653505909173</v>
      </c>
      <c r="L105" s="37">
        <f t="shared" si="22"/>
        <v>-1128945.1612031665</v>
      </c>
      <c r="M105" s="37">
        <f t="shared" si="23"/>
        <v>-2187553.2452610172</v>
      </c>
      <c r="N105" s="41">
        <f>'jan-mai'!M105</f>
        <v>-2813806.0275250524</v>
      </c>
      <c r="O105" s="41">
        <f t="shared" si="24"/>
        <v>626252.7822640352</v>
      </c>
      <c r="P105" s="4"/>
      <c r="Q105" s="4"/>
      <c r="R105" s="4"/>
      <c r="S105" s="4"/>
      <c r="T105" s="4"/>
    </row>
    <row r="106" spans="1:25" s="34" customFormat="1" ht="14.5" x14ac:dyDescent="0.35">
      <c r="A106" s="33">
        <v>620</v>
      </c>
      <c r="B106" s="34" t="s">
        <v>159</v>
      </c>
      <c r="C106">
        <v>120207768</v>
      </c>
      <c r="D106" s="36">
        <v>4473</v>
      </c>
      <c r="E106" s="37">
        <f t="shared" si="15"/>
        <v>26874.081824279008</v>
      </c>
      <c r="F106" s="38">
        <f t="shared" si="16"/>
        <v>1.4122189990096135</v>
      </c>
      <c r="G106" s="39">
        <f t="shared" si="17"/>
        <v>-4706.6384675503123</v>
      </c>
      <c r="H106" s="39">
        <f t="shared" si="18"/>
        <v>0</v>
      </c>
      <c r="I106" s="37">
        <f t="shared" si="19"/>
        <v>-4706.6384675503123</v>
      </c>
      <c r="J106" s="40">
        <f t="shared" si="20"/>
        <v>-226.63414345062105</v>
      </c>
      <c r="K106" s="37">
        <f t="shared" si="21"/>
        <v>-4933.2726110009335</v>
      </c>
      <c r="L106" s="37">
        <f t="shared" si="22"/>
        <v>-21052793.865352545</v>
      </c>
      <c r="M106" s="37">
        <f t="shared" si="23"/>
        <v>-22066528.389007177</v>
      </c>
      <c r="N106" s="41">
        <f>'jan-mai'!M106</f>
        <v>-20036965.820963293</v>
      </c>
      <c r="O106" s="41">
        <f t="shared" si="24"/>
        <v>-2029562.5680438839</v>
      </c>
      <c r="P106" s="4"/>
      <c r="Q106" s="4"/>
      <c r="R106" s="4"/>
      <c r="S106" s="4"/>
      <c r="T106" s="4"/>
    </row>
    <row r="107" spans="1:25" s="34" customFormat="1" ht="14.5" x14ac:dyDescent="0.35">
      <c r="A107" s="33">
        <v>621</v>
      </c>
      <c r="B107" s="34" t="s">
        <v>160</v>
      </c>
      <c r="C107">
        <v>62573144</v>
      </c>
      <c r="D107" s="36">
        <v>3490</v>
      </c>
      <c r="E107" s="37">
        <f t="shared" si="15"/>
        <v>17929.267621776504</v>
      </c>
      <c r="F107" s="38">
        <f t="shared" si="16"/>
        <v>0.9421736727364447</v>
      </c>
      <c r="G107" s="39">
        <f t="shared" si="17"/>
        <v>660.25005395119001</v>
      </c>
      <c r="H107" s="39">
        <f t="shared" si="18"/>
        <v>0</v>
      </c>
      <c r="I107" s="37">
        <f t="shared" si="19"/>
        <v>660.25005395119001</v>
      </c>
      <c r="J107" s="40">
        <f t="shared" si="20"/>
        <v>-226.63414345062105</v>
      </c>
      <c r="K107" s="37">
        <f t="shared" si="21"/>
        <v>433.61591050056893</v>
      </c>
      <c r="L107" s="37">
        <f t="shared" si="22"/>
        <v>2304272.688289653</v>
      </c>
      <c r="M107" s="37">
        <f t="shared" si="23"/>
        <v>1513319.5276469856</v>
      </c>
      <c r="N107" s="41">
        <f>'jan-mai'!M107</f>
        <v>1140542.0277751167</v>
      </c>
      <c r="O107" s="41">
        <f t="shared" si="24"/>
        <v>372777.49987186887</v>
      </c>
      <c r="P107" s="4"/>
      <c r="Q107" s="4"/>
      <c r="R107" s="4"/>
      <c r="S107" s="4"/>
      <c r="T107" s="4"/>
    </row>
    <row r="108" spans="1:25" s="34" customFormat="1" ht="14.5" x14ac:dyDescent="0.35">
      <c r="A108" s="33">
        <v>622</v>
      </c>
      <c r="B108" s="34" t="s">
        <v>161</v>
      </c>
      <c r="C108">
        <v>45190569</v>
      </c>
      <c r="D108" s="36">
        <v>2239</v>
      </c>
      <c r="E108" s="37">
        <f t="shared" si="15"/>
        <v>20183.371594461812</v>
      </c>
      <c r="F108" s="38">
        <f t="shared" si="16"/>
        <v>1.0606256621582133</v>
      </c>
      <c r="G108" s="39">
        <f t="shared" si="17"/>
        <v>-692.21232965999513</v>
      </c>
      <c r="H108" s="39">
        <f t="shared" si="18"/>
        <v>0</v>
      </c>
      <c r="I108" s="37">
        <f t="shared" si="19"/>
        <v>-692.21232965999513</v>
      </c>
      <c r="J108" s="40">
        <f t="shared" si="20"/>
        <v>-226.63414345062105</v>
      </c>
      <c r="K108" s="37">
        <f t="shared" si="21"/>
        <v>-918.84647311061622</v>
      </c>
      <c r="L108" s="37">
        <f t="shared" si="22"/>
        <v>-1549863.4061087291</v>
      </c>
      <c r="M108" s="37">
        <f t="shared" si="23"/>
        <v>-2057297.2532946698</v>
      </c>
      <c r="N108" s="41">
        <f>'jan-mai'!M108</f>
        <v>-1609084.0762210626</v>
      </c>
      <c r="O108" s="41">
        <f t="shared" si="24"/>
        <v>-448213.17707360722</v>
      </c>
      <c r="P108" s="4"/>
      <c r="Q108" s="4"/>
      <c r="R108" s="4"/>
      <c r="S108" s="4"/>
      <c r="T108" s="4"/>
    </row>
    <row r="109" spans="1:25" s="34" customFormat="1" ht="14.5" x14ac:dyDescent="0.35">
      <c r="A109" s="33">
        <v>623</v>
      </c>
      <c r="B109" s="34" t="s">
        <v>162</v>
      </c>
      <c r="C109">
        <v>234160678</v>
      </c>
      <c r="D109" s="36">
        <v>13980</v>
      </c>
      <c r="E109" s="37">
        <f t="shared" si="15"/>
        <v>16749.690844062949</v>
      </c>
      <c r="F109" s="38">
        <f t="shared" si="16"/>
        <v>0.8801875276033797</v>
      </c>
      <c r="G109" s="39">
        <f t="shared" si="17"/>
        <v>1367.9961205793231</v>
      </c>
      <c r="H109" s="39">
        <f t="shared" si="18"/>
        <v>131.95878376194159</v>
      </c>
      <c r="I109" s="37">
        <f t="shared" si="19"/>
        <v>1499.9549043412646</v>
      </c>
      <c r="J109" s="40">
        <f t="shared" si="20"/>
        <v>-226.63414345062105</v>
      </c>
      <c r="K109" s="37">
        <f t="shared" si="21"/>
        <v>1273.3207608906437</v>
      </c>
      <c r="L109" s="37">
        <f t="shared" si="22"/>
        <v>20969369.56269088</v>
      </c>
      <c r="M109" s="37">
        <f t="shared" si="23"/>
        <v>17801024.2372512</v>
      </c>
      <c r="N109" s="41">
        <f>'jan-mai'!M109</f>
        <v>12979310.337456062</v>
      </c>
      <c r="O109" s="41">
        <f t="shared" si="24"/>
        <v>4821713.8997951373</v>
      </c>
      <c r="P109" s="4"/>
      <c r="Q109" s="4"/>
      <c r="R109" s="4"/>
      <c r="S109" s="4"/>
      <c r="T109" s="4"/>
    </row>
    <row r="110" spans="1:25" s="34" customFormat="1" ht="14.5" x14ac:dyDescent="0.35">
      <c r="A110" s="33">
        <v>624</v>
      </c>
      <c r="B110" s="34" t="s">
        <v>163</v>
      </c>
      <c r="C110">
        <v>332441042</v>
      </c>
      <c r="D110" s="36">
        <v>19117</v>
      </c>
      <c r="E110" s="37">
        <f t="shared" si="15"/>
        <v>17389.812313647541</v>
      </c>
      <c r="F110" s="38">
        <f t="shared" si="16"/>
        <v>0.91382557733963587</v>
      </c>
      <c r="G110" s="39">
        <f t="shared" si="17"/>
        <v>983.92323882856795</v>
      </c>
      <c r="H110" s="39">
        <f t="shared" si="18"/>
        <v>0</v>
      </c>
      <c r="I110" s="37">
        <f t="shared" si="19"/>
        <v>983.92323882856795</v>
      </c>
      <c r="J110" s="40">
        <f t="shared" si="20"/>
        <v>-226.63414345062105</v>
      </c>
      <c r="K110" s="37">
        <f t="shared" si="21"/>
        <v>757.28909537794686</v>
      </c>
      <c r="L110" s="37">
        <f t="shared" si="22"/>
        <v>18809660.556685735</v>
      </c>
      <c r="M110" s="37">
        <f t="shared" si="23"/>
        <v>14477095.63634021</v>
      </c>
      <c r="N110" s="41">
        <f>'jan-mai'!M110</f>
        <v>15219407.943211565</v>
      </c>
      <c r="O110" s="41">
        <f t="shared" si="24"/>
        <v>-742312.30687135458</v>
      </c>
      <c r="P110" s="4"/>
      <c r="Q110" s="4"/>
      <c r="R110" s="4"/>
      <c r="S110" s="4"/>
      <c r="T110" s="4"/>
    </row>
    <row r="111" spans="1:25" s="34" customFormat="1" ht="14.5" x14ac:dyDescent="0.35">
      <c r="A111" s="33">
        <v>625</v>
      </c>
      <c r="B111" s="34" t="s">
        <v>164</v>
      </c>
      <c r="C111">
        <v>395562692</v>
      </c>
      <c r="D111" s="36">
        <v>24963</v>
      </c>
      <c r="E111" s="37">
        <f t="shared" si="15"/>
        <v>15845.959700356527</v>
      </c>
      <c r="F111" s="38">
        <f t="shared" si="16"/>
        <v>0.83269692682736096</v>
      </c>
      <c r="G111" s="39">
        <f t="shared" si="17"/>
        <v>1910.2348068031761</v>
      </c>
      <c r="H111" s="39">
        <f t="shared" si="18"/>
        <v>448.26468405918916</v>
      </c>
      <c r="I111" s="37">
        <f t="shared" si="19"/>
        <v>2358.4994908623653</v>
      </c>
      <c r="J111" s="40">
        <f t="shared" si="20"/>
        <v>-226.63414345062105</v>
      </c>
      <c r="K111" s="37">
        <f t="shared" si="21"/>
        <v>2131.8653474117441</v>
      </c>
      <c r="L111" s="37">
        <f t="shared" si="22"/>
        <v>58875222.790397227</v>
      </c>
      <c r="M111" s="37">
        <f t="shared" si="23"/>
        <v>53217754.667439371</v>
      </c>
      <c r="N111" s="41">
        <f>'jan-mai'!M111</f>
        <v>44857128.320026159</v>
      </c>
      <c r="O111" s="41">
        <f t="shared" si="24"/>
        <v>8360626.3474132121</v>
      </c>
      <c r="P111" s="4"/>
      <c r="Q111" s="4"/>
      <c r="R111" s="4"/>
      <c r="S111" s="4"/>
      <c r="T111" s="4"/>
    </row>
    <row r="112" spans="1:25" s="34" customFormat="1" ht="14.5" x14ac:dyDescent="0.35">
      <c r="A112" s="33">
        <v>626</v>
      </c>
      <c r="B112" s="34" t="s">
        <v>165</v>
      </c>
      <c r="C112">
        <v>548521382</v>
      </c>
      <c r="D112" s="36">
        <v>26373</v>
      </c>
      <c r="E112" s="37">
        <f t="shared" si="15"/>
        <v>20798.596367497063</v>
      </c>
      <c r="F112" s="38">
        <f t="shared" si="16"/>
        <v>1.0929554034614797</v>
      </c>
      <c r="G112" s="39">
        <f t="shared" si="17"/>
        <v>-1061.3471934811453</v>
      </c>
      <c r="H112" s="39">
        <f t="shared" si="18"/>
        <v>0</v>
      </c>
      <c r="I112" s="37">
        <f t="shared" si="19"/>
        <v>-1061.3471934811453</v>
      </c>
      <c r="J112" s="40">
        <f t="shared" si="20"/>
        <v>-226.63414345062105</v>
      </c>
      <c r="K112" s="37">
        <f t="shared" si="21"/>
        <v>-1287.9813369317662</v>
      </c>
      <c r="L112" s="37">
        <f t="shared" si="22"/>
        <v>-27990909.533678245</v>
      </c>
      <c r="M112" s="37">
        <f t="shared" si="23"/>
        <v>-33967931.798901469</v>
      </c>
      <c r="N112" s="41">
        <f>'jan-mai'!M112</f>
        <v>-28972091.298248388</v>
      </c>
      <c r="O112" s="41">
        <f t="shared" si="24"/>
        <v>-4995840.5006530806</v>
      </c>
      <c r="P112" s="4"/>
      <c r="Q112" s="4"/>
      <c r="R112" s="4"/>
      <c r="S112" s="4"/>
      <c r="T112" s="4"/>
    </row>
    <row r="113" spans="1:20" s="34" customFormat="1" ht="14.5" x14ac:dyDescent="0.35">
      <c r="A113" s="33">
        <v>627</v>
      </c>
      <c r="B113" s="34" t="s">
        <v>166</v>
      </c>
      <c r="C113">
        <v>422614960</v>
      </c>
      <c r="D113" s="36">
        <v>22635</v>
      </c>
      <c r="E113" s="37">
        <f t="shared" si="15"/>
        <v>18670.861939474267</v>
      </c>
      <c r="F113" s="38">
        <f t="shared" si="16"/>
        <v>0.9811440677757346</v>
      </c>
      <c r="G113" s="39">
        <f t="shared" si="17"/>
        <v>215.29346333253196</v>
      </c>
      <c r="H113" s="39">
        <f t="shared" si="18"/>
        <v>0</v>
      </c>
      <c r="I113" s="37">
        <f t="shared" si="19"/>
        <v>215.29346333253196</v>
      </c>
      <c r="J113" s="40">
        <f t="shared" si="20"/>
        <v>-226.63414345062105</v>
      </c>
      <c r="K113" s="37">
        <f t="shared" si="21"/>
        <v>-11.340680118089097</v>
      </c>
      <c r="L113" s="37">
        <f t="shared" si="22"/>
        <v>4873167.542531861</v>
      </c>
      <c r="M113" s="37">
        <f t="shared" si="23"/>
        <v>-256696.2944729467</v>
      </c>
      <c r="N113" s="41">
        <f>'jan-mai'!M113</f>
        <v>463937.39532657911</v>
      </c>
      <c r="O113" s="41">
        <f t="shared" si="24"/>
        <v>-720633.68979952578</v>
      </c>
      <c r="P113" s="4"/>
      <c r="Q113" s="4"/>
      <c r="R113" s="4"/>
      <c r="S113" s="4"/>
      <c r="T113" s="4"/>
    </row>
    <row r="114" spans="1:20" s="34" customFormat="1" ht="14.5" x14ac:dyDescent="0.35">
      <c r="A114" s="33">
        <v>628</v>
      </c>
      <c r="B114" s="34" t="s">
        <v>167</v>
      </c>
      <c r="C114">
        <v>160596798</v>
      </c>
      <c r="D114" s="36">
        <v>9521</v>
      </c>
      <c r="E114" s="37">
        <f t="shared" si="15"/>
        <v>16867.639743724398</v>
      </c>
      <c r="F114" s="38">
        <f t="shared" si="16"/>
        <v>0.88638568083158387</v>
      </c>
      <c r="G114" s="39">
        <f t="shared" si="17"/>
        <v>1297.2267807824537</v>
      </c>
      <c r="H114" s="39">
        <f t="shared" si="18"/>
        <v>90.676668880434406</v>
      </c>
      <c r="I114" s="37">
        <f t="shared" si="19"/>
        <v>1387.9034496628881</v>
      </c>
      <c r="J114" s="40">
        <f t="shared" si="20"/>
        <v>-226.63414345062105</v>
      </c>
      <c r="K114" s="37">
        <f t="shared" si="21"/>
        <v>1161.2693062122671</v>
      </c>
      <c r="L114" s="37">
        <f t="shared" si="22"/>
        <v>13214228.744240357</v>
      </c>
      <c r="M114" s="37">
        <f t="shared" si="23"/>
        <v>11056445.064446995</v>
      </c>
      <c r="N114" s="41">
        <f>'jan-mai'!M114</f>
        <v>9844073.5590321384</v>
      </c>
      <c r="O114" s="41">
        <f t="shared" si="24"/>
        <v>1212371.5054148566</v>
      </c>
      <c r="P114" s="4"/>
      <c r="Q114" s="4"/>
      <c r="R114" s="4"/>
      <c r="S114" s="4"/>
      <c r="T114" s="4"/>
    </row>
    <row r="115" spans="1:20" s="34" customFormat="1" ht="14.5" x14ac:dyDescent="0.35">
      <c r="A115" s="33">
        <v>631</v>
      </c>
      <c r="B115" s="34" t="s">
        <v>168</v>
      </c>
      <c r="C115">
        <v>48525221</v>
      </c>
      <c r="D115" s="36">
        <v>2694</v>
      </c>
      <c r="E115" s="37">
        <f t="shared" si="15"/>
        <v>18012.331477357089</v>
      </c>
      <c r="F115" s="38">
        <f t="shared" si="16"/>
        <v>0.94653863507260594</v>
      </c>
      <c r="G115" s="39">
        <f t="shared" si="17"/>
        <v>610.41174060283879</v>
      </c>
      <c r="H115" s="39">
        <f t="shared" si="18"/>
        <v>0</v>
      </c>
      <c r="I115" s="37">
        <f t="shared" si="19"/>
        <v>610.41174060283879</v>
      </c>
      <c r="J115" s="40">
        <f t="shared" si="20"/>
        <v>-226.63414345062105</v>
      </c>
      <c r="K115" s="37">
        <f t="shared" si="21"/>
        <v>383.77759715221771</v>
      </c>
      <c r="L115" s="37">
        <f t="shared" si="22"/>
        <v>1644449.2291840478</v>
      </c>
      <c r="M115" s="37">
        <f t="shared" si="23"/>
        <v>1033896.8467280745</v>
      </c>
      <c r="N115" s="41">
        <f>'jan-mai'!M115</f>
        <v>1105240.1592052046</v>
      </c>
      <c r="O115" s="41">
        <f t="shared" si="24"/>
        <v>-71343.312477130094</v>
      </c>
      <c r="P115" s="4"/>
      <c r="Q115" s="4"/>
      <c r="R115" s="4"/>
      <c r="S115" s="4"/>
      <c r="T115" s="4"/>
    </row>
    <row r="116" spans="1:20" s="34" customFormat="1" ht="14.5" x14ac:dyDescent="0.35">
      <c r="A116" s="33">
        <v>632</v>
      </c>
      <c r="B116" s="34" t="s">
        <v>169</v>
      </c>
      <c r="C116">
        <v>25446483</v>
      </c>
      <c r="D116" s="36">
        <v>1419</v>
      </c>
      <c r="E116" s="37">
        <f t="shared" si="15"/>
        <v>17932.687103594082</v>
      </c>
      <c r="F116" s="38">
        <f t="shared" si="16"/>
        <v>0.94235336472447717</v>
      </c>
      <c r="G116" s="39">
        <f t="shared" si="17"/>
        <v>658.19836486064298</v>
      </c>
      <c r="H116" s="39">
        <f t="shared" si="18"/>
        <v>0</v>
      </c>
      <c r="I116" s="37">
        <f t="shared" si="19"/>
        <v>658.19836486064298</v>
      </c>
      <c r="J116" s="40">
        <f t="shared" si="20"/>
        <v>-226.63414345062105</v>
      </c>
      <c r="K116" s="37">
        <f t="shared" si="21"/>
        <v>431.5642214100219</v>
      </c>
      <c r="L116" s="37">
        <f t="shared" si="22"/>
        <v>933983.47973725235</v>
      </c>
      <c r="M116" s="37">
        <f t="shared" si="23"/>
        <v>612389.63018082106</v>
      </c>
      <c r="N116" s="41">
        <f>'jan-mai'!M116</f>
        <v>209080.68630741796</v>
      </c>
      <c r="O116" s="41">
        <f t="shared" si="24"/>
        <v>403308.94387340313</v>
      </c>
      <c r="P116" s="4"/>
      <c r="Q116" s="4"/>
      <c r="R116" s="4"/>
      <c r="S116" s="4"/>
      <c r="T116" s="4"/>
    </row>
    <row r="117" spans="1:20" s="34" customFormat="1" ht="14.5" x14ac:dyDescent="0.35">
      <c r="A117" s="33">
        <v>633</v>
      </c>
      <c r="B117" s="34" t="s">
        <v>170</v>
      </c>
      <c r="C117">
        <v>64578658</v>
      </c>
      <c r="D117" s="36">
        <v>2448</v>
      </c>
      <c r="E117" s="37">
        <f t="shared" si="15"/>
        <v>26380.170751633988</v>
      </c>
      <c r="F117" s="38">
        <f t="shared" si="16"/>
        <v>1.3862642294598551</v>
      </c>
      <c r="G117" s="39">
        <f t="shared" si="17"/>
        <v>-4410.2918239633009</v>
      </c>
      <c r="H117" s="39">
        <f t="shared" si="18"/>
        <v>0</v>
      </c>
      <c r="I117" s="37">
        <f t="shared" si="19"/>
        <v>-4410.2918239633009</v>
      </c>
      <c r="J117" s="40">
        <f t="shared" si="20"/>
        <v>-226.63414345062105</v>
      </c>
      <c r="K117" s="37">
        <f t="shared" si="21"/>
        <v>-4636.9259674139221</v>
      </c>
      <c r="L117" s="37">
        <f t="shared" si="22"/>
        <v>-10796394.38506216</v>
      </c>
      <c r="M117" s="37">
        <f t="shared" si="23"/>
        <v>-11351194.768229282</v>
      </c>
      <c r="N117" s="41">
        <f>'jan-mai'!M117</f>
        <v>-11755489.972036248</v>
      </c>
      <c r="O117" s="41">
        <f t="shared" si="24"/>
        <v>404295.20380696654</v>
      </c>
      <c r="P117" s="4"/>
      <c r="Q117" s="4"/>
      <c r="R117" s="4"/>
      <c r="S117" s="4"/>
      <c r="T117" s="4"/>
    </row>
    <row r="118" spans="1:20" s="34" customFormat="1" ht="14.5" x14ac:dyDescent="0.35">
      <c r="A118" s="33">
        <v>701</v>
      </c>
      <c r="B118" s="34" t="s">
        <v>171</v>
      </c>
      <c r="C118">
        <v>414016580</v>
      </c>
      <c r="D118" s="36">
        <v>27334</v>
      </c>
      <c r="E118" s="37">
        <f t="shared" si="15"/>
        <v>15146.578620033657</v>
      </c>
      <c r="F118" s="38">
        <f t="shared" si="16"/>
        <v>0.79594481541987394</v>
      </c>
      <c r="G118" s="39">
        <f t="shared" si="17"/>
        <v>2329.8634549968979</v>
      </c>
      <c r="H118" s="39">
        <f t="shared" si="18"/>
        <v>693.04806217219357</v>
      </c>
      <c r="I118" s="37">
        <f t="shared" si="19"/>
        <v>3022.9115171690914</v>
      </c>
      <c r="J118" s="40">
        <f t="shared" si="20"/>
        <v>-226.63414345062105</v>
      </c>
      <c r="K118" s="37">
        <f t="shared" si="21"/>
        <v>2796.2773737184702</v>
      </c>
      <c r="L118" s="37">
        <f t="shared" si="22"/>
        <v>82628263.410299942</v>
      </c>
      <c r="M118" s="37">
        <f t="shared" si="23"/>
        <v>76433445.733220667</v>
      </c>
      <c r="N118" s="41">
        <f>'jan-mai'!M118</f>
        <v>65879072.698349364</v>
      </c>
      <c r="O118" s="41">
        <f t="shared" si="24"/>
        <v>10554373.034871303</v>
      </c>
      <c r="P118" s="4"/>
      <c r="Q118" s="4"/>
      <c r="R118" s="4"/>
      <c r="S118" s="4"/>
      <c r="T118" s="4"/>
    </row>
    <row r="119" spans="1:20" s="34" customFormat="1" ht="14.5" x14ac:dyDescent="0.35">
      <c r="A119" s="33">
        <v>704</v>
      </c>
      <c r="B119" s="34" t="s">
        <v>172</v>
      </c>
      <c r="C119">
        <v>837586035</v>
      </c>
      <c r="D119" s="36">
        <v>45976</v>
      </c>
      <c r="E119" s="37">
        <f t="shared" si="15"/>
        <v>18217.897054985209</v>
      </c>
      <c r="F119" s="38">
        <f t="shared" si="16"/>
        <v>0.95734099908143122</v>
      </c>
      <c r="G119" s="39">
        <f t="shared" si="17"/>
        <v>487.07239402596679</v>
      </c>
      <c r="H119" s="39">
        <f t="shared" si="18"/>
        <v>0</v>
      </c>
      <c r="I119" s="37">
        <f t="shared" si="19"/>
        <v>487.07239402596679</v>
      </c>
      <c r="J119" s="40">
        <f t="shared" si="20"/>
        <v>-226.63414345062105</v>
      </c>
      <c r="K119" s="37">
        <f t="shared" si="21"/>
        <v>260.43825057534571</v>
      </c>
      <c r="L119" s="37">
        <f t="shared" si="22"/>
        <v>22393640.387737848</v>
      </c>
      <c r="M119" s="37">
        <f t="shared" si="23"/>
        <v>11973909.008452093</v>
      </c>
      <c r="N119" s="41">
        <f>'jan-mai'!M119</f>
        <v>13777025.025842058</v>
      </c>
      <c r="O119" s="41">
        <f t="shared" si="24"/>
        <v>-1803116.0173899643</v>
      </c>
      <c r="P119" s="4"/>
      <c r="Q119" s="4"/>
      <c r="R119" s="4"/>
      <c r="S119" s="4"/>
      <c r="T119" s="4"/>
    </row>
    <row r="120" spans="1:20" s="34" customFormat="1" ht="14.5" x14ac:dyDescent="0.35">
      <c r="A120" s="33">
        <v>710</v>
      </c>
      <c r="B120" s="34" t="s">
        <v>173</v>
      </c>
      <c r="C120">
        <v>1031503466</v>
      </c>
      <c r="D120" s="36">
        <v>63271</v>
      </c>
      <c r="E120" s="37">
        <f t="shared" si="15"/>
        <v>16302.942359058652</v>
      </c>
      <c r="F120" s="38">
        <f t="shared" si="16"/>
        <v>0.85671112746338141</v>
      </c>
      <c r="G120" s="39">
        <f t="shared" si="17"/>
        <v>1636.045211581901</v>
      </c>
      <c r="H120" s="39">
        <f t="shared" si="18"/>
        <v>288.32075351344537</v>
      </c>
      <c r="I120" s="37">
        <f t="shared" si="19"/>
        <v>1924.3659650953464</v>
      </c>
      <c r="J120" s="40">
        <f t="shared" si="20"/>
        <v>-226.63414345062105</v>
      </c>
      <c r="K120" s="37">
        <f t="shared" si="21"/>
        <v>1697.7318216447254</v>
      </c>
      <c r="L120" s="37">
        <f t="shared" si="22"/>
        <v>121756558.97754766</v>
      </c>
      <c r="M120" s="37">
        <f t="shared" si="23"/>
        <v>107417190.08728342</v>
      </c>
      <c r="N120" s="41">
        <f>'jan-mai'!M120</f>
        <v>93575494.947927937</v>
      </c>
      <c r="O120" s="41">
        <f t="shared" si="24"/>
        <v>13841695.139355481</v>
      </c>
      <c r="P120" s="4"/>
      <c r="Q120" s="4"/>
      <c r="R120" s="4"/>
      <c r="S120" s="4"/>
      <c r="T120" s="4"/>
    </row>
    <row r="121" spans="1:20" s="34" customFormat="1" ht="14.5" x14ac:dyDescent="0.35">
      <c r="A121" s="33">
        <v>711</v>
      </c>
      <c r="B121" s="34" t="s">
        <v>174</v>
      </c>
      <c r="C121">
        <v>105262315</v>
      </c>
      <c r="D121" s="36">
        <v>6685</v>
      </c>
      <c r="E121" s="37">
        <f t="shared" si="15"/>
        <v>15746.045624532535</v>
      </c>
      <c r="F121" s="38">
        <f t="shared" si="16"/>
        <v>0.82744649419603467</v>
      </c>
      <c r="G121" s="39">
        <f t="shared" si="17"/>
        <v>1970.1832522975712</v>
      </c>
      <c r="H121" s="39">
        <f t="shared" si="18"/>
        <v>483.23461059758637</v>
      </c>
      <c r="I121" s="37">
        <f t="shared" si="19"/>
        <v>2453.4178628951577</v>
      </c>
      <c r="J121" s="40">
        <f t="shared" si="20"/>
        <v>-226.63414345062105</v>
      </c>
      <c r="K121" s="37">
        <f t="shared" si="21"/>
        <v>2226.7837194445365</v>
      </c>
      <c r="L121" s="37">
        <f t="shared" si="22"/>
        <v>16401098.413454128</v>
      </c>
      <c r="M121" s="37">
        <f t="shared" si="23"/>
        <v>14886049.164486727</v>
      </c>
      <c r="N121" s="41">
        <f>'jan-mai'!M121</f>
        <v>13048127.474795699</v>
      </c>
      <c r="O121" s="41">
        <f t="shared" si="24"/>
        <v>1837921.6896910276</v>
      </c>
      <c r="P121" s="4"/>
      <c r="Q121" s="4"/>
      <c r="R121" s="4"/>
      <c r="S121" s="4"/>
      <c r="T121" s="4"/>
    </row>
    <row r="122" spans="1:20" s="34" customFormat="1" ht="14.5" x14ac:dyDescent="0.35">
      <c r="A122" s="33">
        <v>712</v>
      </c>
      <c r="B122" s="34" t="s">
        <v>175</v>
      </c>
      <c r="C122">
        <v>776786689</v>
      </c>
      <c r="D122" s="36">
        <v>47107</v>
      </c>
      <c r="E122" s="37">
        <f t="shared" si="15"/>
        <v>16489.835671980811</v>
      </c>
      <c r="F122" s="38">
        <f t="shared" si="16"/>
        <v>0.86653227368978292</v>
      </c>
      <c r="G122" s="39">
        <f t="shared" si="17"/>
        <v>1523.9092238286059</v>
      </c>
      <c r="H122" s="39">
        <f t="shared" si="18"/>
        <v>222.90809399068985</v>
      </c>
      <c r="I122" s="37">
        <f t="shared" si="19"/>
        <v>1746.8173178192958</v>
      </c>
      <c r="J122" s="40">
        <f t="shared" si="20"/>
        <v>-226.63414345062105</v>
      </c>
      <c r="K122" s="37">
        <f t="shared" si="21"/>
        <v>1520.1831743686748</v>
      </c>
      <c r="L122" s="37">
        <f t="shared" si="22"/>
        <v>82287323.390513569</v>
      </c>
      <c r="M122" s="37">
        <f t="shared" si="23"/>
        <v>71611268.79498516</v>
      </c>
      <c r="N122" s="41">
        <f>'jan-mai'!M122</f>
        <v>61239317.328182608</v>
      </c>
      <c r="O122" s="41">
        <f t="shared" si="24"/>
        <v>10371951.466802552</v>
      </c>
      <c r="P122" s="4"/>
      <c r="Q122" s="4"/>
      <c r="R122" s="4"/>
      <c r="S122" s="4"/>
      <c r="T122" s="4"/>
    </row>
    <row r="123" spans="1:20" s="34" customFormat="1" ht="14.5" x14ac:dyDescent="0.35">
      <c r="A123" s="33">
        <v>713</v>
      </c>
      <c r="B123" s="34" t="s">
        <v>176</v>
      </c>
      <c r="C123">
        <v>168258056</v>
      </c>
      <c r="D123" s="36">
        <v>9904</v>
      </c>
      <c r="E123" s="37">
        <f t="shared" si="15"/>
        <v>16988.899030694669</v>
      </c>
      <c r="F123" s="38">
        <f t="shared" si="16"/>
        <v>0.89275779318822135</v>
      </c>
      <c r="G123" s="39">
        <f t="shared" si="17"/>
        <v>1224.471208600291</v>
      </c>
      <c r="H123" s="39">
        <f t="shared" si="18"/>
        <v>48.235918440839484</v>
      </c>
      <c r="I123" s="37">
        <f t="shared" si="19"/>
        <v>1272.7071270411304</v>
      </c>
      <c r="J123" s="40">
        <f t="shared" si="20"/>
        <v>-226.63414345062105</v>
      </c>
      <c r="K123" s="37">
        <f t="shared" si="21"/>
        <v>1046.0729835905095</v>
      </c>
      <c r="L123" s="37">
        <f t="shared" si="22"/>
        <v>12604891.386215355</v>
      </c>
      <c r="M123" s="37">
        <f t="shared" si="23"/>
        <v>10360306.829480406</v>
      </c>
      <c r="N123" s="41">
        <f>'jan-mai'!M123</f>
        <v>9707597.9541176558</v>
      </c>
      <c r="O123" s="41">
        <f t="shared" si="24"/>
        <v>652708.87536275014</v>
      </c>
      <c r="P123" s="4"/>
      <c r="Q123" s="4"/>
      <c r="R123" s="4"/>
      <c r="S123" s="4"/>
      <c r="T123" s="4"/>
    </row>
    <row r="124" spans="1:20" s="34" customFormat="1" ht="14.5" x14ac:dyDescent="0.35">
      <c r="A124" s="33">
        <v>715</v>
      </c>
      <c r="B124" s="34" t="s">
        <v>177</v>
      </c>
      <c r="C124">
        <v>228844632</v>
      </c>
      <c r="D124" s="36">
        <v>14371</v>
      </c>
      <c r="E124" s="37">
        <f t="shared" si="15"/>
        <v>15924.057616032287</v>
      </c>
      <c r="F124" s="38">
        <f t="shared" si="16"/>
        <v>0.83680093160867852</v>
      </c>
      <c r="G124" s="39">
        <f t="shared" si="17"/>
        <v>1863.3760573977199</v>
      </c>
      <c r="H124" s="39">
        <f t="shared" si="18"/>
        <v>420.9304135726731</v>
      </c>
      <c r="I124" s="37">
        <f t="shared" si="19"/>
        <v>2284.3064709703931</v>
      </c>
      <c r="J124" s="40">
        <f t="shared" si="20"/>
        <v>-226.63414345062105</v>
      </c>
      <c r="K124" s="37">
        <f t="shared" si="21"/>
        <v>2057.6723275197719</v>
      </c>
      <c r="L124" s="37">
        <f t="shared" si="22"/>
        <v>32827768.294315521</v>
      </c>
      <c r="M124" s="37">
        <f t="shared" si="23"/>
        <v>29570809.018786643</v>
      </c>
      <c r="N124" s="41">
        <f>'jan-mai'!M124</f>
        <v>27296657.551890634</v>
      </c>
      <c r="O124" s="41">
        <f t="shared" si="24"/>
        <v>2274151.4668960087</v>
      </c>
      <c r="P124" s="4"/>
      <c r="Q124" s="4"/>
      <c r="R124" s="4"/>
      <c r="S124" s="4"/>
      <c r="T124" s="4"/>
    </row>
    <row r="125" spans="1:20" s="34" customFormat="1" ht="14.5" x14ac:dyDescent="0.35">
      <c r="A125" s="33">
        <v>716</v>
      </c>
      <c r="B125" s="34" t="s">
        <v>178</v>
      </c>
      <c r="C125">
        <v>152937779</v>
      </c>
      <c r="D125" s="36">
        <v>9730</v>
      </c>
      <c r="E125" s="37">
        <f t="shared" si="15"/>
        <v>15718.168448098664</v>
      </c>
      <c r="F125" s="38">
        <f t="shared" si="16"/>
        <v>0.82598156309788306</v>
      </c>
      <c r="G125" s="39">
        <f t="shared" si="17"/>
        <v>1986.9095581578938</v>
      </c>
      <c r="H125" s="39">
        <f t="shared" si="18"/>
        <v>492.99162234944112</v>
      </c>
      <c r="I125" s="37">
        <f t="shared" si="19"/>
        <v>2479.9011805073351</v>
      </c>
      <c r="J125" s="40">
        <f t="shared" si="20"/>
        <v>-226.63414345062105</v>
      </c>
      <c r="K125" s="37">
        <f t="shared" si="21"/>
        <v>2253.2670370567139</v>
      </c>
      <c r="L125" s="37">
        <f t="shared" si="22"/>
        <v>24129438.486336369</v>
      </c>
      <c r="M125" s="37">
        <f t="shared" si="23"/>
        <v>21924288.270561825</v>
      </c>
      <c r="N125" s="41">
        <f>'jan-mai'!M125</f>
        <v>18938137.045775935</v>
      </c>
      <c r="O125" s="41">
        <f t="shared" si="24"/>
        <v>2986151.2247858904</v>
      </c>
      <c r="P125" s="4"/>
      <c r="Q125" s="4"/>
      <c r="R125" s="4"/>
      <c r="S125" s="4"/>
      <c r="T125" s="4"/>
    </row>
    <row r="126" spans="1:20" s="34" customFormat="1" ht="14.5" x14ac:dyDescent="0.35">
      <c r="A126" s="33">
        <v>729</v>
      </c>
      <c r="B126" s="34" t="s">
        <v>179</v>
      </c>
      <c r="C126">
        <v>516250711</v>
      </c>
      <c r="D126" s="36">
        <v>26700</v>
      </c>
      <c r="E126" s="37">
        <f t="shared" si="15"/>
        <v>19335.232621722847</v>
      </c>
      <c r="F126" s="38">
        <f t="shared" si="16"/>
        <v>1.0160564010041311</v>
      </c>
      <c r="G126" s="39">
        <f t="shared" si="17"/>
        <v>-183.3289460166161</v>
      </c>
      <c r="H126" s="39">
        <f t="shared" si="18"/>
        <v>0</v>
      </c>
      <c r="I126" s="37">
        <f t="shared" si="19"/>
        <v>-183.3289460166161</v>
      </c>
      <c r="J126" s="40">
        <f t="shared" si="20"/>
        <v>-226.63414345062105</v>
      </c>
      <c r="K126" s="37">
        <f t="shared" si="21"/>
        <v>-409.96308946723718</v>
      </c>
      <c r="L126" s="37">
        <f t="shared" si="22"/>
        <v>-4894882.8586436501</v>
      </c>
      <c r="M126" s="37">
        <f t="shared" si="23"/>
        <v>-10946014.488775233</v>
      </c>
      <c r="N126" s="41">
        <f>'jan-mai'!M126</f>
        <v>-9893890.8969640154</v>
      </c>
      <c r="O126" s="41">
        <f t="shared" si="24"/>
        <v>-1052123.5918112174</v>
      </c>
      <c r="P126" s="4"/>
      <c r="Q126" s="4"/>
      <c r="R126" s="4"/>
      <c r="S126" s="4"/>
      <c r="T126" s="4"/>
    </row>
    <row r="127" spans="1:20" s="34" customFormat="1" ht="14.5" x14ac:dyDescent="0.35">
      <c r="A127" s="33">
        <v>805</v>
      </c>
      <c r="B127" s="34" t="s">
        <v>180</v>
      </c>
      <c r="C127">
        <v>624760048</v>
      </c>
      <c r="D127" s="36">
        <v>36224</v>
      </c>
      <c r="E127" s="37">
        <f t="shared" si="15"/>
        <v>17247.130300353358</v>
      </c>
      <c r="F127" s="38">
        <f t="shared" si="16"/>
        <v>0.90632771187548644</v>
      </c>
      <c r="G127" s="39">
        <f t="shared" si="17"/>
        <v>1069.5324468050778</v>
      </c>
      <c r="H127" s="39">
        <f t="shared" si="18"/>
        <v>0</v>
      </c>
      <c r="I127" s="37">
        <f t="shared" si="19"/>
        <v>1069.5324468050778</v>
      </c>
      <c r="J127" s="40">
        <f t="shared" si="20"/>
        <v>-226.63414345062105</v>
      </c>
      <c r="K127" s="37">
        <f t="shared" si="21"/>
        <v>842.89830335445674</v>
      </c>
      <c r="L127" s="37">
        <f t="shared" si="22"/>
        <v>38742743.353067137</v>
      </c>
      <c r="M127" s="37">
        <f t="shared" si="23"/>
        <v>30533148.14071184</v>
      </c>
      <c r="N127" s="41">
        <f>'jan-mai'!M127</f>
        <v>28700699.012475543</v>
      </c>
      <c r="O127" s="41">
        <f t="shared" si="24"/>
        <v>1832449.1282362975</v>
      </c>
      <c r="P127" s="4"/>
      <c r="Q127" s="4"/>
      <c r="R127" s="4"/>
      <c r="S127" s="4"/>
      <c r="T127" s="4"/>
    </row>
    <row r="128" spans="1:20" s="34" customFormat="1" ht="14.5" x14ac:dyDescent="0.35">
      <c r="A128" s="33">
        <v>806</v>
      </c>
      <c r="B128" s="34" t="s">
        <v>181</v>
      </c>
      <c r="C128">
        <v>864854612</v>
      </c>
      <c r="D128" s="36">
        <v>54645</v>
      </c>
      <c r="E128" s="37">
        <f t="shared" si="15"/>
        <v>15826.78400585598</v>
      </c>
      <c r="F128" s="38">
        <f t="shared" si="16"/>
        <v>0.8316892540715084</v>
      </c>
      <c r="G128" s="39">
        <f t="shared" si="17"/>
        <v>1921.7402235035045</v>
      </c>
      <c r="H128" s="39">
        <f t="shared" si="18"/>
        <v>454.97617713438075</v>
      </c>
      <c r="I128" s="37">
        <f t="shared" si="19"/>
        <v>2376.7164006378853</v>
      </c>
      <c r="J128" s="40">
        <f t="shared" si="20"/>
        <v>-226.63414345062105</v>
      </c>
      <c r="K128" s="37">
        <f t="shared" si="21"/>
        <v>2150.0822571872641</v>
      </c>
      <c r="L128" s="37">
        <f t="shared" si="22"/>
        <v>129875667.71285725</v>
      </c>
      <c r="M128" s="37">
        <f t="shared" si="23"/>
        <v>117491244.94399804</v>
      </c>
      <c r="N128" s="41">
        <f>'jan-mai'!M128</f>
        <v>99484558.872320265</v>
      </c>
      <c r="O128" s="41">
        <f t="shared" si="24"/>
        <v>18006686.071677774</v>
      </c>
      <c r="P128" s="4"/>
      <c r="Q128" s="4"/>
      <c r="R128" s="4"/>
      <c r="S128" s="4"/>
      <c r="T128" s="4"/>
    </row>
    <row r="129" spans="1:20" s="34" customFormat="1" ht="14.5" x14ac:dyDescent="0.35">
      <c r="A129" s="33">
        <v>807</v>
      </c>
      <c r="B129" s="34" t="s">
        <v>182</v>
      </c>
      <c r="C129">
        <v>200872563</v>
      </c>
      <c r="D129" s="36">
        <v>12682</v>
      </c>
      <c r="E129" s="37">
        <f t="shared" si="15"/>
        <v>15839.18648478158</v>
      </c>
      <c r="F129" s="38">
        <f t="shared" si="16"/>
        <v>0.83234099787760663</v>
      </c>
      <c r="G129" s="39">
        <f t="shared" si="17"/>
        <v>1914.2987361481446</v>
      </c>
      <c r="H129" s="39">
        <f t="shared" si="18"/>
        <v>450.63530951042071</v>
      </c>
      <c r="I129" s="37">
        <f t="shared" si="19"/>
        <v>2364.9340456585651</v>
      </c>
      <c r="J129" s="40">
        <f t="shared" si="20"/>
        <v>-226.63414345062105</v>
      </c>
      <c r="K129" s="37">
        <f t="shared" si="21"/>
        <v>2138.2999022079439</v>
      </c>
      <c r="L129" s="37">
        <f t="shared" si="22"/>
        <v>29992093.567041922</v>
      </c>
      <c r="M129" s="37">
        <f t="shared" si="23"/>
        <v>27117919.359801143</v>
      </c>
      <c r="N129" s="41">
        <f>'jan-mai'!M129</f>
        <v>21571252.085573521</v>
      </c>
      <c r="O129" s="41">
        <f t="shared" si="24"/>
        <v>5546667.2742276229</v>
      </c>
      <c r="P129" s="4"/>
      <c r="Q129" s="4"/>
      <c r="R129" s="4"/>
      <c r="S129" s="4"/>
      <c r="T129" s="4"/>
    </row>
    <row r="130" spans="1:20" s="34" customFormat="1" ht="14.5" x14ac:dyDescent="0.35">
      <c r="A130" s="33">
        <v>811</v>
      </c>
      <c r="B130" s="34" t="s">
        <v>183</v>
      </c>
      <c r="C130">
        <v>36731895</v>
      </c>
      <c r="D130" s="36">
        <v>2329</v>
      </c>
      <c r="E130" s="37">
        <f t="shared" si="15"/>
        <v>15771.530699871189</v>
      </c>
      <c r="F130" s="38">
        <f t="shared" si="16"/>
        <v>0.82878572162786912</v>
      </c>
      <c r="G130" s="39">
        <f t="shared" si="17"/>
        <v>1954.8922070943786</v>
      </c>
      <c r="H130" s="39">
        <f t="shared" si="18"/>
        <v>474.31483422905728</v>
      </c>
      <c r="I130" s="37">
        <f t="shared" si="19"/>
        <v>2429.207041323436</v>
      </c>
      <c r="J130" s="40">
        <f t="shared" si="20"/>
        <v>-226.63414345062105</v>
      </c>
      <c r="K130" s="37">
        <f t="shared" si="21"/>
        <v>2202.5728978728148</v>
      </c>
      <c r="L130" s="37">
        <f t="shared" si="22"/>
        <v>5657623.1992422827</v>
      </c>
      <c r="M130" s="37">
        <f t="shared" si="23"/>
        <v>5129792.2791457856</v>
      </c>
      <c r="N130" s="41">
        <f>'jan-mai'!M130</f>
        <v>4255760.1142407153</v>
      </c>
      <c r="O130" s="41">
        <f t="shared" si="24"/>
        <v>874032.16490507033</v>
      </c>
      <c r="P130" s="4"/>
      <c r="Q130" s="4"/>
      <c r="R130" s="4"/>
      <c r="S130" s="4"/>
      <c r="T130" s="4"/>
    </row>
    <row r="131" spans="1:20" s="34" customFormat="1" ht="14.5" x14ac:dyDescent="0.35">
      <c r="A131" s="33">
        <v>814</v>
      </c>
      <c r="B131" s="34" t="s">
        <v>184</v>
      </c>
      <c r="C131">
        <v>237561576</v>
      </c>
      <c r="D131" s="36">
        <v>14089</v>
      </c>
      <c r="E131" s="37">
        <f t="shared" si="15"/>
        <v>16861.493079707572</v>
      </c>
      <c r="F131" s="38">
        <f t="shared" si="16"/>
        <v>0.88606267683978801</v>
      </c>
      <c r="G131" s="39">
        <f t="shared" si="17"/>
        <v>1300.9147791925491</v>
      </c>
      <c r="H131" s="39">
        <f t="shared" si="18"/>
        <v>92.828001286323342</v>
      </c>
      <c r="I131" s="37">
        <f t="shared" si="19"/>
        <v>1393.7427804788724</v>
      </c>
      <c r="J131" s="40">
        <f t="shared" si="20"/>
        <v>-226.63414345062105</v>
      </c>
      <c r="K131" s="37">
        <f t="shared" si="21"/>
        <v>1167.1086370282515</v>
      </c>
      <c r="L131" s="37">
        <f t="shared" si="22"/>
        <v>19636442.034166835</v>
      </c>
      <c r="M131" s="37">
        <f t="shared" si="23"/>
        <v>16443393.587091034</v>
      </c>
      <c r="N131" s="41">
        <f>'jan-mai'!M131</f>
        <v>15550665.557336804</v>
      </c>
      <c r="O131" s="41">
        <f t="shared" si="24"/>
        <v>892728.02975423075</v>
      </c>
      <c r="P131" s="4"/>
      <c r="Q131" s="4"/>
      <c r="R131" s="4"/>
      <c r="S131" s="4"/>
      <c r="T131" s="4"/>
    </row>
    <row r="132" spans="1:20" s="34" customFormat="1" ht="14.5" x14ac:dyDescent="0.35">
      <c r="A132" s="33">
        <v>815</v>
      </c>
      <c r="B132" s="34" t="s">
        <v>185</v>
      </c>
      <c r="C132">
        <v>158362672</v>
      </c>
      <c r="D132" s="36">
        <v>10406</v>
      </c>
      <c r="E132" s="37">
        <f t="shared" si="15"/>
        <v>15218.400153757448</v>
      </c>
      <c r="F132" s="38">
        <f t="shared" si="16"/>
        <v>0.79971899959948423</v>
      </c>
      <c r="G132" s="39">
        <f t="shared" si="17"/>
        <v>2286.7705347626238</v>
      </c>
      <c r="H132" s="39">
        <f t="shared" si="18"/>
        <v>667.91052536886684</v>
      </c>
      <c r="I132" s="37">
        <f t="shared" si="19"/>
        <v>2954.6810601314905</v>
      </c>
      <c r="J132" s="40">
        <f t="shared" si="20"/>
        <v>-226.63414345062105</v>
      </c>
      <c r="K132" s="37">
        <f t="shared" si="21"/>
        <v>2728.0469166808693</v>
      </c>
      <c r="L132" s="37">
        <f t="shared" si="22"/>
        <v>30746411.111728292</v>
      </c>
      <c r="M132" s="37">
        <f t="shared" si="23"/>
        <v>28388056.214981128</v>
      </c>
      <c r="N132" s="41">
        <f>'jan-mai'!M132</f>
        <v>26069797.40577022</v>
      </c>
      <c r="O132" s="41">
        <f t="shared" si="24"/>
        <v>2318258.8092109077</v>
      </c>
      <c r="P132" s="4"/>
      <c r="Q132" s="4"/>
      <c r="R132" s="4"/>
      <c r="S132" s="4"/>
      <c r="T132" s="4"/>
    </row>
    <row r="133" spans="1:20" s="34" customFormat="1" ht="14.5" x14ac:dyDescent="0.35">
      <c r="A133" s="33">
        <v>817</v>
      </c>
      <c r="B133" s="34" t="s">
        <v>186</v>
      </c>
      <c r="C133">
        <v>54346087</v>
      </c>
      <c r="D133" s="36">
        <v>4080</v>
      </c>
      <c r="E133" s="37">
        <f t="shared" si="15"/>
        <v>13320.119362745098</v>
      </c>
      <c r="F133" s="38">
        <f t="shared" si="16"/>
        <v>0.69996533299790686</v>
      </c>
      <c r="G133" s="39">
        <f t="shared" si="17"/>
        <v>3425.7390093700337</v>
      </c>
      <c r="H133" s="39">
        <f t="shared" si="18"/>
        <v>1332.3088022231893</v>
      </c>
      <c r="I133" s="37">
        <f t="shared" si="19"/>
        <v>4758.0478115932228</v>
      </c>
      <c r="J133" s="40">
        <f t="shared" si="20"/>
        <v>-226.63414345062105</v>
      </c>
      <c r="K133" s="37">
        <f t="shared" si="21"/>
        <v>4531.4136681426016</v>
      </c>
      <c r="L133" s="37">
        <f t="shared" si="22"/>
        <v>19412835.07130035</v>
      </c>
      <c r="M133" s="37">
        <f t="shared" si="23"/>
        <v>18488167.766021814</v>
      </c>
      <c r="N133" s="41">
        <f>'jan-mai'!M133</f>
        <v>16014073.468012927</v>
      </c>
      <c r="O133" s="41">
        <f t="shared" si="24"/>
        <v>2474094.2980088871</v>
      </c>
      <c r="P133" s="4"/>
      <c r="Q133" s="4"/>
      <c r="R133" s="4"/>
      <c r="S133" s="4"/>
      <c r="T133" s="4"/>
    </row>
    <row r="134" spans="1:20" s="34" customFormat="1" ht="14.5" x14ac:dyDescent="0.35">
      <c r="A134" s="33">
        <v>819</v>
      </c>
      <c r="B134" s="34" t="s">
        <v>187</v>
      </c>
      <c r="C134">
        <v>97451663</v>
      </c>
      <c r="D134" s="36">
        <v>6538</v>
      </c>
      <c r="E134" s="37">
        <f t="shared" si="15"/>
        <v>14905.424135821351</v>
      </c>
      <c r="F134" s="38">
        <f t="shared" si="16"/>
        <v>0.78327227291115442</v>
      </c>
      <c r="G134" s="39">
        <f t="shared" si="17"/>
        <v>2474.5561455242814</v>
      </c>
      <c r="H134" s="39">
        <f t="shared" si="18"/>
        <v>777.45213164650067</v>
      </c>
      <c r="I134" s="37">
        <f t="shared" si="19"/>
        <v>3252.0082771707821</v>
      </c>
      <c r="J134" s="40">
        <f t="shared" si="20"/>
        <v>-226.63414345062105</v>
      </c>
      <c r="K134" s="37">
        <f t="shared" si="21"/>
        <v>3025.3741337201609</v>
      </c>
      <c r="L134" s="37">
        <f t="shared" si="22"/>
        <v>21261630.116142575</v>
      </c>
      <c r="M134" s="37">
        <f t="shared" si="23"/>
        <v>19779896.086262412</v>
      </c>
      <c r="N134" s="41">
        <f>'jan-mai'!M134</f>
        <v>16113362.275506992</v>
      </c>
      <c r="O134" s="41">
        <f t="shared" si="24"/>
        <v>3666533.8107554205</v>
      </c>
      <c r="P134" s="4"/>
      <c r="Q134" s="4"/>
      <c r="R134" s="4"/>
      <c r="S134" s="4"/>
      <c r="T134" s="4"/>
    </row>
    <row r="135" spans="1:20" s="34" customFormat="1" ht="14.5" x14ac:dyDescent="0.35">
      <c r="A135" s="33">
        <v>821</v>
      </c>
      <c r="B135" s="34" t="s">
        <v>188</v>
      </c>
      <c r="C135">
        <v>90938362</v>
      </c>
      <c r="D135" s="36">
        <v>6630</v>
      </c>
      <c r="E135" s="37">
        <f t="shared" si="15"/>
        <v>13716.193363499246</v>
      </c>
      <c r="F135" s="38">
        <f t="shared" si="16"/>
        <v>0.72077881539094713</v>
      </c>
      <c r="G135" s="39">
        <f t="shared" si="17"/>
        <v>3188.094608917545</v>
      </c>
      <c r="H135" s="39">
        <f t="shared" si="18"/>
        <v>1193.6829019592376</v>
      </c>
      <c r="I135" s="37">
        <f t="shared" si="19"/>
        <v>4381.7775108767828</v>
      </c>
      <c r="J135" s="40">
        <f t="shared" si="20"/>
        <v>-226.63414345062105</v>
      </c>
      <c r="K135" s="37">
        <f t="shared" si="21"/>
        <v>4155.1433674261616</v>
      </c>
      <c r="L135" s="37">
        <f t="shared" si="22"/>
        <v>29051184.89711307</v>
      </c>
      <c r="M135" s="37">
        <f t="shared" si="23"/>
        <v>27548600.52603545</v>
      </c>
      <c r="N135" s="41">
        <f>'jan-mai'!M135</f>
        <v>22963622.62302101</v>
      </c>
      <c r="O135" s="41">
        <f t="shared" si="24"/>
        <v>4584977.9030144401</v>
      </c>
      <c r="P135" s="4"/>
      <c r="Q135" s="4"/>
      <c r="R135" s="4"/>
      <c r="S135" s="4"/>
      <c r="T135" s="4"/>
    </row>
    <row r="136" spans="1:20" s="34" customFormat="1" ht="14.5" x14ac:dyDescent="0.35">
      <c r="A136" s="33">
        <v>822</v>
      </c>
      <c r="B136" s="34" t="s">
        <v>189</v>
      </c>
      <c r="C136">
        <v>64041444</v>
      </c>
      <c r="D136" s="36">
        <v>4293</v>
      </c>
      <c r="E136" s="37">
        <f t="shared" si="15"/>
        <v>14917.64360587002</v>
      </c>
      <c r="F136" s="38">
        <f t="shared" si="16"/>
        <v>0.78391439969611376</v>
      </c>
      <c r="G136" s="39">
        <f t="shared" si="17"/>
        <v>2467.2244634950803</v>
      </c>
      <c r="H136" s="39">
        <f t="shared" si="18"/>
        <v>773.17531712946652</v>
      </c>
      <c r="I136" s="37">
        <f t="shared" si="19"/>
        <v>3240.399780624547</v>
      </c>
      <c r="J136" s="40">
        <f t="shared" si="20"/>
        <v>-226.63414345062105</v>
      </c>
      <c r="K136" s="37">
        <f t="shared" si="21"/>
        <v>3013.7656371739258</v>
      </c>
      <c r="L136" s="37">
        <f t="shared" si="22"/>
        <v>13911036.258221181</v>
      </c>
      <c r="M136" s="37">
        <f t="shared" si="23"/>
        <v>12938095.880387664</v>
      </c>
      <c r="N136" s="41">
        <f>'jan-mai'!M136</f>
        <v>11095097.039431253</v>
      </c>
      <c r="O136" s="41">
        <f t="shared" si="24"/>
        <v>1842998.8409564104</v>
      </c>
      <c r="P136" s="4"/>
      <c r="Q136" s="4"/>
      <c r="R136" s="4"/>
      <c r="S136" s="4"/>
      <c r="T136" s="4"/>
    </row>
    <row r="137" spans="1:20" s="34" customFormat="1" ht="14.5" x14ac:dyDescent="0.35">
      <c r="A137" s="33">
        <v>826</v>
      </c>
      <c r="B137" s="34" t="s">
        <v>190</v>
      </c>
      <c r="C137">
        <v>140965335</v>
      </c>
      <c r="D137" s="36">
        <v>5780</v>
      </c>
      <c r="E137" s="37">
        <f t="shared" ref="E137:E200" si="25">(C137)/D137</f>
        <v>24388.466262975777</v>
      </c>
      <c r="F137" s="38">
        <f t="shared" ref="F137:F200" si="26">IF(ISNUMBER(C137),E137/E$435,"")</f>
        <v>1.2816011962188556</v>
      </c>
      <c r="G137" s="39">
        <f t="shared" ref="G137:G200" si="27">(E$435-E137)*0.6</f>
        <v>-3215.2691307683735</v>
      </c>
      <c r="H137" s="39">
        <f t="shared" ref="H137:H200" si="28">IF(E137&gt;=E$435*0.9,0,IF(E137&lt;0.9*E$435,(E$435*0.9-E137)*0.35))</f>
        <v>0</v>
      </c>
      <c r="I137" s="37">
        <f t="shared" ref="I137:I200" si="29">G137+H137</f>
        <v>-3215.2691307683735</v>
      </c>
      <c r="J137" s="40">
        <f t="shared" ref="J137:J200" si="30">I$437</f>
        <v>-226.63414345062105</v>
      </c>
      <c r="K137" s="37">
        <f t="shared" ref="K137:K200" si="31">I137+J137</f>
        <v>-3441.9032742189947</v>
      </c>
      <c r="L137" s="37">
        <f t="shared" ref="L137:L200" si="32">(I137*D137)</f>
        <v>-18584255.5758412</v>
      </c>
      <c r="M137" s="37">
        <f t="shared" ref="M137:M200" si="33">(K137*D137)</f>
        <v>-19894200.924985789</v>
      </c>
      <c r="N137" s="41">
        <f>'jan-mai'!M137</f>
        <v>-20679612.989530042</v>
      </c>
      <c r="O137" s="41">
        <f t="shared" ref="O137:O200" si="34">M137-N137</f>
        <v>785412.06454425305</v>
      </c>
      <c r="P137" s="4"/>
      <c r="Q137" s="4"/>
      <c r="R137" s="4"/>
      <c r="S137" s="4"/>
      <c r="T137" s="4"/>
    </row>
    <row r="138" spans="1:20" s="34" customFormat="1" ht="14.5" x14ac:dyDescent="0.35">
      <c r="A138" s="33">
        <v>827</v>
      </c>
      <c r="B138" s="34" t="s">
        <v>191</v>
      </c>
      <c r="C138">
        <v>29734269</v>
      </c>
      <c r="D138" s="36">
        <v>1572</v>
      </c>
      <c r="E138" s="37">
        <f t="shared" si="25"/>
        <v>18914.929389312976</v>
      </c>
      <c r="F138" s="38">
        <f t="shared" si="26"/>
        <v>0.99396968511052508</v>
      </c>
      <c r="G138" s="39">
        <f t="shared" si="27"/>
        <v>68.852993429306665</v>
      </c>
      <c r="H138" s="39">
        <f t="shared" si="28"/>
        <v>0</v>
      </c>
      <c r="I138" s="37">
        <f t="shared" si="29"/>
        <v>68.852993429306665</v>
      </c>
      <c r="J138" s="40">
        <f t="shared" si="30"/>
        <v>-226.63414345062105</v>
      </c>
      <c r="K138" s="37">
        <f t="shared" si="31"/>
        <v>-157.78115002131437</v>
      </c>
      <c r="L138" s="37">
        <f t="shared" si="32"/>
        <v>108236.90567087008</v>
      </c>
      <c r="M138" s="37">
        <f t="shared" si="33"/>
        <v>-248031.96783350621</v>
      </c>
      <c r="N138" s="41">
        <f>'jan-mai'!M138</f>
        <v>-780410.33694484725</v>
      </c>
      <c r="O138" s="41">
        <f t="shared" si="34"/>
        <v>532378.36911134108</v>
      </c>
      <c r="P138" s="4"/>
      <c r="Q138" s="4"/>
      <c r="R138" s="4"/>
      <c r="S138" s="4"/>
      <c r="T138" s="4"/>
    </row>
    <row r="139" spans="1:20" s="34" customFormat="1" ht="14.5" x14ac:dyDescent="0.35">
      <c r="A139" s="33">
        <v>828</v>
      </c>
      <c r="B139" s="34" t="s">
        <v>192</v>
      </c>
      <c r="C139">
        <v>48940282</v>
      </c>
      <c r="D139" s="36">
        <v>2934</v>
      </c>
      <c r="E139" s="37">
        <f t="shared" si="25"/>
        <v>16680.3960463531</v>
      </c>
      <c r="F139" s="38">
        <f t="shared" si="26"/>
        <v>0.87654612208492344</v>
      </c>
      <c r="G139" s="39">
        <f t="shared" si="27"/>
        <v>1409.5729992052322</v>
      </c>
      <c r="H139" s="39">
        <f t="shared" si="28"/>
        <v>156.21196296038852</v>
      </c>
      <c r="I139" s="37">
        <f t="shared" si="29"/>
        <v>1565.7849621656208</v>
      </c>
      <c r="J139" s="40">
        <f t="shared" si="30"/>
        <v>-226.63414345062105</v>
      </c>
      <c r="K139" s="37">
        <f t="shared" si="31"/>
        <v>1339.1508187149998</v>
      </c>
      <c r="L139" s="37">
        <f t="shared" si="32"/>
        <v>4594013.0789939314</v>
      </c>
      <c r="M139" s="37">
        <f t="shared" si="33"/>
        <v>3929068.5021098093</v>
      </c>
      <c r="N139" s="41">
        <f>'jan-mai'!M139</f>
        <v>2728403.8337622383</v>
      </c>
      <c r="O139" s="41">
        <f t="shared" si="34"/>
        <v>1200664.668347571</v>
      </c>
      <c r="P139" s="4"/>
      <c r="Q139" s="4"/>
      <c r="R139" s="4"/>
      <c r="S139" s="4"/>
      <c r="T139" s="4"/>
    </row>
    <row r="140" spans="1:20" s="34" customFormat="1" ht="14.5" x14ac:dyDescent="0.35">
      <c r="A140" s="33">
        <v>829</v>
      </c>
      <c r="B140" s="34" t="s">
        <v>193</v>
      </c>
      <c r="C140">
        <v>39150276</v>
      </c>
      <c r="D140" s="36">
        <v>2403</v>
      </c>
      <c r="E140" s="37">
        <f t="shared" si="25"/>
        <v>16292.249687890137</v>
      </c>
      <c r="F140" s="38">
        <f t="shared" si="26"/>
        <v>0.8561492331641426</v>
      </c>
      <c r="G140" s="39">
        <f t="shared" si="27"/>
        <v>1642.4608142830104</v>
      </c>
      <c r="H140" s="39">
        <f t="shared" si="28"/>
        <v>292.06318842242581</v>
      </c>
      <c r="I140" s="37">
        <f t="shared" si="29"/>
        <v>1934.5240027054363</v>
      </c>
      <c r="J140" s="40">
        <f t="shared" si="30"/>
        <v>-226.63414345062105</v>
      </c>
      <c r="K140" s="37">
        <f t="shared" si="31"/>
        <v>1707.8898592548153</v>
      </c>
      <c r="L140" s="37">
        <f t="shared" si="32"/>
        <v>4648661.1785011636</v>
      </c>
      <c r="M140" s="37">
        <f t="shared" si="33"/>
        <v>4104059.3317893213</v>
      </c>
      <c r="N140" s="41">
        <f>'jan-mai'!M140</f>
        <v>3505851.3557193778</v>
      </c>
      <c r="O140" s="41">
        <f t="shared" si="34"/>
        <v>598207.97606994351</v>
      </c>
      <c r="P140" s="4"/>
      <c r="Q140" s="4"/>
      <c r="R140" s="4"/>
      <c r="S140" s="4"/>
      <c r="T140" s="4"/>
    </row>
    <row r="141" spans="1:20" s="34" customFormat="1" ht="14.5" x14ac:dyDescent="0.35">
      <c r="A141" s="33">
        <v>830</v>
      </c>
      <c r="B141" s="34" t="s">
        <v>194</v>
      </c>
      <c r="C141">
        <v>28283296</v>
      </c>
      <c r="D141" s="36">
        <v>1476</v>
      </c>
      <c r="E141" s="37">
        <f t="shared" si="25"/>
        <v>19162.124661246613</v>
      </c>
      <c r="F141" s="38">
        <f t="shared" si="26"/>
        <v>1.0069596678668715</v>
      </c>
      <c r="G141" s="39">
        <f t="shared" si="27"/>
        <v>-79.46416973087544</v>
      </c>
      <c r="H141" s="39">
        <f t="shared" si="28"/>
        <v>0</v>
      </c>
      <c r="I141" s="37">
        <f t="shared" si="29"/>
        <v>-79.46416973087544</v>
      </c>
      <c r="J141" s="40">
        <f t="shared" si="30"/>
        <v>-226.63414345062105</v>
      </c>
      <c r="K141" s="37">
        <f t="shared" si="31"/>
        <v>-306.09831318149651</v>
      </c>
      <c r="L141" s="37">
        <f t="shared" si="32"/>
        <v>-117289.11452277214</v>
      </c>
      <c r="M141" s="37">
        <f t="shared" si="33"/>
        <v>-451801.11025588884</v>
      </c>
      <c r="N141" s="41">
        <f>'jan-mai'!M141</f>
        <v>-952571.81255126826</v>
      </c>
      <c r="O141" s="41">
        <f t="shared" si="34"/>
        <v>500770.70229537942</v>
      </c>
      <c r="P141" s="4"/>
      <c r="Q141" s="4"/>
      <c r="R141" s="4"/>
      <c r="S141" s="4"/>
      <c r="T141" s="4"/>
    </row>
    <row r="142" spans="1:20" s="34" customFormat="1" ht="14.5" x14ac:dyDescent="0.35">
      <c r="A142" s="33">
        <v>831</v>
      </c>
      <c r="B142" s="34" t="s">
        <v>195</v>
      </c>
      <c r="C142">
        <v>22721820</v>
      </c>
      <c r="D142" s="36">
        <v>1286</v>
      </c>
      <c r="E142" s="37">
        <f t="shared" si="25"/>
        <v>17668.600311041992</v>
      </c>
      <c r="F142" s="38">
        <f t="shared" si="26"/>
        <v>0.92847574135977351</v>
      </c>
      <c r="G142" s="39">
        <f t="shared" si="27"/>
        <v>816.6504403918974</v>
      </c>
      <c r="H142" s="39">
        <f t="shared" si="28"/>
        <v>0</v>
      </c>
      <c r="I142" s="37">
        <f t="shared" si="29"/>
        <v>816.6504403918974</v>
      </c>
      <c r="J142" s="40">
        <f t="shared" si="30"/>
        <v>-226.63414345062105</v>
      </c>
      <c r="K142" s="37">
        <f t="shared" si="31"/>
        <v>590.01629694127632</v>
      </c>
      <c r="L142" s="37">
        <f t="shared" si="32"/>
        <v>1050212.46634398</v>
      </c>
      <c r="M142" s="37">
        <f t="shared" si="33"/>
        <v>758760.95786648139</v>
      </c>
      <c r="N142" s="41">
        <f>'jan-mai'!M142</f>
        <v>302877.18364435516</v>
      </c>
      <c r="O142" s="41">
        <f t="shared" si="34"/>
        <v>455883.77422212623</v>
      </c>
      <c r="P142" s="4"/>
      <c r="Q142" s="4"/>
      <c r="R142" s="4"/>
      <c r="S142" s="4"/>
      <c r="T142" s="4"/>
    </row>
    <row r="143" spans="1:20" s="34" customFormat="1" ht="14.5" x14ac:dyDescent="0.35">
      <c r="A143" s="33">
        <v>833</v>
      </c>
      <c r="B143" s="34" t="s">
        <v>196</v>
      </c>
      <c r="C143">
        <v>58252190</v>
      </c>
      <c r="D143" s="36">
        <v>2228</v>
      </c>
      <c r="E143" s="37">
        <f t="shared" si="25"/>
        <v>26145.507181328547</v>
      </c>
      <c r="F143" s="38">
        <f t="shared" si="26"/>
        <v>1.3739327810953055</v>
      </c>
      <c r="G143" s="39">
        <f t="shared" si="27"/>
        <v>-4269.4936817800353</v>
      </c>
      <c r="H143" s="39">
        <f t="shared" si="28"/>
        <v>0</v>
      </c>
      <c r="I143" s="37">
        <f t="shared" si="29"/>
        <v>-4269.4936817800353</v>
      </c>
      <c r="J143" s="40">
        <f t="shared" si="30"/>
        <v>-226.63414345062105</v>
      </c>
      <c r="K143" s="37">
        <f t="shared" si="31"/>
        <v>-4496.1278252306565</v>
      </c>
      <c r="L143" s="37">
        <f t="shared" si="32"/>
        <v>-9512431.923005918</v>
      </c>
      <c r="M143" s="37">
        <f t="shared" si="33"/>
        <v>-10017372.794613903</v>
      </c>
      <c r="N143" s="41">
        <f>'jan-mai'!M143</f>
        <v>-10341001.186967634</v>
      </c>
      <c r="O143" s="41">
        <f t="shared" si="34"/>
        <v>323628.39235373028</v>
      </c>
      <c r="P143" s="4"/>
      <c r="Q143" s="4"/>
      <c r="R143" s="4"/>
      <c r="S143" s="4"/>
      <c r="T143" s="4"/>
    </row>
    <row r="144" spans="1:20" s="34" customFormat="1" ht="14.5" x14ac:dyDescent="0.35">
      <c r="A144" s="33">
        <v>834</v>
      </c>
      <c r="B144" s="34" t="s">
        <v>197</v>
      </c>
      <c r="C144">
        <v>105611363</v>
      </c>
      <c r="D144" s="36">
        <v>3723</v>
      </c>
      <c r="E144" s="37">
        <f t="shared" si="25"/>
        <v>28367.274509803923</v>
      </c>
      <c r="F144" s="38">
        <f t="shared" si="26"/>
        <v>1.4906854967105836</v>
      </c>
      <c r="G144" s="39">
        <f t="shared" si="27"/>
        <v>-5602.5540788652615</v>
      </c>
      <c r="H144" s="39">
        <f t="shared" si="28"/>
        <v>0</v>
      </c>
      <c r="I144" s="37">
        <f t="shared" si="29"/>
        <v>-5602.5540788652615</v>
      </c>
      <c r="J144" s="40">
        <f t="shared" si="30"/>
        <v>-226.63414345062105</v>
      </c>
      <c r="K144" s="37">
        <f t="shared" si="31"/>
        <v>-5829.1882223158827</v>
      </c>
      <c r="L144" s="37">
        <f t="shared" si="32"/>
        <v>-20858308.83561537</v>
      </c>
      <c r="M144" s="37">
        <f t="shared" si="33"/>
        <v>-21702067.751682032</v>
      </c>
      <c r="N144" s="41">
        <f>'jan-mai'!M144</f>
        <v>-21359472.699138459</v>
      </c>
      <c r="O144" s="41">
        <f t="shared" si="34"/>
        <v>-342595.05254357308</v>
      </c>
      <c r="P144" s="4"/>
      <c r="Q144" s="4"/>
      <c r="R144" s="4"/>
      <c r="S144" s="4"/>
      <c r="T144" s="4"/>
    </row>
    <row r="145" spans="1:20" s="34" customFormat="1" ht="14.5" x14ac:dyDescent="0.35">
      <c r="A145" s="33">
        <v>901</v>
      </c>
      <c r="B145" s="34" t="s">
        <v>198</v>
      </c>
      <c r="C145">
        <v>104723126</v>
      </c>
      <c r="D145" s="36">
        <v>6848</v>
      </c>
      <c r="E145" s="37">
        <f t="shared" si="25"/>
        <v>15292.512558411216</v>
      </c>
      <c r="F145" s="38">
        <f t="shared" si="26"/>
        <v>0.80361356785296711</v>
      </c>
      <c r="G145" s="39">
        <f t="shared" si="27"/>
        <v>2242.3030919703629</v>
      </c>
      <c r="H145" s="39">
        <f t="shared" si="28"/>
        <v>641.9711837400481</v>
      </c>
      <c r="I145" s="37">
        <f t="shared" si="29"/>
        <v>2884.2742757104111</v>
      </c>
      <c r="J145" s="40">
        <f t="shared" si="30"/>
        <v>-226.63414345062105</v>
      </c>
      <c r="K145" s="37">
        <f t="shared" si="31"/>
        <v>2657.6401322597899</v>
      </c>
      <c r="L145" s="37">
        <f t="shared" si="32"/>
        <v>19751510.240064897</v>
      </c>
      <c r="M145" s="37">
        <f t="shared" si="33"/>
        <v>18199519.62571504</v>
      </c>
      <c r="N145" s="41">
        <f>'jan-mai'!M145</f>
        <v>16066705.662782485</v>
      </c>
      <c r="O145" s="41">
        <f t="shared" si="34"/>
        <v>2132813.962932555</v>
      </c>
      <c r="P145" s="4"/>
      <c r="Q145" s="4"/>
      <c r="R145" s="4"/>
      <c r="S145" s="4"/>
      <c r="T145" s="4"/>
    </row>
    <row r="146" spans="1:20" s="34" customFormat="1" ht="14.5" x14ac:dyDescent="0.35">
      <c r="A146" s="33">
        <v>904</v>
      </c>
      <c r="B146" s="34" t="s">
        <v>199</v>
      </c>
      <c r="C146">
        <v>383577069</v>
      </c>
      <c r="D146" s="36">
        <v>23246</v>
      </c>
      <c r="E146" s="37">
        <f t="shared" si="25"/>
        <v>16500.777295018499</v>
      </c>
      <c r="F146" s="38">
        <f t="shared" si="26"/>
        <v>0.86710725028004776</v>
      </c>
      <c r="G146" s="39">
        <f t="shared" si="27"/>
        <v>1517.344250005993</v>
      </c>
      <c r="H146" s="39">
        <f t="shared" si="28"/>
        <v>219.07852592749896</v>
      </c>
      <c r="I146" s="37">
        <f t="shared" si="29"/>
        <v>1736.4227759334919</v>
      </c>
      <c r="J146" s="40">
        <f t="shared" si="30"/>
        <v>-226.63414345062105</v>
      </c>
      <c r="K146" s="37">
        <f t="shared" si="31"/>
        <v>1509.788632482871</v>
      </c>
      <c r="L146" s="37">
        <f t="shared" si="32"/>
        <v>40364883.849349953</v>
      </c>
      <c r="M146" s="37">
        <f t="shared" si="33"/>
        <v>35096546.55069682</v>
      </c>
      <c r="N146" s="41">
        <f>'jan-mai'!M146</f>
        <v>26590090.110987406</v>
      </c>
      <c r="O146" s="41">
        <f t="shared" si="34"/>
        <v>8506456.4397094138</v>
      </c>
      <c r="P146" s="4"/>
      <c r="Q146" s="4"/>
      <c r="R146" s="4"/>
      <c r="S146" s="4"/>
      <c r="T146" s="4"/>
    </row>
    <row r="147" spans="1:20" s="34" customFormat="1" ht="14.5" x14ac:dyDescent="0.35">
      <c r="A147" s="33">
        <v>906</v>
      </c>
      <c r="B147" s="34" t="s">
        <v>200</v>
      </c>
      <c r="C147">
        <v>698343106</v>
      </c>
      <c r="D147" s="36">
        <v>44785</v>
      </c>
      <c r="E147" s="37">
        <f t="shared" si="25"/>
        <v>15593.236708719438</v>
      </c>
      <c r="F147" s="38">
        <f t="shared" si="26"/>
        <v>0.81941646528042889</v>
      </c>
      <c r="G147" s="39">
        <f t="shared" si="27"/>
        <v>2061.8686017854293</v>
      </c>
      <c r="H147" s="39">
        <f t="shared" si="28"/>
        <v>536.71773113217034</v>
      </c>
      <c r="I147" s="37">
        <f t="shared" si="29"/>
        <v>2598.5863329175995</v>
      </c>
      <c r="J147" s="40">
        <f t="shared" si="30"/>
        <v>-226.63414345062105</v>
      </c>
      <c r="K147" s="37">
        <f t="shared" si="31"/>
        <v>2371.9521894669783</v>
      </c>
      <c r="L147" s="37">
        <f t="shared" si="32"/>
        <v>116377688.91971469</v>
      </c>
      <c r="M147" s="37">
        <f t="shared" si="33"/>
        <v>106227878.80527863</v>
      </c>
      <c r="N147" s="41">
        <f>'jan-mai'!M147</f>
        <v>91872923.449622333</v>
      </c>
      <c r="O147" s="41">
        <f t="shared" si="34"/>
        <v>14354955.355656296</v>
      </c>
      <c r="P147" s="4"/>
      <c r="Q147" s="4"/>
      <c r="R147" s="4"/>
      <c r="S147" s="4"/>
      <c r="T147" s="4"/>
    </row>
    <row r="148" spans="1:20" s="34" customFormat="1" ht="14.5" x14ac:dyDescent="0.35">
      <c r="A148" s="33">
        <v>911</v>
      </c>
      <c r="B148" s="34" t="s">
        <v>201</v>
      </c>
      <c r="C148">
        <v>32565214</v>
      </c>
      <c r="D148" s="36">
        <v>2454</v>
      </c>
      <c r="E148" s="37">
        <f t="shared" si="25"/>
        <v>13270.258353708232</v>
      </c>
      <c r="F148" s="38">
        <f t="shared" si="26"/>
        <v>0.69734516294960269</v>
      </c>
      <c r="G148" s="39">
        <f t="shared" si="27"/>
        <v>3455.6556147921533</v>
      </c>
      <c r="H148" s="39">
        <f t="shared" si="28"/>
        <v>1349.7601553860923</v>
      </c>
      <c r="I148" s="37">
        <f t="shared" si="29"/>
        <v>4805.415770178246</v>
      </c>
      <c r="J148" s="40">
        <f t="shared" si="30"/>
        <v>-226.63414345062105</v>
      </c>
      <c r="K148" s="37">
        <f t="shared" si="31"/>
        <v>4578.7816267276248</v>
      </c>
      <c r="L148" s="37">
        <f t="shared" si="32"/>
        <v>11792490.300017416</v>
      </c>
      <c r="M148" s="37">
        <f t="shared" si="33"/>
        <v>11236330.111989591</v>
      </c>
      <c r="N148" s="41">
        <f>'jan-mai'!M148</f>
        <v>9990232.1728195418</v>
      </c>
      <c r="O148" s="41">
        <f t="shared" si="34"/>
        <v>1246097.9391700495</v>
      </c>
      <c r="P148" s="4"/>
      <c r="Q148" s="4"/>
      <c r="R148" s="4"/>
      <c r="S148" s="4"/>
      <c r="T148" s="4"/>
    </row>
    <row r="149" spans="1:20" s="34" customFormat="1" ht="14.5" x14ac:dyDescent="0.35">
      <c r="A149" s="33">
        <v>912</v>
      </c>
      <c r="B149" s="34" t="s">
        <v>202</v>
      </c>
      <c r="C149">
        <v>27923640</v>
      </c>
      <c r="D149" s="36">
        <v>2093</v>
      </c>
      <c r="E149" s="37">
        <f t="shared" si="25"/>
        <v>13341.442904921165</v>
      </c>
      <c r="F149" s="38">
        <f t="shared" si="26"/>
        <v>0.70108587403012246</v>
      </c>
      <c r="G149" s="39">
        <f t="shared" si="27"/>
        <v>3412.9448840643931</v>
      </c>
      <c r="H149" s="39">
        <f t="shared" si="28"/>
        <v>1324.8455624615658</v>
      </c>
      <c r="I149" s="37">
        <f t="shared" si="29"/>
        <v>4737.7904465259589</v>
      </c>
      <c r="J149" s="40">
        <f t="shared" si="30"/>
        <v>-226.63414345062105</v>
      </c>
      <c r="K149" s="37">
        <f t="shared" si="31"/>
        <v>4511.1563030753377</v>
      </c>
      <c r="L149" s="37">
        <f t="shared" si="32"/>
        <v>9916195.4045788329</v>
      </c>
      <c r="M149" s="37">
        <f t="shared" si="33"/>
        <v>9441850.1423366815</v>
      </c>
      <c r="N149" s="41">
        <f>'jan-mai'!M149</f>
        <v>8140458.8684438867</v>
      </c>
      <c r="O149" s="41">
        <f t="shared" si="34"/>
        <v>1301391.2738927947</v>
      </c>
      <c r="P149" s="4"/>
      <c r="Q149" s="4"/>
      <c r="R149" s="4"/>
      <c r="S149" s="4"/>
      <c r="T149" s="4"/>
    </row>
    <row r="150" spans="1:20" s="34" customFormat="1" ht="14.5" x14ac:dyDescent="0.35">
      <c r="A150" s="33">
        <v>914</v>
      </c>
      <c r="B150" s="34" t="s">
        <v>203</v>
      </c>
      <c r="C150">
        <v>92832357</v>
      </c>
      <c r="D150" s="36">
        <v>6069</v>
      </c>
      <c r="E150" s="37">
        <f t="shared" si="25"/>
        <v>15296.153732081068</v>
      </c>
      <c r="F150" s="38">
        <f t="shared" si="26"/>
        <v>0.80380490963233964</v>
      </c>
      <c r="G150" s="39">
        <f t="shared" si="27"/>
        <v>2240.1183877684516</v>
      </c>
      <c r="H150" s="39">
        <f t="shared" si="28"/>
        <v>640.69677295559995</v>
      </c>
      <c r="I150" s="37">
        <f t="shared" si="29"/>
        <v>2880.8151607240516</v>
      </c>
      <c r="J150" s="40">
        <f t="shared" si="30"/>
        <v>-226.63414345062105</v>
      </c>
      <c r="K150" s="37">
        <f t="shared" si="31"/>
        <v>2654.1810172734304</v>
      </c>
      <c r="L150" s="37">
        <f t="shared" si="32"/>
        <v>17483667.210434269</v>
      </c>
      <c r="M150" s="37">
        <f t="shared" si="33"/>
        <v>16108224.593832448</v>
      </c>
      <c r="N150" s="41">
        <f>'jan-mai'!M150</f>
        <v>14776524.334919227</v>
      </c>
      <c r="O150" s="41">
        <f t="shared" si="34"/>
        <v>1331700.2589132208</v>
      </c>
      <c r="P150" s="4"/>
      <c r="Q150" s="4"/>
      <c r="R150" s="4"/>
      <c r="S150" s="4"/>
      <c r="T150" s="4"/>
    </row>
    <row r="151" spans="1:20" s="34" customFormat="1" ht="14.5" x14ac:dyDescent="0.35">
      <c r="A151" s="33">
        <v>919</v>
      </c>
      <c r="B151" s="34" t="s">
        <v>204</v>
      </c>
      <c r="C151">
        <v>84886724</v>
      </c>
      <c r="D151" s="36">
        <v>5845</v>
      </c>
      <c r="E151" s="37">
        <f t="shared" si="25"/>
        <v>14522.963900769888</v>
      </c>
      <c r="F151" s="38">
        <f t="shared" si="26"/>
        <v>0.76317418681329197</v>
      </c>
      <c r="G151" s="39">
        <f t="shared" si="27"/>
        <v>2704.0322865551593</v>
      </c>
      <c r="H151" s="39">
        <f t="shared" si="28"/>
        <v>911.31321391451274</v>
      </c>
      <c r="I151" s="37">
        <f t="shared" si="29"/>
        <v>3615.3455004696721</v>
      </c>
      <c r="J151" s="40">
        <f t="shared" si="30"/>
        <v>-226.63414345062105</v>
      </c>
      <c r="K151" s="37">
        <f t="shared" si="31"/>
        <v>3388.7113570190509</v>
      </c>
      <c r="L151" s="37">
        <f t="shared" si="32"/>
        <v>21131694.450245231</v>
      </c>
      <c r="M151" s="37">
        <f t="shared" si="33"/>
        <v>19807017.881776351</v>
      </c>
      <c r="N151" s="41">
        <f>'jan-mai'!M151</f>
        <v>16333496.993145969</v>
      </c>
      <c r="O151" s="41">
        <f t="shared" si="34"/>
        <v>3473520.8886303827</v>
      </c>
      <c r="P151" s="4"/>
      <c r="Q151" s="4"/>
      <c r="R151" s="4"/>
      <c r="S151" s="4"/>
      <c r="T151" s="4"/>
    </row>
    <row r="152" spans="1:20" s="34" customFormat="1" ht="14.5" x14ac:dyDescent="0.35">
      <c r="A152" s="33">
        <v>926</v>
      </c>
      <c r="B152" s="34" t="s">
        <v>205</v>
      </c>
      <c r="C152">
        <v>181667552</v>
      </c>
      <c r="D152" s="36">
        <v>10990</v>
      </c>
      <c r="E152" s="37">
        <f t="shared" si="25"/>
        <v>16530.259508644223</v>
      </c>
      <c r="F152" s="38">
        <f t="shared" si="26"/>
        <v>0.8686565252464391</v>
      </c>
      <c r="G152" s="39">
        <f t="shared" si="27"/>
        <v>1499.6549218305584</v>
      </c>
      <c r="H152" s="39">
        <f t="shared" si="28"/>
        <v>208.75975115849542</v>
      </c>
      <c r="I152" s="37">
        <f t="shared" si="29"/>
        <v>1708.4146729890538</v>
      </c>
      <c r="J152" s="40">
        <f t="shared" si="30"/>
        <v>-226.63414345062105</v>
      </c>
      <c r="K152" s="37">
        <f t="shared" si="31"/>
        <v>1481.7805295384328</v>
      </c>
      <c r="L152" s="37">
        <f t="shared" si="32"/>
        <v>18775477.256149702</v>
      </c>
      <c r="M152" s="37">
        <f t="shared" si="33"/>
        <v>16284768.019627377</v>
      </c>
      <c r="N152" s="41">
        <f>'jan-mai'!M152</f>
        <v>14408513.718250517</v>
      </c>
      <c r="O152" s="41">
        <f t="shared" si="34"/>
        <v>1876254.3013768606</v>
      </c>
      <c r="P152" s="4"/>
      <c r="Q152" s="4"/>
      <c r="R152" s="4"/>
      <c r="S152" s="4"/>
      <c r="T152" s="4"/>
    </row>
    <row r="153" spans="1:20" s="34" customFormat="1" ht="14.5" x14ac:dyDescent="0.35">
      <c r="A153" s="33">
        <v>928</v>
      </c>
      <c r="B153" s="34" t="s">
        <v>206</v>
      </c>
      <c r="C153">
        <v>70718598</v>
      </c>
      <c r="D153" s="36">
        <v>5212</v>
      </c>
      <c r="E153" s="37">
        <f t="shared" si="25"/>
        <v>13568.418649270914</v>
      </c>
      <c r="F153" s="38">
        <f t="shared" si="26"/>
        <v>0.71301333114590304</v>
      </c>
      <c r="G153" s="39">
        <f t="shared" si="27"/>
        <v>3276.7594374545438</v>
      </c>
      <c r="H153" s="39">
        <f t="shared" si="28"/>
        <v>1245.4040519391535</v>
      </c>
      <c r="I153" s="37">
        <f t="shared" si="29"/>
        <v>4522.1634893936971</v>
      </c>
      <c r="J153" s="40">
        <f t="shared" si="30"/>
        <v>-226.63414345062105</v>
      </c>
      <c r="K153" s="37">
        <f t="shared" si="31"/>
        <v>4295.5293459430759</v>
      </c>
      <c r="L153" s="37">
        <f t="shared" si="32"/>
        <v>23569516.106719948</v>
      </c>
      <c r="M153" s="37">
        <f t="shared" si="33"/>
        <v>22388298.951055311</v>
      </c>
      <c r="N153" s="41">
        <f>'jan-mai'!M153</f>
        <v>19252729.930902787</v>
      </c>
      <c r="O153" s="41">
        <f t="shared" si="34"/>
        <v>3135569.0201525241</v>
      </c>
      <c r="P153" s="4"/>
      <c r="Q153" s="4"/>
      <c r="R153" s="4"/>
      <c r="S153" s="4"/>
      <c r="T153" s="4"/>
    </row>
    <row r="154" spans="1:20" s="34" customFormat="1" ht="14.5" x14ac:dyDescent="0.35">
      <c r="A154" s="33">
        <v>929</v>
      </c>
      <c r="B154" s="34" t="s">
        <v>207</v>
      </c>
      <c r="C154">
        <v>27424018</v>
      </c>
      <c r="D154" s="36">
        <v>1848</v>
      </c>
      <c r="E154" s="37">
        <f t="shared" si="25"/>
        <v>14839.836580086579</v>
      </c>
      <c r="F154" s="38">
        <f t="shared" si="26"/>
        <v>0.77982568102708982</v>
      </c>
      <c r="G154" s="39">
        <f t="shared" si="27"/>
        <v>2513.9086789651446</v>
      </c>
      <c r="H154" s="39">
        <f t="shared" si="28"/>
        <v>800.40777615367074</v>
      </c>
      <c r="I154" s="37">
        <f t="shared" si="29"/>
        <v>3314.3164551188156</v>
      </c>
      <c r="J154" s="40">
        <f t="shared" si="30"/>
        <v>-226.63414345062105</v>
      </c>
      <c r="K154" s="37">
        <f t="shared" si="31"/>
        <v>3087.6823116681944</v>
      </c>
      <c r="L154" s="37">
        <f t="shared" si="32"/>
        <v>6124856.8090595715</v>
      </c>
      <c r="M154" s="37">
        <f t="shared" si="33"/>
        <v>5706036.911962823</v>
      </c>
      <c r="N154" s="41">
        <f>'jan-mai'!M154</f>
        <v>4470165.7696293863</v>
      </c>
      <c r="O154" s="41">
        <f t="shared" si="34"/>
        <v>1235871.1423334368</v>
      </c>
      <c r="P154" s="4"/>
      <c r="Q154" s="4"/>
      <c r="R154" s="4"/>
      <c r="S154" s="4"/>
      <c r="T154" s="4"/>
    </row>
    <row r="155" spans="1:20" s="34" customFormat="1" ht="14.5" x14ac:dyDescent="0.35">
      <c r="A155" s="33">
        <v>935</v>
      </c>
      <c r="B155" s="34" t="s">
        <v>208</v>
      </c>
      <c r="C155">
        <v>21265188</v>
      </c>
      <c r="D155" s="36">
        <v>1326</v>
      </c>
      <c r="E155" s="37">
        <f t="shared" si="25"/>
        <v>16037.095022624435</v>
      </c>
      <c r="F155" s="38">
        <f t="shared" si="26"/>
        <v>0.84274098843487999</v>
      </c>
      <c r="G155" s="39">
        <f t="shared" si="27"/>
        <v>1795.5536134424312</v>
      </c>
      <c r="H155" s="39">
        <f t="shared" si="28"/>
        <v>381.36732126542137</v>
      </c>
      <c r="I155" s="37">
        <f t="shared" si="29"/>
        <v>2176.9209347078527</v>
      </c>
      <c r="J155" s="40">
        <f t="shared" si="30"/>
        <v>-226.63414345062105</v>
      </c>
      <c r="K155" s="37">
        <f t="shared" si="31"/>
        <v>1950.2867912572317</v>
      </c>
      <c r="L155" s="37">
        <f t="shared" si="32"/>
        <v>2886597.1594226127</v>
      </c>
      <c r="M155" s="37">
        <f t="shared" si="33"/>
        <v>2586080.285207089</v>
      </c>
      <c r="N155" s="41">
        <f>'jan-mai'!M155</f>
        <v>1284040.3946042031</v>
      </c>
      <c r="O155" s="41">
        <f t="shared" si="34"/>
        <v>1302039.890602886</v>
      </c>
      <c r="P155" s="4"/>
      <c r="Q155" s="4"/>
      <c r="R155" s="4"/>
      <c r="S155" s="4"/>
      <c r="T155" s="4"/>
    </row>
    <row r="156" spans="1:20" s="34" customFormat="1" ht="14.5" x14ac:dyDescent="0.35">
      <c r="A156" s="33">
        <v>937</v>
      </c>
      <c r="B156" s="34" t="s">
        <v>209</v>
      </c>
      <c r="C156">
        <v>50340149</v>
      </c>
      <c r="D156" s="36">
        <v>3638</v>
      </c>
      <c r="E156" s="37">
        <f t="shared" si="25"/>
        <v>13837.314183617373</v>
      </c>
      <c r="F156" s="38">
        <f t="shared" si="26"/>
        <v>0.72714365138664294</v>
      </c>
      <c r="G156" s="39">
        <f t="shared" si="27"/>
        <v>3115.4221168466688</v>
      </c>
      <c r="H156" s="39">
        <f t="shared" si="28"/>
        <v>1151.290614917893</v>
      </c>
      <c r="I156" s="37">
        <f t="shared" si="29"/>
        <v>4266.7127317645618</v>
      </c>
      <c r="J156" s="40">
        <f t="shared" si="30"/>
        <v>-226.63414345062105</v>
      </c>
      <c r="K156" s="37">
        <f t="shared" si="31"/>
        <v>4040.0785883139406</v>
      </c>
      <c r="L156" s="37">
        <f t="shared" si="32"/>
        <v>15522300.918159476</v>
      </c>
      <c r="M156" s="37">
        <f t="shared" si="33"/>
        <v>14697805.904286116</v>
      </c>
      <c r="N156" s="41">
        <f>'jan-mai'!M156</f>
        <v>12616976.236478193</v>
      </c>
      <c r="O156" s="41">
        <f t="shared" si="34"/>
        <v>2080829.6678079236</v>
      </c>
      <c r="P156" s="4"/>
      <c r="Q156" s="4"/>
      <c r="R156" s="4"/>
      <c r="S156" s="4"/>
      <c r="T156" s="4"/>
    </row>
    <row r="157" spans="1:20" s="34" customFormat="1" ht="14.5" x14ac:dyDescent="0.35">
      <c r="A157" s="33">
        <v>938</v>
      </c>
      <c r="B157" s="34" t="s">
        <v>210</v>
      </c>
      <c r="C157">
        <v>19849636</v>
      </c>
      <c r="D157" s="36">
        <v>1192</v>
      </c>
      <c r="E157" s="37">
        <f t="shared" si="25"/>
        <v>16652.379194630874</v>
      </c>
      <c r="F157" s="38">
        <f t="shared" si="26"/>
        <v>0.87507385112313685</v>
      </c>
      <c r="G157" s="39">
        <f t="shared" si="27"/>
        <v>1426.383110238568</v>
      </c>
      <c r="H157" s="39">
        <f t="shared" si="28"/>
        <v>166.01786106316774</v>
      </c>
      <c r="I157" s="37">
        <f t="shared" si="29"/>
        <v>1592.4009713017358</v>
      </c>
      <c r="J157" s="40">
        <f t="shared" si="30"/>
        <v>-226.63414345062105</v>
      </c>
      <c r="K157" s="37">
        <f t="shared" si="31"/>
        <v>1365.7668278511148</v>
      </c>
      <c r="L157" s="37">
        <f t="shared" si="32"/>
        <v>1898141.9577916691</v>
      </c>
      <c r="M157" s="37">
        <f t="shared" si="33"/>
        <v>1627994.058798529</v>
      </c>
      <c r="N157" s="41">
        <f>'jan-mai'!M157</f>
        <v>1055468.1330076982</v>
      </c>
      <c r="O157" s="41">
        <f t="shared" si="34"/>
        <v>572525.92579083075</v>
      </c>
      <c r="P157" s="4"/>
      <c r="Q157" s="4"/>
      <c r="R157" s="4"/>
      <c r="S157" s="4"/>
      <c r="T157" s="4"/>
    </row>
    <row r="158" spans="1:20" s="34" customFormat="1" ht="14.5" x14ac:dyDescent="0.35">
      <c r="A158" s="33">
        <v>940</v>
      </c>
      <c r="B158" s="34" t="s">
        <v>211</v>
      </c>
      <c r="C158">
        <v>33415032</v>
      </c>
      <c r="D158" s="36">
        <v>1156</v>
      </c>
      <c r="E158" s="37">
        <f t="shared" si="25"/>
        <v>28905.737024221453</v>
      </c>
      <c r="F158" s="38">
        <f t="shared" si="26"/>
        <v>1.5189814213150821</v>
      </c>
      <c r="G158" s="39">
        <f t="shared" si="27"/>
        <v>-5925.6315875157788</v>
      </c>
      <c r="H158" s="39">
        <f t="shared" si="28"/>
        <v>0</v>
      </c>
      <c r="I158" s="37">
        <f t="shared" si="29"/>
        <v>-5925.6315875157788</v>
      </c>
      <c r="J158" s="40">
        <f t="shared" si="30"/>
        <v>-226.63414345062105</v>
      </c>
      <c r="K158" s="37">
        <f t="shared" si="31"/>
        <v>-6152.2657309664</v>
      </c>
      <c r="L158" s="37">
        <f t="shared" si="32"/>
        <v>-6850030.1151682399</v>
      </c>
      <c r="M158" s="37">
        <f t="shared" si="33"/>
        <v>-7112019.1849971581</v>
      </c>
      <c r="N158" s="41">
        <f>'jan-mai'!M158</f>
        <v>-7178381.5979060056</v>
      </c>
      <c r="O158" s="41">
        <f t="shared" si="34"/>
        <v>66362.412908847444</v>
      </c>
      <c r="P158" s="4"/>
      <c r="Q158" s="4"/>
      <c r="R158" s="4"/>
      <c r="S158" s="4"/>
      <c r="T158" s="4"/>
    </row>
    <row r="159" spans="1:20" s="34" customFormat="1" ht="14.5" x14ac:dyDescent="0.35">
      <c r="A159" s="33">
        <v>941</v>
      </c>
      <c r="B159" s="34" t="s">
        <v>212</v>
      </c>
      <c r="C159">
        <v>63047649</v>
      </c>
      <c r="D159" s="36">
        <v>953</v>
      </c>
      <c r="E159" s="37">
        <f t="shared" si="25"/>
        <v>66157.029380902415</v>
      </c>
      <c r="F159" s="38">
        <f t="shared" si="26"/>
        <v>3.4765174274843949</v>
      </c>
      <c r="G159" s="39">
        <f t="shared" si="27"/>
        <v>-28276.407001524352</v>
      </c>
      <c r="H159" s="39">
        <f t="shared" si="28"/>
        <v>0</v>
      </c>
      <c r="I159" s="37">
        <f t="shared" si="29"/>
        <v>-28276.407001524352</v>
      </c>
      <c r="J159" s="40">
        <f t="shared" si="30"/>
        <v>-226.63414345062105</v>
      </c>
      <c r="K159" s="37">
        <f t="shared" si="31"/>
        <v>-28503.041144974974</v>
      </c>
      <c r="L159" s="37">
        <f t="shared" si="32"/>
        <v>-26947415.872452706</v>
      </c>
      <c r="M159" s="37">
        <f t="shared" si="33"/>
        <v>-27163398.211161152</v>
      </c>
      <c r="N159" s="41">
        <f>'jan-mai'!M159</f>
        <v>-26488998.65986542</v>
      </c>
      <c r="O159" s="41">
        <f t="shared" si="34"/>
        <v>-674399.55129573122</v>
      </c>
      <c r="P159" s="4"/>
      <c r="Q159" s="4"/>
      <c r="R159" s="4"/>
      <c r="S159" s="4"/>
      <c r="T159" s="4"/>
    </row>
    <row r="160" spans="1:20" s="34" customFormat="1" ht="14.5" x14ac:dyDescent="0.35">
      <c r="A160" s="33">
        <v>1001</v>
      </c>
      <c r="B160" s="34" t="s">
        <v>213</v>
      </c>
      <c r="C160">
        <v>1537549440</v>
      </c>
      <c r="D160" s="36">
        <v>92282</v>
      </c>
      <c r="E160" s="37">
        <f t="shared" si="25"/>
        <v>16661.423029409852</v>
      </c>
      <c r="F160" s="38">
        <f t="shared" si="26"/>
        <v>0.87554909992911611</v>
      </c>
      <c r="G160" s="39">
        <f t="shared" si="27"/>
        <v>1420.9568093711807</v>
      </c>
      <c r="H160" s="39">
        <f t="shared" si="28"/>
        <v>162.85251889052523</v>
      </c>
      <c r="I160" s="37">
        <f t="shared" si="29"/>
        <v>1583.809328261706</v>
      </c>
      <c r="J160" s="40">
        <f t="shared" si="30"/>
        <v>-226.63414345062105</v>
      </c>
      <c r="K160" s="37">
        <f t="shared" si="31"/>
        <v>1357.175184811085</v>
      </c>
      <c r="L160" s="37">
        <f t="shared" si="32"/>
        <v>146157092.43064675</v>
      </c>
      <c r="M160" s="37">
        <f t="shared" si="33"/>
        <v>125242840.40473655</v>
      </c>
      <c r="N160" s="41">
        <f>'jan-mai'!M160</f>
        <v>101563639.20857082</v>
      </c>
      <c r="O160" s="41">
        <f t="shared" si="34"/>
        <v>23679201.196165726</v>
      </c>
      <c r="P160" s="4"/>
      <c r="Q160" s="4"/>
      <c r="R160" s="4"/>
      <c r="S160" s="4"/>
      <c r="T160" s="4"/>
    </row>
    <row r="161" spans="1:20" s="34" customFormat="1" ht="14.5" x14ac:dyDescent="0.35">
      <c r="A161" s="33">
        <v>1002</v>
      </c>
      <c r="B161" s="34" t="s">
        <v>214</v>
      </c>
      <c r="C161">
        <v>245695471</v>
      </c>
      <c r="D161" s="36">
        <v>15659</v>
      </c>
      <c r="E161" s="37">
        <f t="shared" si="25"/>
        <v>15690.367903442109</v>
      </c>
      <c r="F161" s="38">
        <f t="shared" si="26"/>
        <v>0.82452065895970583</v>
      </c>
      <c r="G161" s="39">
        <f t="shared" si="27"/>
        <v>2003.5898849518267</v>
      </c>
      <c r="H161" s="39">
        <f t="shared" si="28"/>
        <v>502.72181297923532</v>
      </c>
      <c r="I161" s="37">
        <f t="shared" si="29"/>
        <v>2506.3116979310621</v>
      </c>
      <c r="J161" s="40">
        <f t="shared" si="30"/>
        <v>-226.63414345062105</v>
      </c>
      <c r="K161" s="37">
        <f t="shared" si="31"/>
        <v>2279.6775544804409</v>
      </c>
      <c r="L161" s="37">
        <f t="shared" si="32"/>
        <v>39246334.8779025</v>
      </c>
      <c r="M161" s="37">
        <f t="shared" si="33"/>
        <v>35697470.825609222</v>
      </c>
      <c r="N161" s="41">
        <f>'jan-mai'!M161</f>
        <v>31732300.767086882</v>
      </c>
      <c r="O161" s="41">
        <f t="shared" si="34"/>
        <v>3965170.0585223399</v>
      </c>
      <c r="P161" s="4"/>
      <c r="Q161" s="4"/>
      <c r="R161" s="4"/>
      <c r="S161" s="4"/>
      <c r="T161" s="4"/>
    </row>
    <row r="162" spans="1:20" s="34" customFormat="1" ht="14.5" x14ac:dyDescent="0.35">
      <c r="A162" s="33">
        <v>1003</v>
      </c>
      <c r="B162" s="34" t="s">
        <v>215</v>
      </c>
      <c r="C162">
        <v>152938880</v>
      </c>
      <c r="D162" s="36">
        <v>9695</v>
      </c>
      <c r="E162" s="37">
        <f t="shared" si="25"/>
        <v>15775.026302217639</v>
      </c>
      <c r="F162" s="38">
        <f t="shared" si="26"/>
        <v>0.82896941371003652</v>
      </c>
      <c r="G162" s="39">
        <f t="shared" si="27"/>
        <v>1952.794845686509</v>
      </c>
      <c r="H162" s="39">
        <f t="shared" si="28"/>
        <v>473.09137340780006</v>
      </c>
      <c r="I162" s="37">
        <f t="shared" si="29"/>
        <v>2425.8862190943091</v>
      </c>
      <c r="J162" s="40">
        <f t="shared" si="30"/>
        <v>-226.63414345062105</v>
      </c>
      <c r="K162" s="37">
        <f t="shared" si="31"/>
        <v>2199.2520756436879</v>
      </c>
      <c r="L162" s="37">
        <f t="shared" si="32"/>
        <v>23518966.894119326</v>
      </c>
      <c r="M162" s="37">
        <f t="shared" si="33"/>
        <v>21321748.873365555</v>
      </c>
      <c r="N162" s="41">
        <f>'jan-mai'!M162</f>
        <v>19247714.167373862</v>
      </c>
      <c r="O162" s="41">
        <f t="shared" si="34"/>
        <v>2074034.7059916928</v>
      </c>
      <c r="P162" s="4"/>
      <c r="Q162" s="4"/>
      <c r="R162" s="4"/>
      <c r="S162" s="4"/>
      <c r="T162" s="4"/>
    </row>
    <row r="163" spans="1:20" s="34" customFormat="1" ht="14.5" x14ac:dyDescent="0.35">
      <c r="A163" s="33">
        <v>1004</v>
      </c>
      <c r="B163" s="34" t="s">
        <v>216</v>
      </c>
      <c r="C163">
        <v>150703956</v>
      </c>
      <c r="D163" s="36">
        <v>9066</v>
      </c>
      <c r="E163" s="37">
        <f t="shared" si="25"/>
        <v>16622.982131039047</v>
      </c>
      <c r="F163" s="38">
        <f t="shared" si="26"/>
        <v>0.87352905074666531</v>
      </c>
      <c r="G163" s="39">
        <f t="shared" si="27"/>
        <v>1444.0213483936641</v>
      </c>
      <c r="H163" s="39">
        <f t="shared" si="28"/>
        <v>176.30683332030711</v>
      </c>
      <c r="I163" s="37">
        <f t="shared" si="29"/>
        <v>1620.3281817139712</v>
      </c>
      <c r="J163" s="40">
        <f t="shared" si="30"/>
        <v>-226.63414345062105</v>
      </c>
      <c r="K163" s="37">
        <f t="shared" si="31"/>
        <v>1393.6940382633502</v>
      </c>
      <c r="L163" s="37">
        <f t="shared" si="32"/>
        <v>14689895.295418862</v>
      </c>
      <c r="M163" s="37">
        <f t="shared" si="33"/>
        <v>12635230.150895532</v>
      </c>
      <c r="N163" s="41">
        <f>'jan-mai'!M163</f>
        <v>12523902.439805208</v>
      </c>
      <c r="O163" s="41">
        <f t="shared" si="34"/>
        <v>111327.71109032445</v>
      </c>
      <c r="P163" s="4"/>
      <c r="Q163" s="4"/>
      <c r="R163" s="4"/>
      <c r="S163" s="4"/>
      <c r="T163" s="4"/>
    </row>
    <row r="164" spans="1:20" s="34" customFormat="1" ht="14.5" x14ac:dyDescent="0.35">
      <c r="A164" s="33">
        <v>1014</v>
      </c>
      <c r="B164" s="34" t="s">
        <v>217</v>
      </c>
      <c r="C164">
        <v>204536468</v>
      </c>
      <c r="D164" s="36">
        <v>14630</v>
      </c>
      <c r="E164" s="37">
        <f t="shared" si="25"/>
        <v>13980.619822282981</v>
      </c>
      <c r="F164" s="38">
        <f t="shared" si="26"/>
        <v>0.73467428803916446</v>
      </c>
      <c r="G164" s="39">
        <f t="shared" si="27"/>
        <v>3029.4387336473037</v>
      </c>
      <c r="H164" s="39">
        <f t="shared" si="28"/>
        <v>1101.1336413849303</v>
      </c>
      <c r="I164" s="37">
        <f t="shared" si="29"/>
        <v>4130.572375032234</v>
      </c>
      <c r="J164" s="40">
        <f t="shared" si="30"/>
        <v>-226.63414345062105</v>
      </c>
      <c r="K164" s="37">
        <f t="shared" si="31"/>
        <v>3903.9382315816129</v>
      </c>
      <c r="L164" s="37">
        <f t="shared" si="32"/>
        <v>60430273.846721582</v>
      </c>
      <c r="M164" s="37">
        <f t="shared" si="33"/>
        <v>57114616.328038998</v>
      </c>
      <c r="N164" s="41">
        <f>'jan-mai'!M164</f>
        <v>47401911.072065964</v>
      </c>
      <c r="O164" s="41">
        <f t="shared" si="34"/>
        <v>9712705.2559730336</v>
      </c>
      <c r="P164" s="4"/>
      <c r="Q164" s="4"/>
      <c r="R164" s="4"/>
      <c r="S164" s="4"/>
      <c r="T164" s="4"/>
    </row>
    <row r="165" spans="1:20" s="34" customFormat="1" ht="14.5" x14ac:dyDescent="0.35">
      <c r="A165" s="33">
        <v>1017</v>
      </c>
      <c r="B165" s="34" t="s">
        <v>218</v>
      </c>
      <c r="C165">
        <v>86866966</v>
      </c>
      <c r="D165" s="36">
        <v>6706</v>
      </c>
      <c r="E165" s="37">
        <f t="shared" si="25"/>
        <v>12953.618550551744</v>
      </c>
      <c r="F165" s="38">
        <f t="shared" si="26"/>
        <v>0.68070590625669969</v>
      </c>
      <c r="G165" s="39">
        <f t="shared" si="27"/>
        <v>3645.6394966860457</v>
      </c>
      <c r="H165" s="39">
        <f t="shared" si="28"/>
        <v>1460.584086490863</v>
      </c>
      <c r="I165" s="37">
        <f t="shared" si="29"/>
        <v>5106.2235831769085</v>
      </c>
      <c r="J165" s="40">
        <f t="shared" si="30"/>
        <v>-226.63414345062105</v>
      </c>
      <c r="K165" s="37">
        <f t="shared" si="31"/>
        <v>4879.5894397262873</v>
      </c>
      <c r="L165" s="37">
        <f t="shared" si="32"/>
        <v>34242335.34878435</v>
      </c>
      <c r="M165" s="37">
        <f t="shared" si="33"/>
        <v>32722526.782804482</v>
      </c>
      <c r="N165" s="41">
        <f>'jan-mai'!M165</f>
        <v>27409716.381836936</v>
      </c>
      <c r="O165" s="41">
        <f t="shared" si="34"/>
        <v>5312810.4009675458</v>
      </c>
      <c r="P165" s="4"/>
      <c r="Q165" s="4"/>
      <c r="R165" s="4"/>
      <c r="S165" s="4"/>
      <c r="T165" s="4"/>
    </row>
    <row r="166" spans="1:20" s="34" customFormat="1" ht="14.5" x14ac:dyDescent="0.35">
      <c r="A166" s="33">
        <v>1018</v>
      </c>
      <c r="B166" s="34" t="s">
        <v>219</v>
      </c>
      <c r="C166">
        <v>184922592</v>
      </c>
      <c r="D166" s="36">
        <v>11403</v>
      </c>
      <c r="E166" s="37">
        <f t="shared" si="25"/>
        <v>16217.012365167062</v>
      </c>
      <c r="F166" s="38">
        <f t="shared" si="26"/>
        <v>0.85219555105217726</v>
      </c>
      <c r="G166" s="39">
        <f t="shared" si="27"/>
        <v>1687.6032079168551</v>
      </c>
      <c r="H166" s="39">
        <f t="shared" si="28"/>
        <v>318.39625137550189</v>
      </c>
      <c r="I166" s="37">
        <f t="shared" si="29"/>
        <v>2005.999459292357</v>
      </c>
      <c r="J166" s="40">
        <f t="shared" si="30"/>
        <v>-226.63414345062105</v>
      </c>
      <c r="K166" s="37">
        <f t="shared" si="31"/>
        <v>1779.365315841736</v>
      </c>
      <c r="L166" s="37">
        <f t="shared" si="32"/>
        <v>22874411.834310748</v>
      </c>
      <c r="M166" s="37">
        <f t="shared" si="33"/>
        <v>20290102.696543317</v>
      </c>
      <c r="N166" s="41">
        <f>'jan-mai'!M166</f>
        <v>17305305.473394956</v>
      </c>
      <c r="O166" s="41">
        <f t="shared" si="34"/>
        <v>2984797.2231483608</v>
      </c>
      <c r="P166" s="4"/>
      <c r="Q166" s="4"/>
      <c r="R166" s="4"/>
      <c r="S166" s="4"/>
      <c r="T166" s="4"/>
    </row>
    <row r="167" spans="1:20" s="34" customFormat="1" ht="14.5" x14ac:dyDescent="0.35">
      <c r="A167" s="33">
        <v>1021</v>
      </c>
      <c r="B167" s="34" t="s">
        <v>220</v>
      </c>
      <c r="C167">
        <v>35555432</v>
      </c>
      <c r="D167" s="36">
        <v>2297</v>
      </c>
      <c r="E167" s="37">
        <f t="shared" si="25"/>
        <v>15479.073574227254</v>
      </c>
      <c r="F167" s="38">
        <f t="shared" si="26"/>
        <v>0.81341725203956206</v>
      </c>
      <c r="G167" s="39">
        <f t="shared" si="27"/>
        <v>2130.3664824807402</v>
      </c>
      <c r="H167" s="39">
        <f t="shared" si="28"/>
        <v>576.67482820443479</v>
      </c>
      <c r="I167" s="37">
        <f t="shared" si="29"/>
        <v>2707.0413106851747</v>
      </c>
      <c r="J167" s="40">
        <f t="shared" si="30"/>
        <v>-226.63414345062105</v>
      </c>
      <c r="K167" s="37">
        <f t="shared" si="31"/>
        <v>2480.4071672345535</v>
      </c>
      <c r="L167" s="37">
        <f t="shared" si="32"/>
        <v>6218073.8906438462</v>
      </c>
      <c r="M167" s="37">
        <f t="shared" si="33"/>
        <v>5697495.2631377699</v>
      </c>
      <c r="N167" s="41">
        <f>'jan-mai'!M167</f>
        <v>3967677.0368445353</v>
      </c>
      <c r="O167" s="41">
        <f t="shared" si="34"/>
        <v>1729818.2262932346</v>
      </c>
      <c r="P167" s="4"/>
      <c r="Q167" s="4"/>
      <c r="R167" s="4"/>
      <c r="S167" s="4"/>
      <c r="T167" s="4"/>
    </row>
    <row r="168" spans="1:20" s="34" customFormat="1" ht="14.5" x14ac:dyDescent="0.35">
      <c r="A168" s="33">
        <v>1026</v>
      </c>
      <c r="B168" s="34" t="s">
        <v>221</v>
      </c>
      <c r="C168">
        <v>30942248</v>
      </c>
      <c r="D168" s="36">
        <v>939</v>
      </c>
      <c r="E168" s="37">
        <f t="shared" si="25"/>
        <v>32952.340788072419</v>
      </c>
      <c r="F168" s="38">
        <f t="shared" si="26"/>
        <v>1.7316283409062583</v>
      </c>
      <c r="G168" s="39">
        <f t="shared" si="27"/>
        <v>-8353.593845826359</v>
      </c>
      <c r="H168" s="39">
        <f t="shared" si="28"/>
        <v>0</v>
      </c>
      <c r="I168" s="37">
        <f t="shared" si="29"/>
        <v>-8353.593845826359</v>
      </c>
      <c r="J168" s="40">
        <f t="shared" si="30"/>
        <v>-226.63414345062105</v>
      </c>
      <c r="K168" s="37">
        <f t="shared" si="31"/>
        <v>-8580.2279892769802</v>
      </c>
      <c r="L168" s="37">
        <f t="shared" si="32"/>
        <v>-7844024.6212309515</v>
      </c>
      <c r="M168" s="37">
        <f t="shared" si="33"/>
        <v>-8056834.0819310844</v>
      </c>
      <c r="N168" s="41">
        <f>'jan-mai'!M168</f>
        <v>-8142369.0917246882</v>
      </c>
      <c r="O168" s="41">
        <f t="shared" si="34"/>
        <v>85535.009793603793</v>
      </c>
      <c r="P168" s="4"/>
      <c r="Q168" s="4"/>
      <c r="R168" s="4"/>
      <c r="S168" s="4"/>
      <c r="T168" s="4"/>
    </row>
    <row r="169" spans="1:20" s="34" customFormat="1" ht="14.5" x14ac:dyDescent="0.35">
      <c r="A169" s="33">
        <v>1027</v>
      </c>
      <c r="B169" s="34" t="s">
        <v>222</v>
      </c>
      <c r="C169">
        <v>25573038</v>
      </c>
      <c r="D169" s="36">
        <v>1780</v>
      </c>
      <c r="E169" s="37">
        <f t="shared" si="25"/>
        <v>14366.875280898876</v>
      </c>
      <c r="F169" s="38">
        <f t="shared" si="26"/>
        <v>0.75497181115810263</v>
      </c>
      <c r="G169" s="39">
        <f t="shared" si="27"/>
        <v>2797.685458477767</v>
      </c>
      <c r="H169" s="39">
        <f t="shared" si="28"/>
        <v>965.94423086936706</v>
      </c>
      <c r="I169" s="37">
        <f t="shared" si="29"/>
        <v>3763.629689347134</v>
      </c>
      <c r="J169" s="40">
        <f t="shared" si="30"/>
        <v>-226.63414345062105</v>
      </c>
      <c r="K169" s="37">
        <f t="shared" si="31"/>
        <v>3536.9955458965128</v>
      </c>
      <c r="L169" s="37">
        <f t="shared" si="32"/>
        <v>6699260.8470378984</v>
      </c>
      <c r="M169" s="37">
        <f t="shared" si="33"/>
        <v>6295852.0716957925</v>
      </c>
      <c r="N169" s="41">
        <f>'jan-mai'!M169</f>
        <v>5427679.9301625025</v>
      </c>
      <c r="O169" s="41">
        <f t="shared" si="34"/>
        <v>868172.14153329004</v>
      </c>
      <c r="P169" s="4"/>
      <c r="Q169" s="4"/>
      <c r="R169" s="4"/>
      <c r="S169" s="4"/>
      <c r="T169" s="4"/>
    </row>
    <row r="170" spans="1:20" s="34" customFormat="1" ht="14.5" x14ac:dyDescent="0.35">
      <c r="A170" s="33">
        <v>1029</v>
      </c>
      <c r="B170" s="34" t="s">
        <v>223</v>
      </c>
      <c r="C170">
        <v>70354653</v>
      </c>
      <c r="D170" s="36">
        <v>4953</v>
      </c>
      <c r="E170" s="37">
        <f t="shared" si="25"/>
        <v>14204.452453058751</v>
      </c>
      <c r="F170" s="38">
        <f t="shared" si="26"/>
        <v>0.74643657617413139</v>
      </c>
      <c r="G170" s="39">
        <f t="shared" si="27"/>
        <v>2895.1391551818415</v>
      </c>
      <c r="H170" s="39">
        <f t="shared" si="28"/>
        <v>1022.7922206134106</v>
      </c>
      <c r="I170" s="37">
        <f t="shared" si="29"/>
        <v>3917.9313757952523</v>
      </c>
      <c r="J170" s="40">
        <f t="shared" si="30"/>
        <v>-226.63414345062105</v>
      </c>
      <c r="K170" s="37">
        <f t="shared" si="31"/>
        <v>3691.2972323446311</v>
      </c>
      <c r="L170" s="37">
        <f t="shared" si="32"/>
        <v>19405514.104313884</v>
      </c>
      <c r="M170" s="37">
        <f t="shared" si="33"/>
        <v>18282995.191802956</v>
      </c>
      <c r="N170" s="41">
        <f>'jan-mai'!M170</f>
        <v>16146346.060727458</v>
      </c>
      <c r="O170" s="41">
        <f t="shared" si="34"/>
        <v>2136649.1310754977</v>
      </c>
      <c r="P170" s="4"/>
      <c r="Q170" s="4"/>
      <c r="R170" s="4"/>
      <c r="S170" s="4"/>
      <c r="T170" s="4"/>
    </row>
    <row r="171" spans="1:20" s="34" customFormat="1" ht="14.5" x14ac:dyDescent="0.35">
      <c r="A171" s="33">
        <v>1032</v>
      </c>
      <c r="B171" s="34" t="s">
        <v>224</v>
      </c>
      <c r="C171">
        <v>120819505</v>
      </c>
      <c r="D171" s="36">
        <v>8609</v>
      </c>
      <c r="E171" s="37">
        <f t="shared" si="25"/>
        <v>14034.092809850157</v>
      </c>
      <c r="F171" s="38">
        <f t="shared" si="26"/>
        <v>0.73748426567746828</v>
      </c>
      <c r="G171" s="39">
        <f t="shared" si="27"/>
        <v>2997.354941106998</v>
      </c>
      <c r="H171" s="39">
        <f t="shared" si="28"/>
        <v>1082.4180957364185</v>
      </c>
      <c r="I171" s="37">
        <f t="shared" si="29"/>
        <v>4079.7730368434168</v>
      </c>
      <c r="J171" s="40">
        <f t="shared" si="30"/>
        <v>-226.63414345062105</v>
      </c>
      <c r="K171" s="37">
        <f t="shared" si="31"/>
        <v>3853.1388933927956</v>
      </c>
      <c r="L171" s="37">
        <f t="shared" si="32"/>
        <v>35122766.074184977</v>
      </c>
      <c r="M171" s="37">
        <f t="shared" si="33"/>
        <v>33171672.733218577</v>
      </c>
      <c r="N171" s="41">
        <f>'jan-mai'!M171</f>
        <v>29182556.353241004</v>
      </c>
      <c r="O171" s="41">
        <f t="shared" si="34"/>
        <v>3989116.3799775727</v>
      </c>
      <c r="P171" s="4"/>
      <c r="Q171" s="4"/>
      <c r="R171" s="4"/>
      <c r="S171" s="4"/>
      <c r="T171" s="4"/>
    </row>
    <row r="172" spans="1:20" s="34" customFormat="1" ht="14.5" x14ac:dyDescent="0.35">
      <c r="A172" s="33">
        <v>1034</v>
      </c>
      <c r="B172" s="34" t="s">
        <v>225</v>
      </c>
      <c r="C172">
        <v>24898805</v>
      </c>
      <c r="D172" s="36">
        <v>1683</v>
      </c>
      <c r="E172" s="37">
        <f t="shared" si="25"/>
        <v>14794.298871063576</v>
      </c>
      <c r="F172" s="38">
        <f t="shared" si="26"/>
        <v>0.77743269814216176</v>
      </c>
      <c r="G172" s="39">
        <f t="shared" si="27"/>
        <v>2541.2313043789463</v>
      </c>
      <c r="H172" s="39">
        <f t="shared" si="28"/>
        <v>816.34597431172187</v>
      </c>
      <c r="I172" s="37">
        <f t="shared" si="29"/>
        <v>3357.5772786906682</v>
      </c>
      <c r="J172" s="40">
        <f t="shared" si="30"/>
        <v>-226.63414345062105</v>
      </c>
      <c r="K172" s="37">
        <f t="shared" si="31"/>
        <v>3130.943135240047</v>
      </c>
      <c r="L172" s="37">
        <f t="shared" si="32"/>
        <v>5650802.5600363947</v>
      </c>
      <c r="M172" s="37">
        <f t="shared" si="33"/>
        <v>5269377.2966089994</v>
      </c>
      <c r="N172" s="41">
        <f>'jan-mai'!M172</f>
        <v>4664023.664305333</v>
      </c>
      <c r="O172" s="41">
        <f t="shared" si="34"/>
        <v>605353.63230366632</v>
      </c>
      <c r="P172" s="4"/>
      <c r="Q172" s="4"/>
      <c r="R172" s="4"/>
      <c r="S172" s="4"/>
      <c r="T172" s="4"/>
    </row>
    <row r="173" spans="1:20" s="34" customFormat="1" ht="14.5" x14ac:dyDescent="0.35">
      <c r="A173" s="33">
        <v>1037</v>
      </c>
      <c r="B173" s="34" t="s">
        <v>226</v>
      </c>
      <c r="C173">
        <v>114365279</v>
      </c>
      <c r="D173" s="36">
        <v>6048</v>
      </c>
      <c r="E173" s="37">
        <f t="shared" si="25"/>
        <v>18909.603009259259</v>
      </c>
      <c r="F173" s="38">
        <f t="shared" si="26"/>
        <v>0.99368978661363916</v>
      </c>
      <c r="G173" s="39">
        <f t="shared" si="27"/>
        <v>72.048821461536861</v>
      </c>
      <c r="H173" s="39">
        <f t="shared" si="28"/>
        <v>0</v>
      </c>
      <c r="I173" s="37">
        <f t="shared" si="29"/>
        <v>72.048821461536861</v>
      </c>
      <c r="J173" s="40">
        <f t="shared" si="30"/>
        <v>-226.63414345062105</v>
      </c>
      <c r="K173" s="37">
        <f t="shared" si="31"/>
        <v>-154.58532198908421</v>
      </c>
      <c r="L173" s="37">
        <f t="shared" si="32"/>
        <v>435751.27219937491</v>
      </c>
      <c r="M173" s="37">
        <f t="shared" si="33"/>
        <v>-934932.02738998132</v>
      </c>
      <c r="N173" s="41">
        <f>'jan-mai'!M173</f>
        <v>-2632764.0367954434</v>
      </c>
      <c r="O173" s="41">
        <f t="shared" si="34"/>
        <v>1697832.0094054621</v>
      </c>
      <c r="P173" s="4"/>
      <c r="Q173" s="4"/>
      <c r="R173" s="4"/>
      <c r="S173" s="4"/>
      <c r="T173" s="4"/>
    </row>
    <row r="174" spans="1:20" s="34" customFormat="1" ht="14.5" x14ac:dyDescent="0.35">
      <c r="A174" s="33">
        <v>1046</v>
      </c>
      <c r="B174" s="34" t="s">
        <v>227</v>
      </c>
      <c r="C174">
        <v>77939384</v>
      </c>
      <c r="D174" s="36">
        <v>1839</v>
      </c>
      <c r="E174" s="37">
        <f t="shared" si="25"/>
        <v>42381.394235997825</v>
      </c>
      <c r="F174" s="38">
        <f t="shared" si="26"/>
        <v>2.2271201872474906</v>
      </c>
      <c r="G174" s="39">
        <f t="shared" si="27"/>
        <v>-14011.025914581602</v>
      </c>
      <c r="H174" s="39">
        <f t="shared" si="28"/>
        <v>0</v>
      </c>
      <c r="I174" s="37">
        <f t="shared" si="29"/>
        <v>-14011.025914581602</v>
      </c>
      <c r="J174" s="40">
        <f t="shared" si="30"/>
        <v>-226.63414345062105</v>
      </c>
      <c r="K174" s="37">
        <f t="shared" si="31"/>
        <v>-14237.660058032223</v>
      </c>
      <c r="L174" s="37">
        <f t="shared" si="32"/>
        <v>-25766276.656915564</v>
      </c>
      <c r="M174" s="37">
        <f t="shared" si="33"/>
        <v>-26183056.846721258</v>
      </c>
      <c r="N174" s="41">
        <f>'jan-mai'!M174</f>
        <v>-25239402.957914483</v>
      </c>
      <c r="O174" s="41">
        <f t="shared" si="34"/>
        <v>-943653.88880677521</v>
      </c>
      <c r="P174" s="4"/>
      <c r="Q174" s="4"/>
      <c r="R174" s="4"/>
      <c r="S174" s="4"/>
      <c r="T174" s="4"/>
    </row>
    <row r="175" spans="1:20" s="34" customFormat="1" ht="14.5" x14ac:dyDescent="0.35">
      <c r="A175" s="33">
        <v>1101</v>
      </c>
      <c r="B175" s="34" t="s">
        <v>228</v>
      </c>
      <c r="C175">
        <v>274510724</v>
      </c>
      <c r="D175" s="36">
        <v>14830</v>
      </c>
      <c r="E175" s="37">
        <f t="shared" si="25"/>
        <v>18510.500606877951</v>
      </c>
      <c r="F175" s="38">
        <f t="shared" si="26"/>
        <v>0.97271716329282787</v>
      </c>
      <c r="G175" s="39">
        <f t="shared" si="27"/>
        <v>311.5102628903216</v>
      </c>
      <c r="H175" s="39">
        <f t="shared" si="28"/>
        <v>0</v>
      </c>
      <c r="I175" s="37">
        <f t="shared" si="29"/>
        <v>311.5102628903216</v>
      </c>
      <c r="J175" s="40">
        <f t="shared" si="30"/>
        <v>-226.63414345062105</v>
      </c>
      <c r="K175" s="37">
        <f t="shared" si="31"/>
        <v>84.876119439700545</v>
      </c>
      <c r="L175" s="37">
        <f t="shared" si="32"/>
        <v>4619697.1986634694</v>
      </c>
      <c r="M175" s="37">
        <f t="shared" si="33"/>
        <v>1258712.8512907592</v>
      </c>
      <c r="N175" s="41">
        <f>'jan-mai'!M175</f>
        <v>4061329.4337836574</v>
      </c>
      <c r="O175" s="41">
        <f t="shared" si="34"/>
        <v>-2802616.5824928982</v>
      </c>
      <c r="P175" s="4"/>
      <c r="Q175" s="4"/>
      <c r="R175" s="4"/>
      <c r="S175" s="4"/>
      <c r="T175" s="4"/>
    </row>
    <row r="176" spans="1:20" s="34" customFormat="1" ht="14.5" x14ac:dyDescent="0.35">
      <c r="A176" s="33">
        <v>1102</v>
      </c>
      <c r="B176" s="34" t="s">
        <v>229</v>
      </c>
      <c r="C176">
        <v>1498261733</v>
      </c>
      <c r="D176" s="36">
        <v>77246</v>
      </c>
      <c r="E176" s="37">
        <f t="shared" si="25"/>
        <v>19395.978212464077</v>
      </c>
      <c r="F176" s="38">
        <f t="shared" si="26"/>
        <v>1.0192485501503514</v>
      </c>
      <c r="G176" s="39">
        <f t="shared" si="27"/>
        <v>-219.77630046135383</v>
      </c>
      <c r="H176" s="39">
        <f t="shared" si="28"/>
        <v>0</v>
      </c>
      <c r="I176" s="37">
        <f t="shared" si="29"/>
        <v>-219.77630046135383</v>
      </c>
      <c r="J176" s="40">
        <f t="shared" si="30"/>
        <v>-226.63414345062105</v>
      </c>
      <c r="K176" s="37">
        <f t="shared" si="31"/>
        <v>-446.41044391197488</v>
      </c>
      <c r="L176" s="37">
        <f t="shared" si="32"/>
        <v>-16976840.105437737</v>
      </c>
      <c r="M176" s="37">
        <f t="shared" si="33"/>
        <v>-34483421.150424413</v>
      </c>
      <c r="N176" s="41">
        <f>'jan-mai'!M176</f>
        <v>-27583588.042774606</v>
      </c>
      <c r="O176" s="41">
        <f t="shared" si="34"/>
        <v>-6899833.1076498069</v>
      </c>
      <c r="P176" s="4"/>
      <c r="Q176" s="4"/>
      <c r="R176" s="4"/>
      <c r="S176" s="4"/>
      <c r="T176" s="4"/>
    </row>
    <row r="177" spans="1:20" s="34" customFormat="1" ht="14.5" x14ac:dyDescent="0.35">
      <c r="A177" s="33">
        <v>1103</v>
      </c>
      <c r="B177" s="34" t="s">
        <v>230</v>
      </c>
      <c r="C177">
        <v>3201803554</v>
      </c>
      <c r="D177" s="36">
        <v>134037</v>
      </c>
      <c r="E177" s="37">
        <f t="shared" si="25"/>
        <v>23887.460581779658</v>
      </c>
      <c r="F177" s="38">
        <f t="shared" si="26"/>
        <v>1.2552736086858851</v>
      </c>
      <c r="G177" s="39">
        <f t="shared" si="27"/>
        <v>-2914.6657220507027</v>
      </c>
      <c r="H177" s="39">
        <f t="shared" si="28"/>
        <v>0</v>
      </c>
      <c r="I177" s="37">
        <f t="shared" si="29"/>
        <v>-2914.6657220507027</v>
      </c>
      <c r="J177" s="40">
        <f t="shared" si="30"/>
        <v>-226.63414345062105</v>
      </c>
      <c r="K177" s="37">
        <f t="shared" si="31"/>
        <v>-3141.2998655013239</v>
      </c>
      <c r="L177" s="37">
        <f t="shared" si="32"/>
        <v>-390673049.38651001</v>
      </c>
      <c r="M177" s="37">
        <f t="shared" si="33"/>
        <v>-421050410.07220095</v>
      </c>
      <c r="N177" s="41">
        <f>'jan-mai'!M177</f>
        <v>-354164527.40564668</v>
      </c>
      <c r="O177" s="41">
        <f t="shared" si="34"/>
        <v>-66885882.666554272</v>
      </c>
      <c r="P177" s="4"/>
      <c r="Q177" s="4"/>
      <c r="R177" s="4"/>
      <c r="S177" s="4"/>
      <c r="T177" s="4"/>
    </row>
    <row r="178" spans="1:20" s="34" customFormat="1" ht="14.5" x14ac:dyDescent="0.35">
      <c r="A178" s="33">
        <v>1106</v>
      </c>
      <c r="B178" s="34" t="s">
        <v>231</v>
      </c>
      <c r="C178">
        <v>687164680</v>
      </c>
      <c r="D178" s="36">
        <v>37250</v>
      </c>
      <c r="E178" s="37">
        <f t="shared" si="25"/>
        <v>18447.373959731543</v>
      </c>
      <c r="F178" s="38">
        <f t="shared" si="26"/>
        <v>0.96939989087299794</v>
      </c>
      <c r="G178" s="39">
        <f t="shared" si="27"/>
        <v>349.38625117816628</v>
      </c>
      <c r="H178" s="39">
        <f t="shared" si="28"/>
        <v>0</v>
      </c>
      <c r="I178" s="37">
        <f t="shared" si="29"/>
        <v>349.38625117816628</v>
      </c>
      <c r="J178" s="40">
        <f t="shared" si="30"/>
        <v>-226.63414345062105</v>
      </c>
      <c r="K178" s="37">
        <f t="shared" si="31"/>
        <v>122.75210772754522</v>
      </c>
      <c r="L178" s="37">
        <f t="shared" si="32"/>
        <v>13014637.856386693</v>
      </c>
      <c r="M178" s="37">
        <f t="shared" si="33"/>
        <v>4572516.0128510594</v>
      </c>
      <c r="N178" s="41">
        <f>'jan-mai'!M178</f>
        <v>7151279.4827000424</v>
      </c>
      <c r="O178" s="41">
        <f t="shared" si="34"/>
        <v>-2578763.469848983</v>
      </c>
      <c r="P178" s="4"/>
      <c r="Q178" s="4"/>
      <c r="R178" s="4"/>
      <c r="S178" s="4"/>
      <c r="T178" s="4"/>
    </row>
    <row r="179" spans="1:20" s="34" customFormat="1" ht="14.5" x14ac:dyDescent="0.35">
      <c r="A179" s="33">
        <v>1111</v>
      </c>
      <c r="B179" s="34" t="s">
        <v>232</v>
      </c>
      <c r="C179">
        <v>52178513</v>
      </c>
      <c r="D179" s="36">
        <v>3305</v>
      </c>
      <c r="E179" s="37">
        <f t="shared" si="25"/>
        <v>15787.749773071104</v>
      </c>
      <c r="F179" s="38">
        <f t="shared" si="26"/>
        <v>0.82963802547471366</v>
      </c>
      <c r="G179" s="39">
        <f t="shared" si="27"/>
        <v>1945.16076317443</v>
      </c>
      <c r="H179" s="39">
        <f t="shared" si="28"/>
        <v>468.63815860908721</v>
      </c>
      <c r="I179" s="37">
        <f t="shared" si="29"/>
        <v>2413.7989217835175</v>
      </c>
      <c r="J179" s="40">
        <f t="shared" si="30"/>
        <v>-226.63414345062105</v>
      </c>
      <c r="K179" s="37">
        <f t="shared" si="31"/>
        <v>2187.1647783328963</v>
      </c>
      <c r="L179" s="37">
        <f t="shared" si="32"/>
        <v>7977605.4364945255</v>
      </c>
      <c r="M179" s="37">
        <f t="shared" si="33"/>
        <v>7228579.5923902225</v>
      </c>
      <c r="N179" s="41">
        <f>'jan-mai'!M179</f>
        <v>6559655.4748241976</v>
      </c>
      <c r="O179" s="41">
        <f t="shared" si="34"/>
        <v>668924.11756602488</v>
      </c>
      <c r="P179" s="4"/>
      <c r="Q179" s="4"/>
      <c r="R179" s="4"/>
      <c r="S179" s="4"/>
      <c r="T179" s="4"/>
    </row>
    <row r="180" spans="1:20" s="34" customFormat="1" ht="14.5" x14ac:dyDescent="0.35">
      <c r="A180" s="33">
        <v>1112</v>
      </c>
      <c r="B180" s="34" t="s">
        <v>233</v>
      </c>
      <c r="C180">
        <v>48397620</v>
      </c>
      <c r="D180" s="36">
        <v>3213</v>
      </c>
      <c r="E180" s="37">
        <f t="shared" si="25"/>
        <v>15063.062558356676</v>
      </c>
      <c r="F180" s="38">
        <f t="shared" si="26"/>
        <v>0.79155608988893733</v>
      </c>
      <c r="G180" s="39">
        <f t="shared" si="27"/>
        <v>2379.9730920030865</v>
      </c>
      <c r="H180" s="39">
        <f t="shared" si="28"/>
        <v>722.27868375913692</v>
      </c>
      <c r="I180" s="37">
        <f t="shared" si="29"/>
        <v>3102.2517757622236</v>
      </c>
      <c r="J180" s="40">
        <f t="shared" si="30"/>
        <v>-226.63414345062105</v>
      </c>
      <c r="K180" s="37">
        <f t="shared" si="31"/>
        <v>2875.6176323116024</v>
      </c>
      <c r="L180" s="37">
        <f t="shared" si="32"/>
        <v>9967534.9555240236</v>
      </c>
      <c r="M180" s="37">
        <f t="shared" si="33"/>
        <v>9239359.4526171777</v>
      </c>
      <c r="N180" s="41">
        <f>'jan-mai'!M180</f>
        <v>7759028.2273101835</v>
      </c>
      <c r="O180" s="41">
        <f t="shared" si="34"/>
        <v>1480331.2253069943</v>
      </c>
      <c r="P180" s="4"/>
      <c r="Q180" s="4"/>
      <c r="R180" s="4"/>
      <c r="S180" s="4"/>
      <c r="T180" s="4"/>
    </row>
    <row r="181" spans="1:20" s="34" customFormat="1" ht="14.5" x14ac:dyDescent="0.35">
      <c r="A181" s="33">
        <v>1114</v>
      </c>
      <c r="B181" s="34" t="s">
        <v>234</v>
      </c>
      <c r="C181">
        <v>45088402</v>
      </c>
      <c r="D181" s="36">
        <v>2807</v>
      </c>
      <c r="E181" s="37">
        <f t="shared" si="25"/>
        <v>16062.843605272534</v>
      </c>
      <c r="F181" s="38">
        <f t="shared" si="26"/>
        <v>0.84409406303854373</v>
      </c>
      <c r="G181" s="39">
        <f t="shared" si="27"/>
        <v>1780.104463853572</v>
      </c>
      <c r="H181" s="39">
        <f t="shared" si="28"/>
        <v>372.35531733858676</v>
      </c>
      <c r="I181" s="37">
        <f t="shared" si="29"/>
        <v>2152.459781192159</v>
      </c>
      <c r="J181" s="40">
        <f t="shared" si="30"/>
        <v>-226.63414345062105</v>
      </c>
      <c r="K181" s="37">
        <f t="shared" si="31"/>
        <v>1925.825637741538</v>
      </c>
      <c r="L181" s="37">
        <f t="shared" si="32"/>
        <v>6041954.6058063898</v>
      </c>
      <c r="M181" s="37">
        <f t="shared" si="33"/>
        <v>5405792.5651404969</v>
      </c>
      <c r="N181" s="41">
        <f>'jan-mai'!M181</f>
        <v>4985696.2578461478</v>
      </c>
      <c r="O181" s="41">
        <f t="shared" si="34"/>
        <v>420096.30729434919</v>
      </c>
      <c r="P181" s="4"/>
      <c r="Q181" s="4"/>
      <c r="R181" s="4"/>
      <c r="S181" s="4"/>
      <c r="T181" s="4"/>
    </row>
    <row r="182" spans="1:20" s="34" customFormat="1" ht="14.5" x14ac:dyDescent="0.35">
      <c r="A182" s="33">
        <v>1119</v>
      </c>
      <c r="B182" s="34" t="s">
        <v>235</v>
      </c>
      <c r="C182">
        <v>305481630</v>
      </c>
      <c r="D182" s="36">
        <v>18814</v>
      </c>
      <c r="E182" s="37">
        <f t="shared" si="25"/>
        <v>16236.931540342299</v>
      </c>
      <c r="F182" s="38">
        <f t="shared" si="26"/>
        <v>0.85324229333014623</v>
      </c>
      <c r="G182" s="39">
        <f t="shared" si="27"/>
        <v>1675.651702811713</v>
      </c>
      <c r="H182" s="39">
        <f t="shared" si="28"/>
        <v>311.42454006416898</v>
      </c>
      <c r="I182" s="37">
        <f t="shared" si="29"/>
        <v>1987.0762428758819</v>
      </c>
      <c r="J182" s="40">
        <f t="shared" si="30"/>
        <v>-226.63414345062105</v>
      </c>
      <c r="K182" s="37">
        <f t="shared" si="31"/>
        <v>1760.4420994252609</v>
      </c>
      <c r="L182" s="37">
        <f t="shared" si="32"/>
        <v>37384852.433466844</v>
      </c>
      <c r="M182" s="37">
        <f t="shared" si="33"/>
        <v>33120957.65858686</v>
      </c>
      <c r="N182" s="41">
        <f>'jan-mai'!M182</f>
        <v>30965670.191616487</v>
      </c>
      <c r="O182" s="41">
        <f t="shared" si="34"/>
        <v>2155287.4669703729</v>
      </c>
      <c r="P182" s="4"/>
      <c r="Q182" s="4"/>
      <c r="R182" s="4"/>
      <c r="S182" s="4"/>
      <c r="T182" s="4"/>
    </row>
    <row r="183" spans="1:20" s="34" customFormat="1" ht="14.5" x14ac:dyDescent="0.35">
      <c r="A183" s="33">
        <v>1120</v>
      </c>
      <c r="B183" s="34" t="s">
        <v>236</v>
      </c>
      <c r="C183">
        <v>343354901</v>
      </c>
      <c r="D183" s="36">
        <v>19354</v>
      </c>
      <c r="E183" s="37">
        <f t="shared" si="25"/>
        <v>17740.771985119354</v>
      </c>
      <c r="F183" s="38">
        <f t="shared" si="26"/>
        <v>0.93226832523254788</v>
      </c>
      <c r="G183" s="39">
        <f t="shared" si="27"/>
        <v>773.34743594547979</v>
      </c>
      <c r="H183" s="39">
        <f t="shared" si="28"/>
        <v>0</v>
      </c>
      <c r="I183" s="37">
        <f t="shared" si="29"/>
        <v>773.34743594547979</v>
      </c>
      <c r="J183" s="40">
        <f t="shared" si="30"/>
        <v>-226.63414345062105</v>
      </c>
      <c r="K183" s="37">
        <f t="shared" si="31"/>
        <v>546.71329249485871</v>
      </c>
      <c r="L183" s="37">
        <f t="shared" si="32"/>
        <v>14967366.275288817</v>
      </c>
      <c r="M183" s="37">
        <f t="shared" si="33"/>
        <v>10581089.062945496</v>
      </c>
      <c r="N183" s="41">
        <f>'jan-mai'!M183</f>
        <v>9727000.8717362806</v>
      </c>
      <c r="O183" s="41">
        <f t="shared" si="34"/>
        <v>854088.19120921567</v>
      </c>
      <c r="P183" s="4"/>
      <c r="Q183" s="4"/>
      <c r="R183" s="4"/>
      <c r="S183" s="4"/>
      <c r="T183" s="4"/>
    </row>
    <row r="184" spans="1:20" s="34" customFormat="1" ht="14.5" x14ac:dyDescent="0.35">
      <c r="A184" s="33">
        <v>1121</v>
      </c>
      <c r="B184" s="34" t="s">
        <v>237</v>
      </c>
      <c r="C184">
        <v>343465904</v>
      </c>
      <c r="D184" s="36">
        <v>18795</v>
      </c>
      <c r="E184" s="37">
        <f t="shared" si="25"/>
        <v>18274.32317105613</v>
      </c>
      <c r="F184" s="38">
        <f t="shared" si="26"/>
        <v>0.96030616208408626</v>
      </c>
      <c r="G184" s="39">
        <f t="shared" si="27"/>
        <v>453.21672438341409</v>
      </c>
      <c r="H184" s="39">
        <f t="shared" si="28"/>
        <v>0</v>
      </c>
      <c r="I184" s="37">
        <f t="shared" si="29"/>
        <v>453.21672438341409</v>
      </c>
      <c r="J184" s="40">
        <f t="shared" si="30"/>
        <v>-226.63414345062105</v>
      </c>
      <c r="K184" s="37">
        <f t="shared" si="31"/>
        <v>226.58258093279304</v>
      </c>
      <c r="L184" s="37">
        <f t="shared" si="32"/>
        <v>8518208.334786268</v>
      </c>
      <c r="M184" s="37">
        <f t="shared" si="33"/>
        <v>4258619.6086318456</v>
      </c>
      <c r="N184" s="41">
        <f>'jan-mai'!M184</f>
        <v>4159735.9710697262</v>
      </c>
      <c r="O184" s="41">
        <f t="shared" si="34"/>
        <v>98883.637562119402</v>
      </c>
      <c r="P184" s="4"/>
      <c r="Q184" s="4"/>
      <c r="R184" s="4"/>
      <c r="S184" s="4"/>
      <c r="T184" s="4"/>
    </row>
    <row r="185" spans="1:20" s="34" customFormat="1" ht="14.5" x14ac:dyDescent="0.35">
      <c r="A185" s="33">
        <v>1122</v>
      </c>
      <c r="B185" s="34" t="s">
        <v>238</v>
      </c>
      <c r="C185">
        <v>201094642</v>
      </c>
      <c r="D185" s="36">
        <v>11899</v>
      </c>
      <c r="E185" s="37">
        <f t="shared" si="25"/>
        <v>16900.12959072191</v>
      </c>
      <c r="F185" s="38">
        <f t="shared" si="26"/>
        <v>0.88809300536474611</v>
      </c>
      <c r="G185" s="39">
        <f t="shared" si="27"/>
        <v>1277.7328725839463</v>
      </c>
      <c r="H185" s="39">
        <f t="shared" si="28"/>
        <v>79.305222431305083</v>
      </c>
      <c r="I185" s="37">
        <f t="shared" si="29"/>
        <v>1357.0380950152514</v>
      </c>
      <c r="J185" s="40">
        <f t="shared" si="30"/>
        <v>-226.63414345062105</v>
      </c>
      <c r="K185" s="37">
        <f t="shared" si="31"/>
        <v>1130.4039515646305</v>
      </c>
      <c r="L185" s="37">
        <f t="shared" si="32"/>
        <v>16147396.292586477</v>
      </c>
      <c r="M185" s="37">
        <f t="shared" si="33"/>
        <v>13450676.619667538</v>
      </c>
      <c r="N185" s="41">
        <f>'jan-mai'!M185</f>
        <v>12142395.423035741</v>
      </c>
      <c r="O185" s="41">
        <f t="shared" si="34"/>
        <v>1308281.1966317967</v>
      </c>
      <c r="P185" s="4"/>
      <c r="Q185" s="4"/>
      <c r="R185" s="4"/>
      <c r="S185" s="4"/>
      <c r="T185" s="4"/>
    </row>
    <row r="186" spans="1:20" s="34" customFormat="1" ht="14.5" x14ac:dyDescent="0.35">
      <c r="A186" s="33">
        <v>1124</v>
      </c>
      <c r="B186" s="34" t="s">
        <v>239</v>
      </c>
      <c r="C186">
        <v>636270581</v>
      </c>
      <c r="D186" s="36">
        <v>26582</v>
      </c>
      <c r="E186" s="37">
        <f t="shared" si="25"/>
        <v>23936.144044842375</v>
      </c>
      <c r="F186" s="38">
        <f t="shared" si="26"/>
        <v>1.2578318993067257</v>
      </c>
      <c r="G186" s="39">
        <f t="shared" si="27"/>
        <v>-2943.8757998883325</v>
      </c>
      <c r="H186" s="39">
        <f t="shared" si="28"/>
        <v>0</v>
      </c>
      <c r="I186" s="37">
        <f t="shared" si="29"/>
        <v>-2943.8757998883325</v>
      </c>
      <c r="J186" s="40">
        <f t="shared" si="30"/>
        <v>-226.63414345062105</v>
      </c>
      <c r="K186" s="37">
        <f t="shared" si="31"/>
        <v>-3170.5099433389537</v>
      </c>
      <c r="L186" s="37">
        <f t="shared" si="32"/>
        <v>-78254106.512631655</v>
      </c>
      <c r="M186" s="37">
        <f t="shared" si="33"/>
        <v>-84278495.313836068</v>
      </c>
      <c r="N186" s="41">
        <f>'jan-mai'!M186</f>
        <v>-70602307.394063577</v>
      </c>
      <c r="O186" s="41">
        <f t="shared" si="34"/>
        <v>-13676187.919772491</v>
      </c>
      <c r="P186" s="4"/>
      <c r="Q186" s="4"/>
      <c r="R186" s="4"/>
      <c r="S186" s="4"/>
      <c r="T186" s="4"/>
    </row>
    <row r="187" spans="1:20" s="34" customFormat="1" ht="14.5" x14ac:dyDescent="0.35">
      <c r="A187" s="33">
        <v>1127</v>
      </c>
      <c r="B187" s="34" t="s">
        <v>240</v>
      </c>
      <c r="C187">
        <v>228213026</v>
      </c>
      <c r="D187" s="36">
        <v>11053</v>
      </c>
      <c r="E187" s="37">
        <f t="shared" si="25"/>
        <v>20647.156970958113</v>
      </c>
      <c r="F187" s="38">
        <f t="shared" si="26"/>
        <v>1.0849973420702383</v>
      </c>
      <c r="G187" s="39">
        <f t="shared" si="27"/>
        <v>-970.48355555777516</v>
      </c>
      <c r="H187" s="39">
        <f t="shared" si="28"/>
        <v>0</v>
      </c>
      <c r="I187" s="37">
        <f t="shared" si="29"/>
        <v>-970.48355555777516</v>
      </c>
      <c r="J187" s="40">
        <f t="shared" si="30"/>
        <v>-226.63414345062105</v>
      </c>
      <c r="K187" s="37">
        <f t="shared" si="31"/>
        <v>-1197.1176990083961</v>
      </c>
      <c r="L187" s="37">
        <f t="shared" si="32"/>
        <v>-10726754.739580089</v>
      </c>
      <c r="M187" s="37">
        <f t="shared" si="33"/>
        <v>-13231741.927139802</v>
      </c>
      <c r="N187" s="41">
        <f>'jan-mai'!M187</f>
        <v>-10244022.047106475</v>
      </c>
      <c r="O187" s="41">
        <f t="shared" si="34"/>
        <v>-2987719.8800333273</v>
      </c>
      <c r="P187" s="4"/>
      <c r="Q187" s="4"/>
      <c r="R187" s="4"/>
      <c r="S187" s="4"/>
      <c r="T187" s="4"/>
    </row>
    <row r="188" spans="1:20" s="34" customFormat="1" ht="14.5" x14ac:dyDescent="0.35">
      <c r="A188" s="33">
        <v>1129</v>
      </c>
      <c r="B188" s="34" t="s">
        <v>241</v>
      </c>
      <c r="C188">
        <v>38777605</v>
      </c>
      <c r="D188" s="36">
        <v>1193</v>
      </c>
      <c r="E188" s="37">
        <f t="shared" si="25"/>
        <v>32504.279128248116</v>
      </c>
      <c r="F188" s="38">
        <f t="shared" si="26"/>
        <v>1.7080829341136063</v>
      </c>
      <c r="G188" s="39">
        <f t="shared" si="27"/>
        <v>-8084.7568499317767</v>
      </c>
      <c r="H188" s="39">
        <f t="shared" si="28"/>
        <v>0</v>
      </c>
      <c r="I188" s="37">
        <f t="shared" si="29"/>
        <v>-8084.7568499317767</v>
      </c>
      <c r="J188" s="40">
        <f t="shared" si="30"/>
        <v>-226.63414345062105</v>
      </c>
      <c r="K188" s="37">
        <f t="shared" si="31"/>
        <v>-8311.3909933823979</v>
      </c>
      <c r="L188" s="37">
        <f t="shared" si="32"/>
        <v>-9645114.9219686091</v>
      </c>
      <c r="M188" s="37">
        <f t="shared" si="33"/>
        <v>-9915489.4551052004</v>
      </c>
      <c r="N188" s="41">
        <f>'jan-mai'!M188</f>
        <v>-10178891.170849366</v>
      </c>
      <c r="O188" s="41">
        <f t="shared" si="34"/>
        <v>263401.7157441657</v>
      </c>
      <c r="P188" s="4"/>
      <c r="Q188" s="4"/>
      <c r="R188" s="4"/>
      <c r="S188" s="4"/>
      <c r="T188" s="4"/>
    </row>
    <row r="189" spans="1:20" s="34" customFormat="1" ht="14.5" x14ac:dyDescent="0.35">
      <c r="A189" s="33">
        <v>1130</v>
      </c>
      <c r="B189" s="34" t="s">
        <v>242</v>
      </c>
      <c r="C189">
        <v>216196688</v>
      </c>
      <c r="D189" s="36">
        <v>12720</v>
      </c>
      <c r="E189" s="37">
        <f t="shared" si="25"/>
        <v>16996.594968553458</v>
      </c>
      <c r="F189" s="38">
        <f t="shared" si="26"/>
        <v>0.89316221071327184</v>
      </c>
      <c r="G189" s="39">
        <f t="shared" si="27"/>
        <v>1219.8536458850176</v>
      </c>
      <c r="H189" s="39">
        <f t="shared" si="28"/>
        <v>45.542340190263346</v>
      </c>
      <c r="I189" s="37">
        <f t="shared" si="29"/>
        <v>1265.3959860752809</v>
      </c>
      <c r="J189" s="40">
        <f t="shared" si="30"/>
        <v>-226.63414345062105</v>
      </c>
      <c r="K189" s="37">
        <f t="shared" si="31"/>
        <v>1038.7618426246599</v>
      </c>
      <c r="L189" s="37">
        <f t="shared" si="32"/>
        <v>16095836.942877574</v>
      </c>
      <c r="M189" s="37">
        <f t="shared" si="33"/>
        <v>13213050.638185674</v>
      </c>
      <c r="N189" s="41">
        <f>'jan-mai'!M189</f>
        <v>13275417.314981483</v>
      </c>
      <c r="O189" s="41">
        <f t="shared" si="34"/>
        <v>-62366.676795808598</v>
      </c>
      <c r="P189" s="4"/>
      <c r="Q189" s="4"/>
      <c r="R189" s="4"/>
      <c r="S189" s="4"/>
      <c r="T189" s="4"/>
    </row>
    <row r="190" spans="1:20" s="34" customFormat="1" ht="14.5" x14ac:dyDescent="0.35">
      <c r="A190" s="33">
        <v>1133</v>
      </c>
      <c r="B190" s="34" t="s">
        <v>243</v>
      </c>
      <c r="C190">
        <v>65683578</v>
      </c>
      <c r="D190" s="36">
        <v>2684</v>
      </c>
      <c r="E190" s="37">
        <f t="shared" si="25"/>
        <v>24472.271982116243</v>
      </c>
      <c r="F190" s="38">
        <f t="shared" si="26"/>
        <v>1.2860051430985924</v>
      </c>
      <c r="G190" s="39">
        <f t="shared" si="27"/>
        <v>-3265.5525622526534</v>
      </c>
      <c r="H190" s="39">
        <f t="shared" si="28"/>
        <v>0</v>
      </c>
      <c r="I190" s="37">
        <f t="shared" si="29"/>
        <v>-3265.5525622526534</v>
      </c>
      <c r="J190" s="40">
        <f t="shared" si="30"/>
        <v>-226.63414345062105</v>
      </c>
      <c r="K190" s="37">
        <f t="shared" si="31"/>
        <v>-3492.1867057032746</v>
      </c>
      <c r="L190" s="37">
        <f t="shared" si="32"/>
        <v>-8764743.0770861208</v>
      </c>
      <c r="M190" s="37">
        <f t="shared" si="33"/>
        <v>-9373029.118107589</v>
      </c>
      <c r="N190" s="41">
        <f>'jan-mai'!M190</f>
        <v>-10101732.57783713</v>
      </c>
      <c r="O190" s="41">
        <f t="shared" si="34"/>
        <v>728703.45972954109</v>
      </c>
      <c r="P190" s="4"/>
      <c r="Q190" s="4"/>
      <c r="R190" s="4"/>
      <c r="S190" s="4"/>
      <c r="T190" s="4"/>
    </row>
    <row r="191" spans="1:20" s="34" customFormat="1" ht="14.5" x14ac:dyDescent="0.35">
      <c r="A191" s="33">
        <v>1134</v>
      </c>
      <c r="B191" s="34" t="s">
        <v>244</v>
      </c>
      <c r="C191">
        <v>111494353</v>
      </c>
      <c r="D191" s="36">
        <v>3794</v>
      </c>
      <c r="E191" s="37">
        <f t="shared" si="25"/>
        <v>29387.019768054823</v>
      </c>
      <c r="F191" s="38">
        <f t="shared" si="26"/>
        <v>1.5442725787648937</v>
      </c>
      <c r="G191" s="39">
        <f t="shared" si="27"/>
        <v>-6214.4012338158009</v>
      </c>
      <c r="H191" s="39">
        <f t="shared" si="28"/>
        <v>0</v>
      </c>
      <c r="I191" s="37">
        <f t="shared" si="29"/>
        <v>-6214.4012338158009</v>
      </c>
      <c r="J191" s="40">
        <f t="shared" si="30"/>
        <v>-226.63414345062105</v>
      </c>
      <c r="K191" s="37">
        <f t="shared" si="31"/>
        <v>-6441.0353772664221</v>
      </c>
      <c r="L191" s="37">
        <f t="shared" si="32"/>
        <v>-23577438.281097148</v>
      </c>
      <c r="M191" s="37">
        <f t="shared" si="33"/>
        <v>-24437288.221348803</v>
      </c>
      <c r="N191" s="41">
        <f>'jan-mai'!M191</f>
        <v>-25476194.166137882</v>
      </c>
      <c r="O191" s="41">
        <f t="shared" si="34"/>
        <v>1038905.9447890781</v>
      </c>
      <c r="P191" s="4"/>
      <c r="Q191" s="4"/>
      <c r="R191" s="4"/>
      <c r="S191" s="4"/>
      <c r="T191" s="4"/>
    </row>
    <row r="192" spans="1:20" s="34" customFormat="1" ht="14.5" x14ac:dyDescent="0.35">
      <c r="A192" s="33">
        <v>1135</v>
      </c>
      <c r="B192" s="34" t="s">
        <v>245</v>
      </c>
      <c r="C192">
        <v>100646157</v>
      </c>
      <c r="D192" s="36">
        <v>4597</v>
      </c>
      <c r="E192" s="37">
        <f t="shared" si="25"/>
        <v>21893.877963889492</v>
      </c>
      <c r="F192" s="38">
        <f t="shared" si="26"/>
        <v>1.1505118807322141</v>
      </c>
      <c r="G192" s="39">
        <f t="shared" si="27"/>
        <v>-1718.5161513166029</v>
      </c>
      <c r="H192" s="39">
        <f t="shared" si="28"/>
        <v>0</v>
      </c>
      <c r="I192" s="37">
        <f t="shared" si="29"/>
        <v>-1718.5161513166029</v>
      </c>
      <c r="J192" s="40">
        <f t="shared" si="30"/>
        <v>-226.63414345062105</v>
      </c>
      <c r="K192" s="37">
        <f t="shared" si="31"/>
        <v>-1945.1502947672238</v>
      </c>
      <c r="L192" s="37">
        <f t="shared" si="32"/>
        <v>-7900018.7476024237</v>
      </c>
      <c r="M192" s="37">
        <f t="shared" si="33"/>
        <v>-8941855.9050449282</v>
      </c>
      <c r="N192" s="41">
        <f>'jan-mai'!M192</f>
        <v>-9739546.8816383313</v>
      </c>
      <c r="O192" s="41">
        <f t="shared" si="34"/>
        <v>797690.97659340315</v>
      </c>
      <c r="P192" s="4"/>
      <c r="Q192" s="4"/>
      <c r="R192" s="4"/>
      <c r="S192" s="4"/>
      <c r="T192" s="4"/>
    </row>
    <row r="193" spans="1:20" s="34" customFormat="1" ht="14.5" x14ac:dyDescent="0.35">
      <c r="A193" s="33">
        <v>1141</v>
      </c>
      <c r="B193" s="34" t="s">
        <v>246</v>
      </c>
      <c r="C193">
        <v>55535317</v>
      </c>
      <c r="D193" s="36">
        <v>3150</v>
      </c>
      <c r="E193" s="37">
        <f t="shared" si="25"/>
        <v>17630.259365079364</v>
      </c>
      <c r="F193" s="38">
        <f t="shared" si="26"/>
        <v>0.92646094462429929</v>
      </c>
      <c r="G193" s="39">
        <f t="shared" si="27"/>
        <v>839.65500796947379</v>
      </c>
      <c r="H193" s="39">
        <f t="shared" si="28"/>
        <v>0</v>
      </c>
      <c r="I193" s="37">
        <f t="shared" si="29"/>
        <v>839.65500796947379</v>
      </c>
      <c r="J193" s="40">
        <f t="shared" si="30"/>
        <v>-226.63414345062105</v>
      </c>
      <c r="K193" s="37">
        <f t="shared" si="31"/>
        <v>613.0208645188527</v>
      </c>
      <c r="L193" s="37">
        <f t="shared" si="32"/>
        <v>2644913.2751038424</v>
      </c>
      <c r="M193" s="37">
        <f t="shared" si="33"/>
        <v>1931015.723234386</v>
      </c>
      <c r="N193" s="41">
        <f>'jan-mai'!M193</f>
        <v>1550872.1683357069</v>
      </c>
      <c r="O193" s="41">
        <f t="shared" si="34"/>
        <v>380143.55489867902</v>
      </c>
      <c r="P193" s="4"/>
      <c r="Q193" s="4"/>
      <c r="R193" s="4"/>
      <c r="S193" s="4"/>
      <c r="T193" s="4"/>
    </row>
    <row r="194" spans="1:20" s="34" customFormat="1" ht="14.5" x14ac:dyDescent="0.35">
      <c r="A194" s="33">
        <v>1142</v>
      </c>
      <c r="B194" s="34" t="s">
        <v>247</v>
      </c>
      <c r="C194">
        <v>93259593</v>
      </c>
      <c r="D194" s="36">
        <v>4847</v>
      </c>
      <c r="E194" s="37">
        <f t="shared" si="25"/>
        <v>19240.683515576646</v>
      </c>
      <c r="F194" s="38">
        <f t="shared" si="26"/>
        <v>1.0110878947343314</v>
      </c>
      <c r="G194" s="39">
        <f t="shared" si="27"/>
        <v>-126.59948232889509</v>
      </c>
      <c r="H194" s="39">
        <f t="shared" si="28"/>
        <v>0</v>
      </c>
      <c r="I194" s="37">
        <f t="shared" si="29"/>
        <v>-126.59948232889509</v>
      </c>
      <c r="J194" s="40">
        <f t="shared" si="30"/>
        <v>-226.63414345062105</v>
      </c>
      <c r="K194" s="37">
        <f t="shared" si="31"/>
        <v>-353.23362577951616</v>
      </c>
      <c r="L194" s="37">
        <f t="shared" si="32"/>
        <v>-613627.69084815448</v>
      </c>
      <c r="M194" s="37">
        <f t="shared" si="33"/>
        <v>-1712123.3841533149</v>
      </c>
      <c r="N194" s="41">
        <f>'jan-mai'!M194</f>
        <v>-1470419.2555799449</v>
      </c>
      <c r="O194" s="41">
        <f t="shared" si="34"/>
        <v>-241704.12857336993</v>
      </c>
      <c r="P194" s="4"/>
      <c r="Q194" s="4"/>
      <c r="R194" s="4"/>
      <c r="S194" s="4"/>
      <c r="T194" s="4"/>
    </row>
    <row r="195" spans="1:20" s="34" customFormat="1" ht="14.5" x14ac:dyDescent="0.35">
      <c r="A195" s="33">
        <v>1144</v>
      </c>
      <c r="B195" s="34" t="s">
        <v>248</v>
      </c>
      <c r="C195">
        <v>8837729</v>
      </c>
      <c r="D195" s="36">
        <v>516</v>
      </c>
      <c r="E195" s="37">
        <f t="shared" si="25"/>
        <v>17127.381782945737</v>
      </c>
      <c r="F195" s="38">
        <f t="shared" si="26"/>
        <v>0.90003498967228568</v>
      </c>
      <c r="G195" s="39">
        <f t="shared" si="27"/>
        <v>1141.3815572496503</v>
      </c>
      <c r="H195" s="39">
        <f t="shared" si="28"/>
        <v>0</v>
      </c>
      <c r="I195" s="37">
        <f t="shared" si="29"/>
        <v>1141.3815572496503</v>
      </c>
      <c r="J195" s="40">
        <f t="shared" si="30"/>
        <v>-226.63414345062105</v>
      </c>
      <c r="K195" s="37">
        <f t="shared" si="31"/>
        <v>914.74741379902923</v>
      </c>
      <c r="L195" s="37">
        <f t="shared" si="32"/>
        <v>588952.88354081952</v>
      </c>
      <c r="M195" s="37">
        <f t="shared" si="33"/>
        <v>472009.66552029911</v>
      </c>
      <c r="N195" s="41">
        <f>'jan-mai'!M195</f>
        <v>398764.57301339979</v>
      </c>
      <c r="O195" s="41">
        <f t="shared" si="34"/>
        <v>73245.092506899324</v>
      </c>
      <c r="P195" s="4"/>
      <c r="Q195" s="4"/>
      <c r="R195" s="4"/>
      <c r="S195" s="4"/>
      <c r="T195" s="4"/>
    </row>
    <row r="196" spans="1:20" s="34" customFormat="1" ht="14.5" x14ac:dyDescent="0.35">
      <c r="A196" s="33">
        <v>1145</v>
      </c>
      <c r="B196" s="34" t="s">
        <v>249</v>
      </c>
      <c r="C196">
        <v>13913223</v>
      </c>
      <c r="D196" s="36">
        <v>840</v>
      </c>
      <c r="E196" s="37">
        <f t="shared" si="25"/>
        <v>16563.360714285714</v>
      </c>
      <c r="F196" s="38">
        <f t="shared" si="26"/>
        <v>0.87039597635783694</v>
      </c>
      <c r="G196" s="39">
        <f t="shared" si="27"/>
        <v>1479.7941984456636</v>
      </c>
      <c r="H196" s="39">
        <f t="shared" si="28"/>
        <v>197.17432918397353</v>
      </c>
      <c r="I196" s="37">
        <f t="shared" si="29"/>
        <v>1676.968527629637</v>
      </c>
      <c r="J196" s="40">
        <f t="shared" si="30"/>
        <v>-226.63414345062105</v>
      </c>
      <c r="K196" s="37">
        <f t="shared" si="31"/>
        <v>1450.3343841790161</v>
      </c>
      <c r="L196" s="37">
        <f t="shared" si="32"/>
        <v>1408653.563208895</v>
      </c>
      <c r="M196" s="37">
        <f t="shared" si="33"/>
        <v>1218280.8827103735</v>
      </c>
      <c r="N196" s="41">
        <f>'jan-mai'!M196</f>
        <v>1158109.1816497212</v>
      </c>
      <c r="O196" s="41">
        <f t="shared" si="34"/>
        <v>60171.701060652267</v>
      </c>
      <c r="P196" s="4"/>
      <c r="Q196" s="4"/>
      <c r="R196" s="4"/>
      <c r="S196" s="4"/>
      <c r="T196" s="4"/>
    </row>
    <row r="197" spans="1:20" s="34" customFormat="1" ht="14.5" x14ac:dyDescent="0.35">
      <c r="A197" s="33">
        <v>1146</v>
      </c>
      <c r="B197" s="34" t="s">
        <v>250</v>
      </c>
      <c r="C197">
        <v>183769093</v>
      </c>
      <c r="D197" s="36">
        <v>11028</v>
      </c>
      <c r="E197" s="37">
        <f t="shared" si="25"/>
        <v>16663.864073268043</v>
      </c>
      <c r="F197" s="38">
        <f t="shared" si="26"/>
        <v>0.87567737551212921</v>
      </c>
      <c r="G197" s="39">
        <f t="shared" si="27"/>
        <v>1419.4921830562664</v>
      </c>
      <c r="H197" s="39">
        <f t="shared" si="28"/>
        <v>161.99815354015846</v>
      </c>
      <c r="I197" s="37">
        <f t="shared" si="29"/>
        <v>1581.4903365964249</v>
      </c>
      <c r="J197" s="40">
        <f t="shared" si="30"/>
        <v>-226.63414345062105</v>
      </c>
      <c r="K197" s="37">
        <f t="shared" si="31"/>
        <v>1354.8561931458039</v>
      </c>
      <c r="L197" s="37">
        <f t="shared" si="32"/>
        <v>17440675.431985375</v>
      </c>
      <c r="M197" s="37">
        <f t="shared" si="33"/>
        <v>14941354.098011926</v>
      </c>
      <c r="N197" s="41">
        <f>'jan-mai'!M197</f>
        <v>14063235.597658481</v>
      </c>
      <c r="O197" s="41">
        <f t="shared" si="34"/>
        <v>878118.50035344437</v>
      </c>
      <c r="P197" s="4"/>
      <c r="Q197" s="4"/>
      <c r="R197" s="4"/>
      <c r="S197" s="4"/>
      <c r="T197" s="4"/>
    </row>
    <row r="198" spans="1:20" s="34" customFormat="1" ht="14.5" x14ac:dyDescent="0.35">
      <c r="A198" s="33">
        <v>1149</v>
      </c>
      <c r="B198" s="34" t="s">
        <v>251</v>
      </c>
      <c r="C198">
        <v>684911056</v>
      </c>
      <c r="D198" s="36">
        <v>42161</v>
      </c>
      <c r="E198" s="37">
        <f t="shared" si="25"/>
        <v>16245.133085078627</v>
      </c>
      <c r="F198" s="38">
        <f t="shared" si="26"/>
        <v>0.85367328023320044</v>
      </c>
      <c r="G198" s="39">
        <f t="shared" si="27"/>
        <v>1670.7307759699161</v>
      </c>
      <c r="H198" s="39">
        <f t="shared" si="28"/>
        <v>308.55399940645407</v>
      </c>
      <c r="I198" s="37">
        <f t="shared" si="29"/>
        <v>1979.2847753763701</v>
      </c>
      <c r="J198" s="40">
        <f t="shared" si="30"/>
        <v>-226.63414345062105</v>
      </c>
      <c r="K198" s="37">
        <f t="shared" si="31"/>
        <v>1752.6506319257492</v>
      </c>
      <c r="L198" s="37">
        <f t="shared" si="32"/>
        <v>83448625.414643139</v>
      </c>
      <c r="M198" s="37">
        <f t="shared" si="33"/>
        <v>73893503.292621508</v>
      </c>
      <c r="N198" s="41">
        <f>'jan-mai'!M198</f>
        <v>67222754.503135592</v>
      </c>
      <c r="O198" s="41">
        <f t="shared" si="34"/>
        <v>6670748.7894859165</v>
      </c>
      <c r="P198" s="4"/>
      <c r="Q198" s="4"/>
      <c r="R198" s="4"/>
      <c r="S198" s="4"/>
      <c r="T198" s="4"/>
    </row>
    <row r="199" spans="1:20" s="34" customFormat="1" ht="14.5" x14ac:dyDescent="0.35">
      <c r="A199" s="33">
        <v>1151</v>
      </c>
      <c r="B199" s="34" t="s">
        <v>252</v>
      </c>
      <c r="C199">
        <v>3374817</v>
      </c>
      <c r="D199" s="36">
        <v>196</v>
      </c>
      <c r="E199" s="37">
        <f t="shared" si="25"/>
        <v>17218.454081632652</v>
      </c>
      <c r="F199" s="38">
        <f t="shared" si="26"/>
        <v>0.90482079152144668</v>
      </c>
      <c r="G199" s="39">
        <f t="shared" si="27"/>
        <v>1086.7381780375013</v>
      </c>
      <c r="H199" s="39">
        <f t="shared" si="28"/>
        <v>0</v>
      </c>
      <c r="I199" s="37">
        <f t="shared" si="29"/>
        <v>1086.7381780375013</v>
      </c>
      <c r="J199" s="40">
        <f t="shared" si="30"/>
        <v>-226.63414345062105</v>
      </c>
      <c r="K199" s="37">
        <f t="shared" si="31"/>
        <v>860.10403458688018</v>
      </c>
      <c r="L199" s="37">
        <f t="shared" si="32"/>
        <v>213000.68289535024</v>
      </c>
      <c r="M199" s="37">
        <f t="shared" si="33"/>
        <v>168580.3907790285</v>
      </c>
      <c r="N199" s="41">
        <f>'jan-mai'!M199</f>
        <v>172060.89905160162</v>
      </c>
      <c r="O199" s="41">
        <f t="shared" si="34"/>
        <v>-3480.508272573119</v>
      </c>
      <c r="P199" s="4"/>
      <c r="Q199" s="4"/>
      <c r="R199" s="4"/>
      <c r="S199" s="4"/>
      <c r="T199" s="4"/>
    </row>
    <row r="200" spans="1:20" s="34" customFormat="1" ht="14.5" x14ac:dyDescent="0.35">
      <c r="A200" s="33">
        <v>1160</v>
      </c>
      <c r="B200" s="34" t="s">
        <v>253</v>
      </c>
      <c r="C200">
        <v>172244371</v>
      </c>
      <c r="D200" s="36">
        <v>8743</v>
      </c>
      <c r="E200" s="37">
        <f t="shared" si="25"/>
        <v>19700.831636737963</v>
      </c>
      <c r="F200" s="38">
        <f t="shared" si="26"/>
        <v>1.0352684387734401</v>
      </c>
      <c r="G200" s="39">
        <f t="shared" si="27"/>
        <v>-402.68835502568544</v>
      </c>
      <c r="H200" s="39">
        <f t="shared" si="28"/>
        <v>0</v>
      </c>
      <c r="I200" s="37">
        <f t="shared" si="29"/>
        <v>-402.68835502568544</v>
      </c>
      <c r="J200" s="40">
        <f t="shared" si="30"/>
        <v>-226.63414345062105</v>
      </c>
      <c r="K200" s="37">
        <f t="shared" si="31"/>
        <v>-629.32249847630646</v>
      </c>
      <c r="L200" s="37">
        <f t="shared" si="32"/>
        <v>-3520704.287989568</v>
      </c>
      <c r="M200" s="37">
        <f t="shared" si="33"/>
        <v>-5502166.6041783476</v>
      </c>
      <c r="N200" s="41">
        <f>'jan-mai'!M200</f>
        <v>-3917157.5038859979</v>
      </c>
      <c r="O200" s="41">
        <f t="shared" si="34"/>
        <v>-1585009.1002923497</v>
      </c>
      <c r="P200" s="4"/>
      <c r="Q200" s="4"/>
      <c r="R200" s="4"/>
      <c r="S200" s="4"/>
      <c r="T200" s="4"/>
    </row>
    <row r="201" spans="1:20" s="34" customFormat="1" ht="14.5" x14ac:dyDescent="0.35">
      <c r="A201" s="33">
        <v>1201</v>
      </c>
      <c r="B201" s="34" t="s">
        <v>254</v>
      </c>
      <c r="C201">
        <v>5653313985</v>
      </c>
      <c r="D201" s="36">
        <v>281190</v>
      </c>
      <c r="E201" s="37">
        <f t="shared" ref="E201:E264" si="35">(C201)/D201</f>
        <v>20104.961005014404</v>
      </c>
      <c r="F201" s="38">
        <f t="shared" ref="F201:F264" si="36">IF(ISNUMBER(C201),E201/E$435,"")</f>
        <v>1.0565052265330923</v>
      </c>
      <c r="G201" s="39">
        <f t="shared" ref="G201:G264" si="37">(E$435-E201)*0.6</f>
        <v>-645.16597599154989</v>
      </c>
      <c r="H201" s="39">
        <f t="shared" ref="H201:H264" si="38">IF(E201&gt;=E$435*0.9,0,IF(E201&lt;0.9*E$435,(E$435*0.9-E201)*0.35))</f>
        <v>0</v>
      </c>
      <c r="I201" s="37">
        <f t="shared" ref="I201:I264" si="39">G201+H201</f>
        <v>-645.16597599154989</v>
      </c>
      <c r="J201" s="40">
        <f t="shared" ref="J201:J264" si="40">I$437</f>
        <v>-226.63414345062105</v>
      </c>
      <c r="K201" s="37">
        <f t="shared" ref="K201:K264" si="41">I201+J201</f>
        <v>-871.80011944217097</v>
      </c>
      <c r="L201" s="37">
        <f t="shared" ref="L201:L264" si="42">(I201*D201)</f>
        <v>-181414220.7890639</v>
      </c>
      <c r="M201" s="37">
        <f t="shared" ref="M201:M264" si="43">(K201*D201)</f>
        <v>-245141475.58594406</v>
      </c>
      <c r="N201" s="41">
        <f>'jan-mai'!M201</f>
        <v>-204207858.30656579</v>
      </c>
      <c r="O201" s="41">
        <f t="shared" ref="O201:O264" si="44">M201-N201</f>
        <v>-40933617.279378265</v>
      </c>
      <c r="P201" s="4"/>
      <c r="Q201" s="4"/>
      <c r="R201" s="4"/>
      <c r="S201" s="4"/>
      <c r="T201" s="4"/>
    </row>
    <row r="202" spans="1:20" s="34" customFormat="1" ht="14.5" x14ac:dyDescent="0.35">
      <c r="A202" s="33">
        <v>1211</v>
      </c>
      <c r="B202" s="34" t="s">
        <v>255</v>
      </c>
      <c r="C202">
        <v>69170212</v>
      </c>
      <c r="D202" s="36">
        <v>4077</v>
      </c>
      <c r="E202" s="37">
        <f t="shared" si="35"/>
        <v>16965.958302673534</v>
      </c>
      <c r="F202" s="38">
        <f t="shared" si="36"/>
        <v>0.8915522698823688</v>
      </c>
      <c r="G202" s="39">
        <f t="shared" si="37"/>
        <v>1238.2356454129715</v>
      </c>
      <c r="H202" s="39">
        <f t="shared" si="38"/>
        <v>56.265173248236529</v>
      </c>
      <c r="I202" s="37">
        <f t="shared" si="39"/>
        <v>1294.5008186612081</v>
      </c>
      <c r="J202" s="40">
        <f t="shared" si="40"/>
        <v>-226.63414345062105</v>
      </c>
      <c r="K202" s="37">
        <f t="shared" si="41"/>
        <v>1067.8666752105871</v>
      </c>
      <c r="L202" s="37">
        <f t="shared" si="42"/>
        <v>5277679.8376817452</v>
      </c>
      <c r="M202" s="37">
        <f t="shared" si="43"/>
        <v>4353692.4348335639</v>
      </c>
      <c r="N202" s="41">
        <f>'jan-mai'!M202</f>
        <v>3546239.2670070343</v>
      </c>
      <c r="O202" s="41">
        <f t="shared" si="44"/>
        <v>807453.16782652959</v>
      </c>
      <c r="P202" s="4"/>
      <c r="Q202" s="4"/>
      <c r="R202" s="4"/>
      <c r="S202" s="4"/>
      <c r="T202" s="4"/>
    </row>
    <row r="203" spans="1:20" s="34" customFormat="1" ht="14.5" x14ac:dyDescent="0.35">
      <c r="A203" s="33">
        <v>1216</v>
      </c>
      <c r="B203" s="34" t="s">
        <v>256</v>
      </c>
      <c r="C203">
        <v>87090083</v>
      </c>
      <c r="D203" s="36">
        <v>5721</v>
      </c>
      <c r="E203" s="37">
        <f t="shared" si="35"/>
        <v>15222.877643768572</v>
      </c>
      <c r="F203" s="38">
        <f t="shared" si="36"/>
        <v>0.79995428936688651</v>
      </c>
      <c r="G203" s="39">
        <f t="shared" si="37"/>
        <v>2284.084040755949</v>
      </c>
      <c r="H203" s="39">
        <f t="shared" si="38"/>
        <v>666.34340386497342</v>
      </c>
      <c r="I203" s="37">
        <f t="shared" si="39"/>
        <v>2950.4274446209224</v>
      </c>
      <c r="J203" s="40">
        <f t="shared" si="40"/>
        <v>-226.63414345062105</v>
      </c>
      <c r="K203" s="37">
        <f t="shared" si="41"/>
        <v>2723.7933011703012</v>
      </c>
      <c r="L203" s="37">
        <f t="shared" si="42"/>
        <v>16879395.410676297</v>
      </c>
      <c r="M203" s="37">
        <f t="shared" si="43"/>
        <v>15582821.475995293</v>
      </c>
      <c r="N203" s="41">
        <f>'jan-mai'!M203</f>
        <v>13949313.61823578</v>
      </c>
      <c r="O203" s="41">
        <f t="shared" si="44"/>
        <v>1633507.857759513</v>
      </c>
      <c r="P203" s="4"/>
      <c r="Q203" s="4"/>
      <c r="R203" s="4"/>
      <c r="S203" s="4"/>
      <c r="T203" s="4"/>
    </row>
    <row r="204" spans="1:20" s="34" customFormat="1" ht="14.5" x14ac:dyDescent="0.35">
      <c r="A204" s="33">
        <v>1219</v>
      </c>
      <c r="B204" s="34" t="s">
        <v>257</v>
      </c>
      <c r="C204">
        <v>200126478</v>
      </c>
      <c r="D204" s="36">
        <v>11960</v>
      </c>
      <c r="E204" s="37">
        <f t="shared" si="35"/>
        <v>16732.983110367892</v>
      </c>
      <c r="F204" s="38">
        <f t="shared" si="36"/>
        <v>0.87930954490209778</v>
      </c>
      <c r="G204" s="39">
        <f t="shared" si="37"/>
        <v>1378.0207607963573</v>
      </c>
      <c r="H204" s="39">
        <f t="shared" si="38"/>
        <v>137.80649055521152</v>
      </c>
      <c r="I204" s="37">
        <f t="shared" si="39"/>
        <v>1515.8272513515687</v>
      </c>
      <c r="J204" s="40">
        <f t="shared" si="40"/>
        <v>-226.63414345062105</v>
      </c>
      <c r="K204" s="37">
        <f t="shared" si="41"/>
        <v>1289.1931079009478</v>
      </c>
      <c r="L204" s="37">
        <f t="shared" si="42"/>
        <v>18129293.926164761</v>
      </c>
      <c r="M204" s="37">
        <f t="shared" si="43"/>
        <v>15418749.570495335</v>
      </c>
      <c r="N204" s="41">
        <f>'jan-mai'!M204</f>
        <v>17201374.076822218</v>
      </c>
      <c r="O204" s="41">
        <f t="shared" si="44"/>
        <v>-1782624.5063268822</v>
      </c>
      <c r="P204" s="4"/>
      <c r="Q204" s="4"/>
      <c r="R204" s="4"/>
      <c r="S204" s="4"/>
      <c r="T204" s="4"/>
    </row>
    <row r="205" spans="1:20" s="34" customFormat="1" ht="14.5" x14ac:dyDescent="0.35">
      <c r="A205" s="33">
        <v>1221</v>
      </c>
      <c r="B205" s="34" t="s">
        <v>258</v>
      </c>
      <c r="C205">
        <v>329360235</v>
      </c>
      <c r="D205" s="36">
        <v>18699</v>
      </c>
      <c r="E205" s="37">
        <f t="shared" si="35"/>
        <v>17613.788705278355</v>
      </c>
      <c r="F205" s="38">
        <f t="shared" si="36"/>
        <v>0.92559542003263884</v>
      </c>
      <c r="G205" s="39">
        <f t="shared" si="37"/>
        <v>849.53740385007916</v>
      </c>
      <c r="H205" s="39">
        <f t="shared" si="38"/>
        <v>0</v>
      </c>
      <c r="I205" s="37">
        <f t="shared" si="39"/>
        <v>849.53740385007916</v>
      </c>
      <c r="J205" s="40">
        <f t="shared" si="40"/>
        <v>-226.63414345062105</v>
      </c>
      <c r="K205" s="37">
        <f t="shared" si="41"/>
        <v>622.90326039945808</v>
      </c>
      <c r="L205" s="37">
        <f t="shared" si="42"/>
        <v>15885499.914592629</v>
      </c>
      <c r="M205" s="37">
        <f t="shared" si="43"/>
        <v>11647668.066209467</v>
      </c>
      <c r="N205" s="41">
        <f>'jan-mai'!M205</f>
        <v>13267151.695463307</v>
      </c>
      <c r="O205" s="41">
        <f t="shared" si="44"/>
        <v>-1619483.6292538401</v>
      </c>
      <c r="P205" s="4"/>
      <c r="Q205" s="4"/>
      <c r="R205" s="4"/>
      <c r="S205" s="4"/>
      <c r="T205" s="4"/>
    </row>
    <row r="206" spans="1:20" s="34" customFormat="1" ht="14.5" x14ac:dyDescent="0.35">
      <c r="A206" s="33">
        <v>1222</v>
      </c>
      <c r="B206" s="34" t="s">
        <v>259</v>
      </c>
      <c r="C206">
        <v>54247670</v>
      </c>
      <c r="D206" s="36">
        <v>3201</v>
      </c>
      <c r="E206" s="37">
        <f t="shared" si="35"/>
        <v>16947.100905966887</v>
      </c>
      <c r="F206" s="38">
        <f t="shared" si="36"/>
        <v>0.89056132350975892</v>
      </c>
      <c r="G206" s="39">
        <f t="shared" si="37"/>
        <v>1249.5500834369602</v>
      </c>
      <c r="H206" s="39">
        <f t="shared" si="38"/>
        <v>62.865262095563224</v>
      </c>
      <c r="I206" s="37">
        <f t="shared" si="39"/>
        <v>1312.4153455325234</v>
      </c>
      <c r="J206" s="40">
        <f t="shared" si="40"/>
        <v>-226.63414345062105</v>
      </c>
      <c r="K206" s="37">
        <f t="shared" si="41"/>
        <v>1085.7812020819024</v>
      </c>
      <c r="L206" s="37">
        <f t="shared" si="42"/>
        <v>4201041.5210496075</v>
      </c>
      <c r="M206" s="37">
        <f t="shared" si="43"/>
        <v>3475585.6278641694</v>
      </c>
      <c r="N206" s="41">
        <f>'jan-mai'!M206</f>
        <v>2165811.4272516202</v>
      </c>
      <c r="O206" s="41">
        <f t="shared" si="44"/>
        <v>1309774.2006125492</v>
      </c>
      <c r="P206" s="4"/>
      <c r="Q206" s="4"/>
      <c r="R206" s="4"/>
      <c r="S206" s="4"/>
      <c r="T206" s="4"/>
    </row>
    <row r="207" spans="1:20" s="34" customFormat="1" ht="14.5" x14ac:dyDescent="0.35">
      <c r="A207" s="33">
        <v>1223</v>
      </c>
      <c r="B207" s="34" t="s">
        <v>260</v>
      </c>
      <c r="C207">
        <v>60232287</v>
      </c>
      <c r="D207" s="36">
        <v>2846</v>
      </c>
      <c r="E207" s="37">
        <f t="shared" si="35"/>
        <v>21163.839423752634</v>
      </c>
      <c r="F207" s="38">
        <f t="shared" si="36"/>
        <v>1.1121487357834221</v>
      </c>
      <c r="G207" s="39">
        <f t="shared" si="37"/>
        <v>-1280.4930272344877</v>
      </c>
      <c r="H207" s="39">
        <f t="shared" si="38"/>
        <v>0</v>
      </c>
      <c r="I207" s="37">
        <f t="shared" si="39"/>
        <v>-1280.4930272344877</v>
      </c>
      <c r="J207" s="40">
        <f t="shared" si="40"/>
        <v>-226.63414345062105</v>
      </c>
      <c r="K207" s="37">
        <f t="shared" si="41"/>
        <v>-1507.1271706851087</v>
      </c>
      <c r="L207" s="37">
        <f t="shared" si="42"/>
        <v>-3644283.1555093522</v>
      </c>
      <c r="M207" s="37">
        <f t="shared" si="43"/>
        <v>-4289283.9277698193</v>
      </c>
      <c r="N207" s="41">
        <f>'jan-mai'!M207</f>
        <v>-3945565.8377512959</v>
      </c>
      <c r="O207" s="41">
        <f t="shared" si="44"/>
        <v>-343718.09001852339</v>
      </c>
      <c r="P207" s="4"/>
      <c r="Q207" s="4"/>
      <c r="R207" s="4"/>
      <c r="S207" s="4"/>
      <c r="T207" s="4"/>
    </row>
    <row r="208" spans="1:20" s="34" customFormat="1" ht="14.5" x14ac:dyDescent="0.35">
      <c r="A208" s="33">
        <v>1224</v>
      </c>
      <c r="B208" s="34" t="s">
        <v>261</v>
      </c>
      <c r="C208">
        <v>235869646</v>
      </c>
      <c r="D208" s="36">
        <v>13137</v>
      </c>
      <c r="E208" s="37">
        <f t="shared" si="35"/>
        <v>17954.605008753901</v>
      </c>
      <c r="F208" s="38">
        <f t="shared" si="36"/>
        <v>0.94350513922183776</v>
      </c>
      <c r="G208" s="39">
        <f t="shared" si="37"/>
        <v>645.04762176475197</v>
      </c>
      <c r="H208" s="39">
        <f t="shared" si="38"/>
        <v>0</v>
      </c>
      <c r="I208" s="37">
        <f t="shared" si="39"/>
        <v>645.04762176475197</v>
      </c>
      <c r="J208" s="40">
        <f t="shared" si="40"/>
        <v>-226.63414345062105</v>
      </c>
      <c r="K208" s="37">
        <f t="shared" si="41"/>
        <v>418.41347831413088</v>
      </c>
      <c r="L208" s="37">
        <f t="shared" si="42"/>
        <v>8473990.6071235463</v>
      </c>
      <c r="M208" s="37">
        <f t="shared" si="43"/>
        <v>5496697.8646127377</v>
      </c>
      <c r="N208" s="41">
        <f>'jan-mai'!M208</f>
        <v>3627534.7525162566</v>
      </c>
      <c r="O208" s="41">
        <f t="shared" si="44"/>
        <v>1869163.112096481</v>
      </c>
      <c r="P208" s="4"/>
      <c r="Q208" s="4"/>
      <c r="R208" s="4"/>
      <c r="S208" s="4"/>
      <c r="T208" s="4"/>
    </row>
    <row r="209" spans="1:20" s="34" customFormat="1" ht="14.5" x14ac:dyDescent="0.35">
      <c r="A209" s="33">
        <v>1227</v>
      </c>
      <c r="B209" s="34" t="s">
        <v>262</v>
      </c>
      <c r="C209">
        <v>19764041</v>
      </c>
      <c r="D209" s="36">
        <v>1087</v>
      </c>
      <c r="E209" s="37">
        <f t="shared" si="35"/>
        <v>18182.190432382704</v>
      </c>
      <c r="F209" s="38">
        <f t="shared" si="36"/>
        <v>0.95546463466610188</v>
      </c>
      <c r="G209" s="39">
        <f t="shared" si="37"/>
        <v>508.49636758746999</v>
      </c>
      <c r="H209" s="39">
        <f t="shared" si="38"/>
        <v>0</v>
      </c>
      <c r="I209" s="37">
        <f t="shared" si="39"/>
        <v>508.49636758746999</v>
      </c>
      <c r="J209" s="40">
        <f t="shared" si="40"/>
        <v>-226.63414345062105</v>
      </c>
      <c r="K209" s="37">
        <f t="shared" si="41"/>
        <v>281.86222413684891</v>
      </c>
      <c r="L209" s="37">
        <f t="shared" si="42"/>
        <v>552735.55156757985</v>
      </c>
      <c r="M209" s="37">
        <f t="shared" si="43"/>
        <v>306384.23763675475</v>
      </c>
      <c r="N209" s="41">
        <f>'jan-mai'!M209</f>
        <v>78799.616501877783</v>
      </c>
      <c r="O209" s="41">
        <f t="shared" si="44"/>
        <v>227584.62113487697</v>
      </c>
      <c r="P209" s="4"/>
      <c r="Q209" s="4"/>
      <c r="R209" s="4"/>
      <c r="S209" s="4"/>
      <c r="T209" s="4"/>
    </row>
    <row r="210" spans="1:20" s="34" customFormat="1" ht="14.5" x14ac:dyDescent="0.35">
      <c r="A210" s="33">
        <v>1228</v>
      </c>
      <c r="B210" s="34" t="s">
        <v>263</v>
      </c>
      <c r="C210">
        <v>152136909</v>
      </c>
      <c r="D210" s="36">
        <v>6745</v>
      </c>
      <c r="E210" s="37">
        <f t="shared" si="35"/>
        <v>22555.509117865084</v>
      </c>
      <c r="F210" s="38">
        <f t="shared" si="36"/>
        <v>1.1852802531771043</v>
      </c>
      <c r="G210" s="39">
        <f t="shared" si="37"/>
        <v>-2115.494843701958</v>
      </c>
      <c r="H210" s="39">
        <f t="shared" si="38"/>
        <v>0</v>
      </c>
      <c r="I210" s="37">
        <f t="shared" si="39"/>
        <v>-2115.494843701958</v>
      </c>
      <c r="J210" s="40">
        <f t="shared" si="40"/>
        <v>-226.63414345062105</v>
      </c>
      <c r="K210" s="37">
        <f t="shared" si="41"/>
        <v>-2342.1289871525792</v>
      </c>
      <c r="L210" s="37">
        <f t="shared" si="42"/>
        <v>-14269012.720769707</v>
      </c>
      <c r="M210" s="37">
        <f t="shared" si="43"/>
        <v>-15797660.018344147</v>
      </c>
      <c r="N210" s="41">
        <f>'jan-mai'!M210</f>
        <v>-16316544.164944654</v>
      </c>
      <c r="O210" s="41">
        <f t="shared" si="44"/>
        <v>518884.1466005072</v>
      </c>
      <c r="P210" s="4"/>
      <c r="Q210" s="4"/>
      <c r="R210" s="4"/>
      <c r="S210" s="4"/>
      <c r="T210" s="4"/>
    </row>
    <row r="211" spans="1:20" s="34" customFormat="1" ht="14.5" x14ac:dyDescent="0.35">
      <c r="A211" s="33">
        <v>1231</v>
      </c>
      <c r="B211" s="34" t="s">
        <v>264</v>
      </c>
      <c r="C211">
        <v>55706400</v>
      </c>
      <c r="D211" s="36">
        <v>3320</v>
      </c>
      <c r="E211" s="37">
        <f t="shared" si="35"/>
        <v>16779.036144578313</v>
      </c>
      <c r="F211" s="38">
        <f t="shared" si="36"/>
        <v>0.8817296078571506</v>
      </c>
      <c r="G211" s="39">
        <f t="shared" si="37"/>
        <v>1350.3889402701045</v>
      </c>
      <c r="H211" s="39">
        <f t="shared" si="38"/>
        <v>121.68792858156411</v>
      </c>
      <c r="I211" s="37">
        <f t="shared" si="39"/>
        <v>1472.0768688516687</v>
      </c>
      <c r="J211" s="40">
        <f t="shared" si="40"/>
        <v>-226.63414345062105</v>
      </c>
      <c r="K211" s="37">
        <f t="shared" si="41"/>
        <v>1245.4427254010477</v>
      </c>
      <c r="L211" s="37">
        <f t="shared" si="42"/>
        <v>4887295.2045875397</v>
      </c>
      <c r="M211" s="37">
        <f t="shared" si="43"/>
        <v>4134869.8483314784</v>
      </c>
      <c r="N211" s="41">
        <f>'jan-mai'!M211</f>
        <v>3218001.0298536578</v>
      </c>
      <c r="O211" s="41">
        <f t="shared" si="44"/>
        <v>916868.81847782061</v>
      </c>
      <c r="P211" s="4"/>
      <c r="Q211" s="4"/>
      <c r="R211" s="4"/>
      <c r="S211" s="4"/>
      <c r="T211" s="4"/>
    </row>
    <row r="212" spans="1:20" s="34" customFormat="1" ht="14.5" x14ac:dyDescent="0.35">
      <c r="A212" s="33">
        <v>1232</v>
      </c>
      <c r="B212" s="34" t="s">
        <v>265</v>
      </c>
      <c r="C212">
        <v>43240956</v>
      </c>
      <c r="D212" s="36">
        <v>906</v>
      </c>
      <c r="E212" s="37">
        <f t="shared" si="35"/>
        <v>47727.324503311262</v>
      </c>
      <c r="F212" s="38">
        <f t="shared" si="36"/>
        <v>2.5080460376726381</v>
      </c>
      <c r="G212" s="39">
        <f t="shared" si="37"/>
        <v>-17218.584074969665</v>
      </c>
      <c r="H212" s="39">
        <f t="shared" si="38"/>
        <v>0</v>
      </c>
      <c r="I212" s="37">
        <f t="shared" si="39"/>
        <v>-17218.584074969665</v>
      </c>
      <c r="J212" s="40">
        <f t="shared" si="40"/>
        <v>-226.63414345062105</v>
      </c>
      <c r="K212" s="37">
        <f t="shared" si="41"/>
        <v>-17445.218218420287</v>
      </c>
      <c r="L212" s="37">
        <f t="shared" si="42"/>
        <v>-15600037.171922516</v>
      </c>
      <c r="M212" s="37">
        <f t="shared" si="43"/>
        <v>-15805367.70588878</v>
      </c>
      <c r="N212" s="41">
        <f>'jan-mai'!M212</f>
        <v>-15464716.023964396</v>
      </c>
      <c r="O212" s="41">
        <f t="shared" si="44"/>
        <v>-340651.68192438409</v>
      </c>
      <c r="P212" s="4"/>
      <c r="Q212" s="4"/>
      <c r="R212" s="4"/>
      <c r="S212" s="4"/>
      <c r="T212" s="4"/>
    </row>
    <row r="213" spans="1:20" s="34" customFormat="1" ht="14.5" x14ac:dyDescent="0.35">
      <c r="A213" s="33">
        <v>1233</v>
      </c>
      <c r="B213" s="34" t="s">
        <v>266</v>
      </c>
      <c r="C213">
        <v>25289530</v>
      </c>
      <c r="D213" s="36">
        <v>1093</v>
      </c>
      <c r="E213" s="37">
        <f t="shared" si="35"/>
        <v>23137.721866422689</v>
      </c>
      <c r="F213" s="38">
        <f t="shared" si="36"/>
        <v>1.2158752297926714</v>
      </c>
      <c r="G213" s="39">
        <f t="shared" si="37"/>
        <v>-2464.8224928365212</v>
      </c>
      <c r="H213" s="39">
        <f t="shared" si="38"/>
        <v>0</v>
      </c>
      <c r="I213" s="37">
        <f t="shared" si="39"/>
        <v>-2464.8224928365212</v>
      </c>
      <c r="J213" s="40">
        <f t="shared" si="40"/>
        <v>-226.63414345062105</v>
      </c>
      <c r="K213" s="37">
        <f t="shared" si="41"/>
        <v>-2691.4566362871424</v>
      </c>
      <c r="L213" s="37">
        <f t="shared" si="42"/>
        <v>-2694050.9846703177</v>
      </c>
      <c r="M213" s="37">
        <f t="shared" si="43"/>
        <v>-2941762.1034618467</v>
      </c>
      <c r="N213" s="41">
        <f>'jan-mai'!M213</f>
        <v>-3388902.9412727216</v>
      </c>
      <c r="O213" s="41">
        <f t="shared" si="44"/>
        <v>447140.83781087492</v>
      </c>
      <c r="P213" s="4"/>
      <c r="Q213" s="4"/>
      <c r="R213" s="4"/>
      <c r="S213" s="4"/>
      <c r="T213" s="4"/>
    </row>
    <row r="214" spans="1:20" s="34" customFormat="1" ht="14.5" x14ac:dyDescent="0.35">
      <c r="A214" s="33">
        <v>1234</v>
      </c>
      <c r="B214" s="34" t="s">
        <v>267</v>
      </c>
      <c r="C214">
        <v>14589835</v>
      </c>
      <c r="D214" s="36">
        <v>937</v>
      </c>
      <c r="E214" s="37">
        <f t="shared" si="35"/>
        <v>15570.795090715048</v>
      </c>
      <c r="F214" s="38">
        <f t="shared" si="36"/>
        <v>0.81823716994592988</v>
      </c>
      <c r="G214" s="39">
        <f t="shared" si="37"/>
        <v>2075.3335725880634</v>
      </c>
      <c r="H214" s="39">
        <f t="shared" si="38"/>
        <v>544.57229743370681</v>
      </c>
      <c r="I214" s="37">
        <f t="shared" si="39"/>
        <v>2619.9058700217702</v>
      </c>
      <c r="J214" s="40">
        <f t="shared" si="40"/>
        <v>-226.63414345062105</v>
      </c>
      <c r="K214" s="37">
        <f t="shared" si="41"/>
        <v>2393.271726571149</v>
      </c>
      <c r="L214" s="37">
        <f t="shared" si="42"/>
        <v>2454851.8002103986</v>
      </c>
      <c r="M214" s="37">
        <f t="shared" si="43"/>
        <v>2242495.6077971668</v>
      </c>
      <c r="N214" s="41">
        <f>'jan-mai'!M214</f>
        <v>2087692.4475068902</v>
      </c>
      <c r="O214" s="41">
        <f t="shared" si="44"/>
        <v>154803.16029027663</v>
      </c>
      <c r="P214" s="4"/>
      <c r="Q214" s="4"/>
      <c r="R214" s="4"/>
      <c r="S214" s="4"/>
      <c r="T214" s="4"/>
    </row>
    <row r="215" spans="1:20" s="34" customFormat="1" ht="14.5" x14ac:dyDescent="0.35">
      <c r="A215" s="33">
        <v>1235</v>
      </c>
      <c r="B215" s="34" t="s">
        <v>268</v>
      </c>
      <c r="C215">
        <v>257820839</v>
      </c>
      <c r="D215" s="36">
        <v>14606</v>
      </c>
      <c r="E215" s="37">
        <f t="shared" si="35"/>
        <v>17651.707448993566</v>
      </c>
      <c r="F215" s="38">
        <f t="shared" si="36"/>
        <v>0.92758803025997016</v>
      </c>
      <c r="G215" s="39">
        <f t="shared" si="37"/>
        <v>826.78615762095285</v>
      </c>
      <c r="H215" s="39">
        <f t="shared" si="38"/>
        <v>0</v>
      </c>
      <c r="I215" s="37">
        <f t="shared" si="39"/>
        <v>826.78615762095285</v>
      </c>
      <c r="J215" s="40">
        <f t="shared" si="40"/>
        <v>-226.63414345062105</v>
      </c>
      <c r="K215" s="37">
        <f t="shared" si="41"/>
        <v>600.15201417033177</v>
      </c>
      <c r="L215" s="37">
        <f t="shared" si="42"/>
        <v>12076038.618211638</v>
      </c>
      <c r="M215" s="37">
        <f t="shared" si="43"/>
        <v>8765820.3189718649</v>
      </c>
      <c r="N215" s="41">
        <f>'jan-mai'!M215</f>
        <v>7442625.32403534</v>
      </c>
      <c r="O215" s="41">
        <f t="shared" si="44"/>
        <v>1323194.9949365249</v>
      </c>
      <c r="P215" s="4"/>
      <c r="Q215" s="4"/>
      <c r="R215" s="4"/>
      <c r="S215" s="4"/>
      <c r="T215" s="4"/>
    </row>
    <row r="216" spans="1:20" s="34" customFormat="1" ht="14.5" x14ac:dyDescent="0.35">
      <c r="A216" s="33">
        <v>1238</v>
      </c>
      <c r="B216" s="34" t="s">
        <v>269</v>
      </c>
      <c r="C216">
        <v>145152990</v>
      </c>
      <c r="D216" s="36">
        <v>8441</v>
      </c>
      <c r="E216" s="37">
        <f t="shared" si="35"/>
        <v>17196.184101409784</v>
      </c>
      <c r="F216" s="38">
        <f t="shared" si="36"/>
        <v>0.90365051566294696</v>
      </c>
      <c r="G216" s="39">
        <f t="shared" si="37"/>
        <v>1100.1001661712216</v>
      </c>
      <c r="H216" s="39">
        <f t="shared" si="38"/>
        <v>0</v>
      </c>
      <c r="I216" s="37">
        <f t="shared" si="39"/>
        <v>1100.1001661712216</v>
      </c>
      <c r="J216" s="40">
        <f t="shared" si="40"/>
        <v>-226.63414345062105</v>
      </c>
      <c r="K216" s="37">
        <f t="shared" si="41"/>
        <v>873.46602272060056</v>
      </c>
      <c r="L216" s="37">
        <f t="shared" si="42"/>
        <v>9285945.5026512817</v>
      </c>
      <c r="M216" s="37">
        <f t="shared" si="43"/>
        <v>7372926.6977845896</v>
      </c>
      <c r="N216" s="41">
        <f>'jan-mai'!M216</f>
        <v>6985001.6469110595</v>
      </c>
      <c r="O216" s="41">
        <f t="shared" si="44"/>
        <v>387925.0508735301</v>
      </c>
      <c r="P216" s="4"/>
      <c r="Q216" s="4"/>
      <c r="R216" s="4"/>
      <c r="S216" s="4"/>
      <c r="T216" s="4"/>
    </row>
    <row r="217" spans="1:20" s="34" customFormat="1" ht="14.5" x14ac:dyDescent="0.35">
      <c r="A217" s="33">
        <v>1241</v>
      </c>
      <c r="B217" s="34" t="s">
        <v>270</v>
      </c>
      <c r="C217">
        <v>68946270</v>
      </c>
      <c r="D217" s="36">
        <v>3861</v>
      </c>
      <c r="E217" s="37">
        <f t="shared" si="35"/>
        <v>17857.101787101787</v>
      </c>
      <c r="F217" s="38">
        <f t="shared" si="36"/>
        <v>0.93838139572123702</v>
      </c>
      <c r="G217" s="39">
        <f t="shared" si="37"/>
        <v>703.54955475602037</v>
      </c>
      <c r="H217" s="39">
        <f t="shared" si="38"/>
        <v>0</v>
      </c>
      <c r="I217" s="37">
        <f t="shared" si="39"/>
        <v>703.54955475602037</v>
      </c>
      <c r="J217" s="40">
        <f t="shared" si="40"/>
        <v>-226.63414345062105</v>
      </c>
      <c r="K217" s="37">
        <f t="shared" si="41"/>
        <v>476.91541130539929</v>
      </c>
      <c r="L217" s="37">
        <f t="shared" si="42"/>
        <v>2716404.8309129947</v>
      </c>
      <c r="M217" s="37">
        <f t="shared" si="43"/>
        <v>1841370.4030501468</v>
      </c>
      <c r="N217" s="41">
        <f>'jan-mai'!M217</f>
        <v>1791206.872045767</v>
      </c>
      <c r="O217" s="41">
        <f t="shared" si="44"/>
        <v>50163.531004379736</v>
      </c>
      <c r="P217" s="4"/>
      <c r="Q217" s="4"/>
      <c r="R217" s="4"/>
      <c r="S217" s="4"/>
      <c r="T217" s="4"/>
    </row>
    <row r="218" spans="1:20" s="34" customFormat="1" ht="14.5" x14ac:dyDescent="0.35">
      <c r="A218" s="33">
        <v>1242</v>
      </c>
      <c r="B218" s="34" t="s">
        <v>271</v>
      </c>
      <c r="C218">
        <v>42964224</v>
      </c>
      <c r="D218" s="36">
        <v>2465</v>
      </c>
      <c r="E218" s="37">
        <f t="shared" si="35"/>
        <v>17429.705476673429</v>
      </c>
      <c r="F218" s="38">
        <f t="shared" si="36"/>
        <v>0.91592194227311052</v>
      </c>
      <c r="G218" s="39">
        <f t="shared" si="37"/>
        <v>959.98734101303489</v>
      </c>
      <c r="H218" s="39">
        <f t="shared" si="38"/>
        <v>0</v>
      </c>
      <c r="I218" s="37">
        <f t="shared" si="39"/>
        <v>959.98734101303489</v>
      </c>
      <c r="J218" s="40">
        <f t="shared" si="40"/>
        <v>-226.63414345062105</v>
      </c>
      <c r="K218" s="37">
        <f t="shared" si="41"/>
        <v>733.35319756241381</v>
      </c>
      <c r="L218" s="37">
        <f t="shared" si="42"/>
        <v>2366368.7955971309</v>
      </c>
      <c r="M218" s="37">
        <f t="shared" si="43"/>
        <v>1807715.6319913501</v>
      </c>
      <c r="N218" s="41">
        <f>'jan-mai'!M218</f>
        <v>1251185.7809357205</v>
      </c>
      <c r="O218" s="41">
        <f t="shared" si="44"/>
        <v>556529.85105562955</v>
      </c>
      <c r="P218" s="4"/>
      <c r="Q218" s="4"/>
      <c r="R218" s="4"/>
      <c r="S218" s="4"/>
      <c r="T218" s="4"/>
    </row>
    <row r="219" spans="1:20" s="34" customFormat="1" ht="14.5" x14ac:dyDescent="0.35">
      <c r="A219" s="33">
        <v>1243</v>
      </c>
      <c r="B219" s="34" t="s">
        <v>124</v>
      </c>
      <c r="C219">
        <v>362685200</v>
      </c>
      <c r="D219" s="36">
        <v>20804</v>
      </c>
      <c r="E219" s="37">
        <f t="shared" si="35"/>
        <v>17433.435877715823</v>
      </c>
      <c r="F219" s="38">
        <f t="shared" si="36"/>
        <v>0.91611797290442443</v>
      </c>
      <c r="G219" s="39">
        <f t="shared" si="37"/>
        <v>957.74910038759845</v>
      </c>
      <c r="H219" s="39">
        <f t="shared" si="38"/>
        <v>0</v>
      </c>
      <c r="I219" s="37">
        <f t="shared" si="39"/>
        <v>957.74910038759845</v>
      </c>
      <c r="J219" s="40">
        <f t="shared" si="40"/>
        <v>-226.63414345062105</v>
      </c>
      <c r="K219" s="37">
        <f t="shared" si="41"/>
        <v>731.11495693697736</v>
      </c>
      <c r="L219" s="37">
        <f t="shared" si="42"/>
        <v>19925012.284463599</v>
      </c>
      <c r="M219" s="37">
        <f t="shared" si="43"/>
        <v>15210115.564116877</v>
      </c>
      <c r="N219" s="41">
        <f>'jan-mai'!M219</f>
        <v>14059045.142874945</v>
      </c>
      <c r="O219" s="41">
        <f t="shared" si="44"/>
        <v>1151070.4212419316</v>
      </c>
      <c r="P219" s="4"/>
      <c r="Q219" s="4"/>
      <c r="R219" s="4"/>
      <c r="S219" s="4"/>
      <c r="T219" s="4"/>
    </row>
    <row r="220" spans="1:20" s="34" customFormat="1" ht="14.5" x14ac:dyDescent="0.35">
      <c r="A220" s="33">
        <v>1244</v>
      </c>
      <c r="B220" s="34" t="s">
        <v>272</v>
      </c>
      <c r="C220">
        <v>153191313</v>
      </c>
      <c r="D220" s="36">
        <v>5212</v>
      </c>
      <c r="E220" s="37">
        <f t="shared" si="35"/>
        <v>29392.040099769762</v>
      </c>
      <c r="F220" s="38">
        <f t="shared" si="36"/>
        <v>1.544536394581022</v>
      </c>
      <c r="G220" s="39">
        <f t="shared" si="37"/>
        <v>-6217.4134328447644</v>
      </c>
      <c r="H220" s="39">
        <f t="shared" si="38"/>
        <v>0</v>
      </c>
      <c r="I220" s="37">
        <f t="shared" si="39"/>
        <v>-6217.4134328447644</v>
      </c>
      <c r="J220" s="40">
        <f t="shared" si="40"/>
        <v>-226.63414345062105</v>
      </c>
      <c r="K220" s="37">
        <f t="shared" si="41"/>
        <v>-6444.0475762953856</v>
      </c>
      <c r="L220" s="37">
        <f t="shared" si="42"/>
        <v>-32405158.811986912</v>
      </c>
      <c r="M220" s="37">
        <f t="shared" si="43"/>
        <v>-33586375.967651553</v>
      </c>
      <c r="N220" s="41">
        <f>'jan-mai'!M220</f>
        <v>-27855403.253534693</v>
      </c>
      <c r="O220" s="41">
        <f t="shared" si="44"/>
        <v>-5730972.7141168602</v>
      </c>
      <c r="P220" s="4"/>
      <c r="Q220" s="4"/>
      <c r="R220" s="4"/>
      <c r="S220" s="4"/>
      <c r="T220" s="4"/>
    </row>
    <row r="221" spans="1:20" s="34" customFormat="1" ht="14.5" x14ac:dyDescent="0.35">
      <c r="A221" s="33">
        <v>1245</v>
      </c>
      <c r="B221" s="34" t="s">
        <v>273</v>
      </c>
      <c r="C221">
        <v>112271388</v>
      </c>
      <c r="D221" s="36">
        <v>7062</v>
      </c>
      <c r="E221" s="37">
        <f t="shared" si="35"/>
        <v>15897.959218351742</v>
      </c>
      <c r="F221" s="38">
        <f t="shared" si="36"/>
        <v>0.83542947440730619</v>
      </c>
      <c r="G221" s="39">
        <f t="shared" si="37"/>
        <v>1879.0350960060473</v>
      </c>
      <c r="H221" s="39">
        <f t="shared" si="38"/>
        <v>430.06485276086403</v>
      </c>
      <c r="I221" s="37">
        <f t="shared" si="39"/>
        <v>2309.0999487669114</v>
      </c>
      <c r="J221" s="40">
        <f t="shared" si="40"/>
        <v>-226.63414345062105</v>
      </c>
      <c r="K221" s="37">
        <f t="shared" si="41"/>
        <v>2082.4658053162902</v>
      </c>
      <c r="L221" s="37">
        <f t="shared" si="42"/>
        <v>16306863.838191928</v>
      </c>
      <c r="M221" s="37">
        <f t="shared" si="43"/>
        <v>14706373.517143643</v>
      </c>
      <c r="N221" s="41">
        <f>'jan-mai'!M221</f>
        <v>14176614.867869442</v>
      </c>
      <c r="O221" s="41">
        <f t="shared" si="44"/>
        <v>529758.6492742002</v>
      </c>
      <c r="P221" s="4"/>
      <c r="Q221" s="4"/>
      <c r="R221" s="4"/>
      <c r="S221" s="4"/>
      <c r="T221" s="4"/>
    </row>
    <row r="222" spans="1:20" s="34" customFormat="1" ht="14.5" x14ac:dyDescent="0.35">
      <c r="A222" s="33">
        <v>1246</v>
      </c>
      <c r="B222" s="34" t="s">
        <v>274</v>
      </c>
      <c r="C222">
        <v>465523814</v>
      </c>
      <c r="D222" s="36">
        <v>26166</v>
      </c>
      <c r="E222" s="37">
        <f t="shared" si="35"/>
        <v>17791.172284644195</v>
      </c>
      <c r="F222" s="38">
        <f t="shared" si="36"/>
        <v>0.93491683471503573</v>
      </c>
      <c r="G222" s="39">
        <f t="shared" si="37"/>
        <v>743.1072562305751</v>
      </c>
      <c r="H222" s="39">
        <f t="shared" si="38"/>
        <v>0</v>
      </c>
      <c r="I222" s="37">
        <f t="shared" si="39"/>
        <v>743.1072562305751</v>
      </c>
      <c r="J222" s="40">
        <f t="shared" si="40"/>
        <v>-226.63414345062105</v>
      </c>
      <c r="K222" s="37">
        <f t="shared" si="41"/>
        <v>516.47311277995402</v>
      </c>
      <c r="L222" s="37">
        <f t="shared" si="42"/>
        <v>19444144.466529228</v>
      </c>
      <c r="M222" s="37">
        <f t="shared" si="43"/>
        <v>13514035.469000276</v>
      </c>
      <c r="N222" s="41">
        <f>'jan-mai'!M222</f>
        <v>12463109.544975271</v>
      </c>
      <c r="O222" s="41">
        <f t="shared" si="44"/>
        <v>1050925.9240250047</v>
      </c>
      <c r="P222" s="4"/>
      <c r="Q222" s="4"/>
      <c r="R222" s="4"/>
      <c r="S222" s="4"/>
      <c r="T222" s="4"/>
    </row>
    <row r="223" spans="1:20" s="34" customFormat="1" ht="14.5" x14ac:dyDescent="0.35">
      <c r="A223" s="33">
        <v>1247</v>
      </c>
      <c r="B223" s="34" t="s">
        <v>275</v>
      </c>
      <c r="C223">
        <v>470343650</v>
      </c>
      <c r="D223" s="36">
        <v>29275</v>
      </c>
      <c r="E223" s="37">
        <f t="shared" si="35"/>
        <v>16066.392826643894</v>
      </c>
      <c r="F223" s="38">
        <f t="shared" si="36"/>
        <v>0.84428057277253576</v>
      </c>
      <c r="G223" s="39">
        <f t="shared" si="37"/>
        <v>1777.9749310307557</v>
      </c>
      <c r="H223" s="39">
        <f t="shared" si="38"/>
        <v>371.11308985861058</v>
      </c>
      <c r="I223" s="37">
        <f t="shared" si="39"/>
        <v>2149.0880208893664</v>
      </c>
      <c r="J223" s="40">
        <f t="shared" si="40"/>
        <v>-226.63414345062105</v>
      </c>
      <c r="K223" s="37">
        <f t="shared" si="41"/>
        <v>1922.4538774387454</v>
      </c>
      <c r="L223" s="37">
        <f t="shared" si="42"/>
        <v>62914551.8115362</v>
      </c>
      <c r="M223" s="37">
        <f t="shared" si="43"/>
        <v>56279837.262019269</v>
      </c>
      <c r="N223" s="41">
        <f>'jan-mai'!M223</f>
        <v>50189647.599161424</v>
      </c>
      <c r="O223" s="41">
        <f t="shared" si="44"/>
        <v>6090189.6628578454</v>
      </c>
      <c r="P223" s="4"/>
      <c r="Q223" s="4"/>
      <c r="R223" s="4"/>
      <c r="S223" s="4"/>
      <c r="T223" s="4"/>
    </row>
    <row r="224" spans="1:20" s="34" customFormat="1" ht="14.5" x14ac:dyDescent="0.35">
      <c r="A224" s="33">
        <v>1251</v>
      </c>
      <c r="B224" s="34" t="s">
        <v>276</v>
      </c>
      <c r="C224">
        <v>73239720</v>
      </c>
      <c r="D224" s="36">
        <v>4045</v>
      </c>
      <c r="E224" s="37">
        <f t="shared" si="35"/>
        <v>18106.234857849198</v>
      </c>
      <c r="F224" s="38">
        <f t="shared" si="36"/>
        <v>0.95147320879569319</v>
      </c>
      <c r="G224" s="39">
        <f t="shared" si="37"/>
        <v>554.06971230757335</v>
      </c>
      <c r="H224" s="39">
        <f t="shared" si="38"/>
        <v>0</v>
      </c>
      <c r="I224" s="37">
        <f t="shared" si="39"/>
        <v>554.06971230757335</v>
      </c>
      <c r="J224" s="40">
        <f t="shared" si="40"/>
        <v>-226.63414345062105</v>
      </c>
      <c r="K224" s="37">
        <f t="shared" si="41"/>
        <v>327.43556885695227</v>
      </c>
      <c r="L224" s="37">
        <f t="shared" si="42"/>
        <v>2241211.9862841344</v>
      </c>
      <c r="M224" s="37">
        <f t="shared" si="43"/>
        <v>1324476.876026372</v>
      </c>
      <c r="N224" s="41">
        <f>'jan-mai'!M224</f>
        <v>-80720.966375259886</v>
      </c>
      <c r="O224" s="41">
        <f t="shared" si="44"/>
        <v>1405197.8424016319</v>
      </c>
      <c r="P224" s="4"/>
      <c r="Q224" s="4"/>
      <c r="R224" s="4"/>
      <c r="S224" s="4"/>
      <c r="T224" s="4"/>
    </row>
    <row r="225" spans="1:20" s="34" customFormat="1" ht="14.5" x14ac:dyDescent="0.35">
      <c r="A225" s="33">
        <v>1252</v>
      </c>
      <c r="B225" s="34" t="s">
        <v>277</v>
      </c>
      <c r="C225">
        <v>21823593</v>
      </c>
      <c r="D225" s="36">
        <v>380</v>
      </c>
      <c r="E225" s="37">
        <f t="shared" si="35"/>
        <v>57430.507894736846</v>
      </c>
      <c r="F225" s="38">
        <f t="shared" si="36"/>
        <v>3.0179432697286166</v>
      </c>
      <c r="G225" s="39">
        <f t="shared" si="37"/>
        <v>-23040.494109825013</v>
      </c>
      <c r="H225" s="39">
        <f t="shared" si="38"/>
        <v>0</v>
      </c>
      <c r="I225" s="37">
        <f t="shared" si="39"/>
        <v>-23040.494109825013</v>
      </c>
      <c r="J225" s="40">
        <f t="shared" si="40"/>
        <v>-226.63414345062105</v>
      </c>
      <c r="K225" s="37">
        <f t="shared" si="41"/>
        <v>-23267.128253275634</v>
      </c>
      <c r="L225" s="37">
        <f t="shared" si="42"/>
        <v>-8755387.761733504</v>
      </c>
      <c r="M225" s="37">
        <f t="shared" si="43"/>
        <v>-8841508.7362447418</v>
      </c>
      <c r="N225" s="41">
        <f>'jan-mai'!M225</f>
        <v>-8784288.5923912488</v>
      </c>
      <c r="O225" s="41">
        <f t="shared" si="44"/>
        <v>-57220.143853493035</v>
      </c>
      <c r="P225" s="4"/>
      <c r="Q225" s="4"/>
      <c r="R225" s="4"/>
      <c r="S225" s="4"/>
      <c r="T225" s="4"/>
    </row>
    <row r="226" spans="1:20" s="34" customFormat="1" ht="14.5" x14ac:dyDescent="0.35">
      <c r="A226" s="33">
        <v>1253</v>
      </c>
      <c r="B226" s="34" t="s">
        <v>278</v>
      </c>
      <c r="C226">
        <v>123989113</v>
      </c>
      <c r="D226" s="36">
        <v>8120</v>
      </c>
      <c r="E226" s="37">
        <f t="shared" si="35"/>
        <v>15269.595197044335</v>
      </c>
      <c r="F226" s="38">
        <f t="shared" si="36"/>
        <v>0.80240927245262195</v>
      </c>
      <c r="G226" s="39">
        <f t="shared" si="37"/>
        <v>2256.0535087904914</v>
      </c>
      <c r="H226" s="39">
        <f t="shared" si="38"/>
        <v>649.99226021845641</v>
      </c>
      <c r="I226" s="37">
        <f t="shared" si="39"/>
        <v>2906.0457690089479</v>
      </c>
      <c r="J226" s="40">
        <f t="shared" si="40"/>
        <v>-226.63414345062105</v>
      </c>
      <c r="K226" s="37">
        <f t="shared" si="41"/>
        <v>2679.4116255583267</v>
      </c>
      <c r="L226" s="37">
        <f t="shared" si="42"/>
        <v>23597091.644352656</v>
      </c>
      <c r="M226" s="37">
        <f t="shared" si="43"/>
        <v>21756822.399533615</v>
      </c>
      <c r="N226" s="41">
        <f>'jan-mai'!M226</f>
        <v>20632331.039280638</v>
      </c>
      <c r="O226" s="41">
        <f t="shared" si="44"/>
        <v>1124491.3602529764</v>
      </c>
      <c r="P226" s="4"/>
      <c r="Q226" s="4"/>
      <c r="R226" s="4"/>
      <c r="S226" s="4"/>
      <c r="T226" s="4"/>
    </row>
    <row r="227" spans="1:20" s="34" customFormat="1" ht="14.5" x14ac:dyDescent="0.35">
      <c r="A227" s="33">
        <v>1256</v>
      </c>
      <c r="B227" s="34" t="s">
        <v>279</v>
      </c>
      <c r="C227">
        <v>129027136</v>
      </c>
      <c r="D227" s="36">
        <v>8187</v>
      </c>
      <c r="E227" s="37">
        <f t="shared" si="35"/>
        <v>15760.00195431782</v>
      </c>
      <c r="F227" s="38">
        <f t="shared" si="36"/>
        <v>0.82817989205528419</v>
      </c>
      <c r="G227" s="39">
        <f t="shared" si="37"/>
        <v>1961.8094544264</v>
      </c>
      <c r="H227" s="39">
        <f t="shared" si="38"/>
        <v>478.34989517273641</v>
      </c>
      <c r="I227" s="37">
        <f t="shared" si="39"/>
        <v>2440.1593495991365</v>
      </c>
      <c r="J227" s="40">
        <f t="shared" si="40"/>
        <v>-226.63414345062105</v>
      </c>
      <c r="K227" s="37">
        <f t="shared" si="41"/>
        <v>2213.5252061485153</v>
      </c>
      <c r="L227" s="37">
        <f t="shared" si="42"/>
        <v>19977584.595168129</v>
      </c>
      <c r="M227" s="37">
        <f t="shared" si="43"/>
        <v>18122130.862737894</v>
      </c>
      <c r="N227" s="41">
        <f>'jan-mai'!M227</f>
        <v>16855672.245078888</v>
      </c>
      <c r="O227" s="41">
        <f t="shared" si="44"/>
        <v>1266458.6176590063</v>
      </c>
      <c r="P227" s="4"/>
      <c r="Q227" s="4"/>
      <c r="R227" s="4"/>
      <c r="S227" s="4"/>
      <c r="T227" s="4"/>
    </row>
    <row r="228" spans="1:20" s="34" customFormat="1" ht="14.5" x14ac:dyDescent="0.35">
      <c r="A228" s="33">
        <v>1259</v>
      </c>
      <c r="B228" s="34" t="s">
        <v>280</v>
      </c>
      <c r="C228">
        <v>74004334</v>
      </c>
      <c r="D228" s="36">
        <v>4889</v>
      </c>
      <c r="E228" s="37">
        <f t="shared" si="35"/>
        <v>15136.906115770096</v>
      </c>
      <c r="F228" s="38">
        <f t="shared" si="36"/>
        <v>0.79543653036000406</v>
      </c>
      <c r="G228" s="39">
        <f t="shared" si="37"/>
        <v>2335.6669575550345</v>
      </c>
      <c r="H228" s="39">
        <f t="shared" si="38"/>
        <v>696.4334386644399</v>
      </c>
      <c r="I228" s="37">
        <f t="shared" si="39"/>
        <v>3032.1003962194745</v>
      </c>
      <c r="J228" s="40">
        <f t="shared" si="40"/>
        <v>-226.63414345062105</v>
      </c>
      <c r="K228" s="37">
        <f t="shared" si="41"/>
        <v>2805.4662527688533</v>
      </c>
      <c r="L228" s="37">
        <f t="shared" si="42"/>
        <v>14823938.837117011</v>
      </c>
      <c r="M228" s="37">
        <f t="shared" si="43"/>
        <v>13715924.509786924</v>
      </c>
      <c r="N228" s="41">
        <f>'jan-mai'!M228</f>
        <v>11772624.255935101</v>
      </c>
      <c r="O228" s="41">
        <f t="shared" si="44"/>
        <v>1943300.2538518235</v>
      </c>
      <c r="P228" s="4"/>
      <c r="Q228" s="4"/>
      <c r="R228" s="4"/>
      <c r="S228" s="4"/>
      <c r="T228" s="4"/>
    </row>
    <row r="229" spans="1:20" s="34" customFormat="1" ht="14.5" x14ac:dyDescent="0.35">
      <c r="A229" s="33">
        <v>1260</v>
      </c>
      <c r="B229" s="34" t="s">
        <v>281</v>
      </c>
      <c r="C229">
        <v>75646926</v>
      </c>
      <c r="D229" s="36">
        <v>5091</v>
      </c>
      <c r="E229" s="37">
        <f t="shared" si="35"/>
        <v>14858.952268709487</v>
      </c>
      <c r="F229" s="38">
        <f t="shared" si="36"/>
        <v>0.78083020050533425</v>
      </c>
      <c r="G229" s="39">
        <f t="shared" si="37"/>
        <v>2502.4392657914</v>
      </c>
      <c r="H229" s="39">
        <f t="shared" si="38"/>
        <v>793.71728513565313</v>
      </c>
      <c r="I229" s="37">
        <f t="shared" si="39"/>
        <v>3296.1565509270531</v>
      </c>
      <c r="J229" s="40">
        <f t="shared" si="40"/>
        <v>-226.63414345062105</v>
      </c>
      <c r="K229" s="37">
        <f t="shared" si="41"/>
        <v>3069.5224074764319</v>
      </c>
      <c r="L229" s="37">
        <f t="shared" si="42"/>
        <v>16780733.000769626</v>
      </c>
      <c r="M229" s="37">
        <f t="shared" si="43"/>
        <v>15626938.576462515</v>
      </c>
      <c r="N229" s="41">
        <f>'jan-mai'!M229</f>
        <v>13858025.05699848</v>
      </c>
      <c r="O229" s="41">
        <f t="shared" si="44"/>
        <v>1768913.5194640346</v>
      </c>
      <c r="P229" s="4"/>
      <c r="Q229" s="4"/>
      <c r="R229" s="4"/>
      <c r="S229" s="4"/>
      <c r="T229" s="4"/>
    </row>
    <row r="230" spans="1:20" s="34" customFormat="1" ht="14.5" x14ac:dyDescent="0.35">
      <c r="A230" s="33">
        <v>1263</v>
      </c>
      <c r="B230" s="34" t="s">
        <v>282</v>
      </c>
      <c r="C230">
        <v>276089460</v>
      </c>
      <c r="D230" s="36">
        <v>15812</v>
      </c>
      <c r="E230" s="37">
        <f t="shared" si="35"/>
        <v>17460.755122691626</v>
      </c>
      <c r="F230" s="38">
        <f t="shared" si="36"/>
        <v>0.91755358499512552</v>
      </c>
      <c r="G230" s="39">
        <f t="shared" si="37"/>
        <v>941.35755340211688</v>
      </c>
      <c r="H230" s="39">
        <f t="shared" si="38"/>
        <v>0</v>
      </c>
      <c r="I230" s="37">
        <f t="shared" si="39"/>
        <v>941.35755340211688</v>
      </c>
      <c r="J230" s="40">
        <f t="shared" si="40"/>
        <v>-226.63414345062105</v>
      </c>
      <c r="K230" s="37">
        <f t="shared" si="41"/>
        <v>714.7234099514958</v>
      </c>
      <c r="L230" s="37">
        <f t="shared" si="42"/>
        <v>14884745.634394271</v>
      </c>
      <c r="M230" s="37">
        <f t="shared" si="43"/>
        <v>11301206.558153052</v>
      </c>
      <c r="N230" s="41">
        <f>'jan-mai'!M230</f>
        <v>10236291.411341025</v>
      </c>
      <c r="O230" s="41">
        <f t="shared" si="44"/>
        <v>1064915.1468120273</v>
      </c>
      <c r="P230" s="4"/>
      <c r="Q230" s="4"/>
      <c r="R230" s="4"/>
      <c r="S230" s="4"/>
      <c r="T230" s="4"/>
    </row>
    <row r="231" spans="1:20" s="34" customFormat="1" ht="14.5" x14ac:dyDescent="0.35">
      <c r="A231" s="33">
        <v>1264</v>
      </c>
      <c r="B231" s="34" t="s">
        <v>283</v>
      </c>
      <c r="C231">
        <v>56725192</v>
      </c>
      <c r="D231" s="36">
        <v>2887</v>
      </c>
      <c r="E231" s="37">
        <f t="shared" si="35"/>
        <v>19648.490474541046</v>
      </c>
      <c r="F231" s="38">
        <f t="shared" si="36"/>
        <v>1.0325179379686851</v>
      </c>
      <c r="G231" s="39">
        <f t="shared" si="37"/>
        <v>-371.28365770753516</v>
      </c>
      <c r="H231" s="39">
        <f t="shared" si="38"/>
        <v>0</v>
      </c>
      <c r="I231" s="37">
        <f t="shared" si="39"/>
        <v>-371.28365770753516</v>
      </c>
      <c r="J231" s="40">
        <f t="shared" si="40"/>
        <v>-226.63414345062105</v>
      </c>
      <c r="K231" s="37">
        <f t="shared" si="41"/>
        <v>-597.91780115815618</v>
      </c>
      <c r="L231" s="37">
        <f t="shared" si="42"/>
        <v>-1071895.9198016541</v>
      </c>
      <c r="M231" s="37">
        <f t="shared" si="43"/>
        <v>-1726188.6919435968</v>
      </c>
      <c r="N231" s="41">
        <f>'jan-mai'!M231</f>
        <v>-762702.11587771703</v>
      </c>
      <c r="O231" s="41">
        <f t="shared" si="44"/>
        <v>-963486.57606587978</v>
      </c>
      <c r="P231" s="4"/>
      <c r="Q231" s="4"/>
      <c r="R231" s="4"/>
      <c r="S231" s="4"/>
      <c r="T231" s="4"/>
    </row>
    <row r="232" spans="1:20" s="34" customFormat="1" ht="14.5" x14ac:dyDescent="0.35">
      <c r="A232" s="33">
        <v>1265</v>
      </c>
      <c r="B232" s="34" t="s">
        <v>284</v>
      </c>
      <c r="C232">
        <v>8913635</v>
      </c>
      <c r="D232" s="36">
        <v>562</v>
      </c>
      <c r="E232" s="37">
        <f t="shared" si="35"/>
        <v>15860.560498220641</v>
      </c>
      <c r="F232" s="38">
        <f t="shared" si="36"/>
        <v>0.83346419114839809</v>
      </c>
      <c r="G232" s="39">
        <f t="shared" si="37"/>
        <v>1901.4743280847078</v>
      </c>
      <c r="H232" s="39">
        <f t="shared" si="38"/>
        <v>443.15440480674943</v>
      </c>
      <c r="I232" s="37">
        <f t="shared" si="39"/>
        <v>2344.6287328914573</v>
      </c>
      <c r="J232" s="40">
        <f t="shared" si="40"/>
        <v>-226.63414345062105</v>
      </c>
      <c r="K232" s="37">
        <f t="shared" si="41"/>
        <v>2117.9945894408361</v>
      </c>
      <c r="L232" s="37">
        <f t="shared" si="42"/>
        <v>1317681.3478849989</v>
      </c>
      <c r="M232" s="37">
        <f t="shared" si="43"/>
        <v>1190312.9592657499</v>
      </c>
      <c r="N232" s="41">
        <f>'jan-mai'!M232</f>
        <v>1198146.5217704079</v>
      </c>
      <c r="O232" s="41">
        <f t="shared" si="44"/>
        <v>-7833.5625046580099</v>
      </c>
      <c r="P232" s="4"/>
      <c r="Q232" s="4"/>
      <c r="R232" s="4"/>
      <c r="S232" s="4"/>
      <c r="T232" s="4"/>
    </row>
    <row r="233" spans="1:20" s="34" customFormat="1" ht="14.5" x14ac:dyDescent="0.35">
      <c r="A233" s="33">
        <v>1266</v>
      </c>
      <c r="B233" s="34" t="s">
        <v>285</v>
      </c>
      <c r="C233">
        <v>38766198</v>
      </c>
      <c r="D233" s="36">
        <v>1711</v>
      </c>
      <c r="E233" s="37">
        <f t="shared" si="35"/>
        <v>22657.041496201051</v>
      </c>
      <c r="F233" s="38">
        <f t="shared" si="36"/>
        <v>1.1906157267623318</v>
      </c>
      <c r="G233" s="39">
        <f t="shared" si="37"/>
        <v>-2176.414270703538</v>
      </c>
      <c r="H233" s="39">
        <f t="shared" si="38"/>
        <v>0</v>
      </c>
      <c r="I233" s="37">
        <f t="shared" si="39"/>
        <v>-2176.414270703538</v>
      </c>
      <c r="J233" s="40">
        <f t="shared" si="40"/>
        <v>-226.63414345062105</v>
      </c>
      <c r="K233" s="37">
        <f t="shared" si="41"/>
        <v>-2403.0484141541592</v>
      </c>
      <c r="L233" s="37">
        <f t="shared" si="42"/>
        <v>-3723844.8171737534</v>
      </c>
      <c r="M233" s="37">
        <f t="shared" si="43"/>
        <v>-4111615.8366177664</v>
      </c>
      <c r="N233" s="41">
        <f>'jan-mai'!M233</f>
        <v>-4449112.5920563815</v>
      </c>
      <c r="O233" s="41">
        <f t="shared" si="44"/>
        <v>337496.7554386151</v>
      </c>
      <c r="P233" s="4"/>
      <c r="Q233" s="4"/>
      <c r="R233" s="4"/>
      <c r="S233" s="4"/>
      <c r="T233" s="4"/>
    </row>
    <row r="234" spans="1:20" s="34" customFormat="1" ht="14.5" x14ac:dyDescent="0.35">
      <c r="A234" s="33">
        <v>1401</v>
      </c>
      <c r="B234" s="34" t="s">
        <v>286</v>
      </c>
      <c r="C234">
        <v>222767189</v>
      </c>
      <c r="D234" s="36">
        <v>11852</v>
      </c>
      <c r="E234" s="37">
        <f t="shared" si="35"/>
        <v>18795.746625042186</v>
      </c>
      <c r="F234" s="38">
        <f t="shared" si="36"/>
        <v>0.98770669293991864</v>
      </c>
      <c r="G234" s="39">
        <f t="shared" si="37"/>
        <v>140.36265199178087</v>
      </c>
      <c r="H234" s="39">
        <f t="shared" si="38"/>
        <v>0</v>
      </c>
      <c r="I234" s="37">
        <f t="shared" si="39"/>
        <v>140.36265199178087</v>
      </c>
      <c r="J234" s="40">
        <f t="shared" si="40"/>
        <v>-226.63414345062105</v>
      </c>
      <c r="K234" s="37">
        <f t="shared" si="41"/>
        <v>-86.271491458840188</v>
      </c>
      <c r="L234" s="37">
        <f t="shared" si="42"/>
        <v>1663578.1514065869</v>
      </c>
      <c r="M234" s="37">
        <f t="shared" si="43"/>
        <v>-1022489.7167701739</v>
      </c>
      <c r="N234" s="41">
        <f>'jan-mai'!M234</f>
        <v>1188914.5425761328</v>
      </c>
      <c r="O234" s="41">
        <f t="shared" si="44"/>
        <v>-2211404.2593463068</v>
      </c>
      <c r="P234" s="4"/>
      <c r="Q234" s="4"/>
      <c r="R234" s="4"/>
      <c r="S234" s="4"/>
      <c r="T234" s="4"/>
    </row>
    <row r="235" spans="1:20" s="34" customFormat="1" ht="14.5" x14ac:dyDescent="0.35">
      <c r="A235" s="33">
        <v>1411</v>
      </c>
      <c r="B235" s="34" t="s">
        <v>287</v>
      </c>
      <c r="C235">
        <v>43690202</v>
      </c>
      <c r="D235" s="36">
        <v>2322</v>
      </c>
      <c r="E235" s="37">
        <f t="shared" si="35"/>
        <v>18815.763135228251</v>
      </c>
      <c r="F235" s="38">
        <f t="shared" si="36"/>
        <v>0.98875855012199709</v>
      </c>
      <c r="G235" s="39">
        <f t="shared" si="37"/>
        <v>128.35274588014144</v>
      </c>
      <c r="H235" s="39">
        <f t="shared" si="38"/>
        <v>0</v>
      </c>
      <c r="I235" s="37">
        <f t="shared" si="39"/>
        <v>128.35274588014144</v>
      </c>
      <c r="J235" s="40">
        <f t="shared" si="40"/>
        <v>-226.63414345062105</v>
      </c>
      <c r="K235" s="37">
        <f t="shared" si="41"/>
        <v>-98.281397570479612</v>
      </c>
      <c r="L235" s="37">
        <f t="shared" si="42"/>
        <v>298035.07593368844</v>
      </c>
      <c r="M235" s="37">
        <f t="shared" si="43"/>
        <v>-228209.40515865365</v>
      </c>
      <c r="N235" s="41">
        <f>'jan-mai'!M235</f>
        <v>-412391.25876967731</v>
      </c>
      <c r="O235" s="41">
        <f t="shared" si="44"/>
        <v>184181.85361102366</v>
      </c>
      <c r="P235" s="4"/>
      <c r="Q235" s="4"/>
      <c r="R235" s="4"/>
      <c r="S235" s="4"/>
      <c r="T235" s="4"/>
    </row>
    <row r="236" spans="1:20" s="34" customFormat="1" ht="14.5" x14ac:dyDescent="0.35">
      <c r="A236" s="33">
        <v>1412</v>
      </c>
      <c r="B236" s="34" t="s">
        <v>288</v>
      </c>
      <c r="C236">
        <v>14494420</v>
      </c>
      <c r="D236" s="36">
        <v>820</v>
      </c>
      <c r="E236" s="37">
        <f t="shared" si="35"/>
        <v>17676.121951219513</v>
      </c>
      <c r="F236" s="38">
        <f t="shared" si="36"/>
        <v>0.92887099963247899</v>
      </c>
      <c r="G236" s="39">
        <f t="shared" si="37"/>
        <v>812.13745628538447</v>
      </c>
      <c r="H236" s="39">
        <f t="shared" si="38"/>
        <v>0</v>
      </c>
      <c r="I236" s="37">
        <f t="shared" si="39"/>
        <v>812.13745628538447</v>
      </c>
      <c r="J236" s="40">
        <f t="shared" si="40"/>
        <v>-226.63414345062105</v>
      </c>
      <c r="K236" s="37">
        <f t="shared" si="41"/>
        <v>585.50331283476339</v>
      </c>
      <c r="L236" s="37">
        <f t="shared" si="42"/>
        <v>665952.7141540153</v>
      </c>
      <c r="M236" s="37">
        <f t="shared" si="43"/>
        <v>480112.71652450599</v>
      </c>
      <c r="N236" s="41">
        <f>'jan-mai'!M236</f>
        <v>473453.63747151801</v>
      </c>
      <c r="O236" s="41">
        <f t="shared" si="44"/>
        <v>6659.0790529879741</v>
      </c>
      <c r="P236" s="4"/>
      <c r="Q236" s="4"/>
      <c r="R236" s="4"/>
      <c r="S236" s="4"/>
      <c r="T236" s="4"/>
    </row>
    <row r="237" spans="1:20" s="34" customFormat="1" ht="14.5" x14ac:dyDescent="0.35">
      <c r="A237" s="33">
        <v>1413</v>
      </c>
      <c r="B237" s="34" t="s">
        <v>289</v>
      </c>
      <c r="C237">
        <v>23832410</v>
      </c>
      <c r="D237" s="36">
        <v>1366</v>
      </c>
      <c r="E237" s="37">
        <f t="shared" si="35"/>
        <v>17446.859443631038</v>
      </c>
      <c r="F237" s="38">
        <f t="shared" si="36"/>
        <v>0.91682337429986105</v>
      </c>
      <c r="G237" s="39">
        <f t="shared" si="37"/>
        <v>949.69496083846968</v>
      </c>
      <c r="H237" s="39">
        <f t="shared" si="38"/>
        <v>0</v>
      </c>
      <c r="I237" s="37">
        <f t="shared" si="39"/>
        <v>949.69496083846968</v>
      </c>
      <c r="J237" s="40">
        <f t="shared" si="40"/>
        <v>-226.63414345062105</v>
      </c>
      <c r="K237" s="37">
        <f t="shared" si="41"/>
        <v>723.0608173878486</v>
      </c>
      <c r="L237" s="37">
        <f t="shared" si="42"/>
        <v>1297283.3165053495</v>
      </c>
      <c r="M237" s="37">
        <f t="shared" si="43"/>
        <v>987701.07655180118</v>
      </c>
      <c r="N237" s="41">
        <f>'jan-mai'!M237</f>
        <v>1277284.6413494279</v>
      </c>
      <c r="O237" s="41">
        <f t="shared" si="44"/>
        <v>-289583.56479762669</v>
      </c>
      <c r="P237" s="4"/>
      <c r="Q237" s="4"/>
      <c r="R237" s="4"/>
      <c r="S237" s="4"/>
      <c r="T237" s="4"/>
    </row>
    <row r="238" spans="1:20" s="34" customFormat="1" ht="14.5" x14ac:dyDescent="0.35">
      <c r="A238" s="33">
        <v>1416</v>
      </c>
      <c r="B238" s="34" t="s">
        <v>290</v>
      </c>
      <c r="C238">
        <v>82136716</v>
      </c>
      <c r="D238" s="36">
        <v>4091</v>
      </c>
      <c r="E238" s="37">
        <f t="shared" si="35"/>
        <v>20077.417746272306</v>
      </c>
      <c r="F238" s="38">
        <f t="shared" si="36"/>
        <v>1.0550578426356791</v>
      </c>
      <c r="G238" s="39">
        <f t="shared" si="37"/>
        <v>-628.64002074629093</v>
      </c>
      <c r="H238" s="39">
        <f t="shared" si="38"/>
        <v>0</v>
      </c>
      <c r="I238" s="37">
        <f t="shared" si="39"/>
        <v>-628.64002074629093</v>
      </c>
      <c r="J238" s="40">
        <f t="shared" si="40"/>
        <v>-226.63414345062105</v>
      </c>
      <c r="K238" s="37">
        <f t="shared" si="41"/>
        <v>-855.27416419691201</v>
      </c>
      <c r="L238" s="37">
        <f t="shared" si="42"/>
        <v>-2571766.3248730763</v>
      </c>
      <c r="M238" s="37">
        <f t="shared" si="43"/>
        <v>-3498926.6057295669</v>
      </c>
      <c r="N238" s="41">
        <f>'jan-mai'!M238</f>
        <v>-4074048.3759805136</v>
      </c>
      <c r="O238" s="41">
        <f t="shared" si="44"/>
        <v>575121.77025094675</v>
      </c>
      <c r="P238" s="4"/>
      <c r="Q238" s="4"/>
      <c r="R238" s="4"/>
      <c r="S238" s="4"/>
      <c r="T238" s="4"/>
    </row>
    <row r="239" spans="1:20" s="34" customFormat="1" ht="14.5" x14ac:dyDescent="0.35">
      <c r="A239" s="33">
        <v>1417</v>
      </c>
      <c r="B239" s="34" t="s">
        <v>291</v>
      </c>
      <c r="C239">
        <v>53957273</v>
      </c>
      <c r="D239" s="36">
        <v>2672</v>
      </c>
      <c r="E239" s="37">
        <f t="shared" si="35"/>
        <v>20193.590194610777</v>
      </c>
      <c r="F239" s="38">
        <f t="shared" si="36"/>
        <v>1.0611626442723561</v>
      </c>
      <c r="G239" s="39">
        <f t="shared" si="37"/>
        <v>-698.34348974937382</v>
      </c>
      <c r="H239" s="39">
        <f t="shared" si="38"/>
        <v>0</v>
      </c>
      <c r="I239" s="37">
        <f t="shared" si="39"/>
        <v>-698.34348974937382</v>
      </c>
      <c r="J239" s="40">
        <f t="shared" si="40"/>
        <v>-226.63414345062105</v>
      </c>
      <c r="K239" s="37">
        <f t="shared" si="41"/>
        <v>-924.9776331999949</v>
      </c>
      <c r="L239" s="37">
        <f t="shared" si="42"/>
        <v>-1865973.8046103269</v>
      </c>
      <c r="M239" s="37">
        <f t="shared" si="43"/>
        <v>-2471540.2359103863</v>
      </c>
      <c r="N239" s="41">
        <f>'jan-mai'!M239</f>
        <v>-2973819.2622879329</v>
      </c>
      <c r="O239" s="41">
        <f t="shared" si="44"/>
        <v>502279.0263775466</v>
      </c>
      <c r="P239" s="4"/>
      <c r="Q239" s="4"/>
      <c r="R239" s="4"/>
      <c r="S239" s="4"/>
      <c r="T239" s="4"/>
    </row>
    <row r="240" spans="1:20" s="34" customFormat="1" ht="14.5" x14ac:dyDescent="0.35">
      <c r="A240" s="33">
        <v>1418</v>
      </c>
      <c r="B240" s="34" t="s">
        <v>292</v>
      </c>
      <c r="C240">
        <v>20823645</v>
      </c>
      <c r="D240" s="36">
        <v>1279</v>
      </c>
      <c r="E240" s="37">
        <f t="shared" si="35"/>
        <v>16281.192337763878</v>
      </c>
      <c r="F240" s="38">
        <f t="shared" si="36"/>
        <v>0.85556817517566475</v>
      </c>
      <c r="G240" s="39">
        <f t="shared" si="37"/>
        <v>1649.0952243587656</v>
      </c>
      <c r="H240" s="39">
        <f t="shared" si="38"/>
        <v>295.93326096661639</v>
      </c>
      <c r="I240" s="37">
        <f t="shared" si="39"/>
        <v>1945.028485325382</v>
      </c>
      <c r="J240" s="40">
        <f t="shared" si="40"/>
        <v>-226.63414345062105</v>
      </c>
      <c r="K240" s="37">
        <f t="shared" si="41"/>
        <v>1718.394341874761</v>
      </c>
      <c r="L240" s="37">
        <f t="shared" si="42"/>
        <v>2487691.4327311637</v>
      </c>
      <c r="M240" s="37">
        <f t="shared" si="43"/>
        <v>2197826.3632578193</v>
      </c>
      <c r="N240" s="41">
        <f>'jan-mai'!M240</f>
        <v>1725630.462178563</v>
      </c>
      <c r="O240" s="41">
        <f t="shared" si="44"/>
        <v>472195.90107925632</v>
      </c>
      <c r="P240" s="4"/>
      <c r="Q240" s="4"/>
      <c r="R240" s="4"/>
      <c r="S240" s="4"/>
      <c r="T240" s="4"/>
    </row>
    <row r="241" spans="1:20" s="34" customFormat="1" ht="14.5" x14ac:dyDescent="0.35">
      <c r="A241" s="33">
        <v>1419</v>
      </c>
      <c r="B241" s="34" t="s">
        <v>293</v>
      </c>
      <c r="C241">
        <v>41124547</v>
      </c>
      <c r="D241" s="36">
        <v>2331</v>
      </c>
      <c r="E241" s="37">
        <f t="shared" si="35"/>
        <v>17642.448305448306</v>
      </c>
      <c r="F241" s="38">
        <f t="shared" si="36"/>
        <v>0.92710146709049435</v>
      </c>
      <c r="G241" s="39">
        <f t="shared" si="37"/>
        <v>832.34164374810859</v>
      </c>
      <c r="H241" s="39">
        <f t="shared" si="38"/>
        <v>0</v>
      </c>
      <c r="I241" s="37">
        <f t="shared" si="39"/>
        <v>832.34164374810859</v>
      </c>
      <c r="J241" s="40">
        <f t="shared" si="40"/>
        <v>-226.63414345062105</v>
      </c>
      <c r="K241" s="37">
        <f t="shared" si="41"/>
        <v>605.70750029748751</v>
      </c>
      <c r="L241" s="37">
        <f t="shared" si="42"/>
        <v>1940188.3715768412</v>
      </c>
      <c r="M241" s="37">
        <f t="shared" si="43"/>
        <v>1411904.1831934433</v>
      </c>
      <c r="N241" s="41">
        <f>'jan-mai'!M241</f>
        <v>1148409.5045684248</v>
      </c>
      <c r="O241" s="41">
        <f t="shared" si="44"/>
        <v>263494.67862501857</v>
      </c>
      <c r="P241" s="4"/>
      <c r="Q241" s="4"/>
      <c r="R241" s="4"/>
      <c r="S241" s="4"/>
      <c r="T241" s="4"/>
    </row>
    <row r="242" spans="1:20" s="34" customFormat="1" ht="14.5" x14ac:dyDescent="0.35">
      <c r="A242" s="33">
        <v>1420</v>
      </c>
      <c r="B242" s="34" t="s">
        <v>294</v>
      </c>
      <c r="C242">
        <v>135523848</v>
      </c>
      <c r="D242" s="36">
        <v>8191</v>
      </c>
      <c r="E242" s="37">
        <f t="shared" si="35"/>
        <v>16545.458185813699</v>
      </c>
      <c r="F242" s="38">
        <f t="shared" si="36"/>
        <v>0.86945520781348984</v>
      </c>
      <c r="G242" s="39">
        <f t="shared" si="37"/>
        <v>1490.535715528873</v>
      </c>
      <c r="H242" s="39">
        <f t="shared" si="38"/>
        <v>203.44021414917896</v>
      </c>
      <c r="I242" s="37">
        <f t="shared" si="39"/>
        <v>1693.9759296780519</v>
      </c>
      <c r="J242" s="40">
        <f t="shared" si="40"/>
        <v>-226.63414345062105</v>
      </c>
      <c r="K242" s="37">
        <f t="shared" si="41"/>
        <v>1467.3417862274309</v>
      </c>
      <c r="L242" s="37">
        <f t="shared" si="42"/>
        <v>13875356.839992924</v>
      </c>
      <c r="M242" s="37">
        <f t="shared" si="43"/>
        <v>12018996.570988886</v>
      </c>
      <c r="N242" s="41">
        <f>'jan-mai'!M242</f>
        <v>9492219.0797534045</v>
      </c>
      <c r="O242" s="41">
        <f t="shared" si="44"/>
        <v>2526777.4912354816</v>
      </c>
      <c r="P242" s="4"/>
      <c r="Q242" s="4"/>
      <c r="R242" s="4"/>
      <c r="S242" s="4"/>
      <c r="T242" s="4"/>
    </row>
    <row r="243" spans="1:20" s="34" customFormat="1" ht="14.5" x14ac:dyDescent="0.35">
      <c r="A243" s="33">
        <v>1421</v>
      </c>
      <c r="B243" s="34" t="s">
        <v>295</v>
      </c>
      <c r="C243">
        <v>62964501</v>
      </c>
      <c r="D243" s="36">
        <v>1764</v>
      </c>
      <c r="E243" s="37">
        <f t="shared" si="35"/>
        <v>35694.161564625851</v>
      </c>
      <c r="F243" s="38">
        <f t="shared" si="36"/>
        <v>1.8757095942806488</v>
      </c>
      <c r="G243" s="39">
        <f t="shared" si="37"/>
        <v>-9998.686311758418</v>
      </c>
      <c r="H243" s="39">
        <f t="shared" si="38"/>
        <v>0</v>
      </c>
      <c r="I243" s="37">
        <f t="shared" si="39"/>
        <v>-9998.686311758418</v>
      </c>
      <c r="J243" s="40">
        <f t="shared" si="40"/>
        <v>-226.63414345062105</v>
      </c>
      <c r="K243" s="37">
        <f t="shared" si="41"/>
        <v>-10225.320455209039</v>
      </c>
      <c r="L243" s="37">
        <f t="shared" si="42"/>
        <v>-17637682.653941851</v>
      </c>
      <c r="M243" s="37">
        <f t="shared" si="43"/>
        <v>-18037465.282988746</v>
      </c>
      <c r="N243" s="41">
        <f>'jan-mai'!M243</f>
        <v>-17618323.385732003</v>
      </c>
      <c r="O243" s="41">
        <f t="shared" si="44"/>
        <v>-419141.89725674316</v>
      </c>
      <c r="P243" s="4"/>
      <c r="Q243" s="4"/>
      <c r="R243" s="4"/>
      <c r="S243" s="4"/>
      <c r="T243" s="4"/>
    </row>
    <row r="244" spans="1:20" s="34" customFormat="1" ht="14.5" x14ac:dyDescent="0.35">
      <c r="A244" s="33">
        <v>1422</v>
      </c>
      <c r="B244" s="34" t="s">
        <v>296</v>
      </c>
      <c r="C244">
        <v>50208671</v>
      </c>
      <c r="D244" s="36">
        <v>2151</v>
      </c>
      <c r="E244" s="37">
        <f t="shared" si="35"/>
        <v>23342.013482101349</v>
      </c>
      <c r="F244" s="38">
        <f t="shared" si="36"/>
        <v>1.2266106477647611</v>
      </c>
      <c r="G244" s="39">
        <f t="shared" si="37"/>
        <v>-2587.3974622437167</v>
      </c>
      <c r="H244" s="39">
        <f t="shared" si="38"/>
        <v>0</v>
      </c>
      <c r="I244" s="37">
        <f t="shared" si="39"/>
        <v>-2587.3974622437167</v>
      </c>
      <c r="J244" s="40">
        <f t="shared" si="40"/>
        <v>-226.63414345062105</v>
      </c>
      <c r="K244" s="37">
        <f t="shared" si="41"/>
        <v>-2814.0316056943379</v>
      </c>
      <c r="L244" s="37">
        <f t="shared" si="42"/>
        <v>-5565491.9412862351</v>
      </c>
      <c r="M244" s="37">
        <f t="shared" si="43"/>
        <v>-6052981.9838485206</v>
      </c>
      <c r="N244" s="41">
        <f>'jan-mai'!M244</f>
        <v>-6426507.7621936146</v>
      </c>
      <c r="O244" s="41">
        <f t="shared" si="44"/>
        <v>373525.77834509406</v>
      </c>
      <c r="P244" s="4"/>
      <c r="Q244" s="4"/>
      <c r="R244" s="4"/>
      <c r="S244" s="4"/>
      <c r="T244" s="4"/>
    </row>
    <row r="245" spans="1:20" s="34" customFormat="1" ht="14.5" x14ac:dyDescent="0.35">
      <c r="A245" s="33">
        <v>1424</v>
      </c>
      <c r="B245" s="34" t="s">
        <v>297</v>
      </c>
      <c r="C245">
        <v>117197033</v>
      </c>
      <c r="D245" s="36">
        <v>5245</v>
      </c>
      <c r="E245" s="37">
        <f t="shared" si="35"/>
        <v>22344.524880838893</v>
      </c>
      <c r="F245" s="38">
        <f t="shared" si="36"/>
        <v>1.1741931414399229</v>
      </c>
      <c r="G245" s="39">
        <f t="shared" si="37"/>
        <v>-1988.9043014862436</v>
      </c>
      <c r="H245" s="39">
        <f t="shared" si="38"/>
        <v>0</v>
      </c>
      <c r="I245" s="37">
        <f t="shared" si="39"/>
        <v>-1988.9043014862436</v>
      </c>
      <c r="J245" s="40">
        <f t="shared" si="40"/>
        <v>-226.63414345062105</v>
      </c>
      <c r="K245" s="37">
        <f t="shared" si="41"/>
        <v>-2215.5384449368648</v>
      </c>
      <c r="L245" s="37">
        <f t="shared" si="42"/>
        <v>-10431803.061295347</v>
      </c>
      <c r="M245" s="37">
        <f t="shared" si="43"/>
        <v>-11620499.143693857</v>
      </c>
      <c r="N245" s="41">
        <f>'jan-mai'!M245</f>
        <v>-11902131.321294989</v>
      </c>
      <c r="O245" s="41">
        <f t="shared" si="44"/>
        <v>281632.17760113254</v>
      </c>
      <c r="P245" s="4"/>
      <c r="Q245" s="4"/>
      <c r="R245" s="4"/>
      <c r="S245" s="4"/>
      <c r="T245" s="4"/>
    </row>
    <row r="246" spans="1:20" s="34" customFormat="1" ht="14.5" x14ac:dyDescent="0.35">
      <c r="A246" s="33">
        <v>1426</v>
      </c>
      <c r="B246" s="34" t="s">
        <v>298</v>
      </c>
      <c r="C246">
        <v>111142155</v>
      </c>
      <c r="D246" s="36">
        <v>5195</v>
      </c>
      <c r="E246" s="37">
        <f t="shared" si="35"/>
        <v>21394.062560153994</v>
      </c>
      <c r="F246" s="38">
        <f t="shared" si="36"/>
        <v>1.1242468416596887</v>
      </c>
      <c r="G246" s="39">
        <f t="shared" si="37"/>
        <v>-1418.6269090753042</v>
      </c>
      <c r="H246" s="39">
        <f t="shared" si="38"/>
        <v>0</v>
      </c>
      <c r="I246" s="37">
        <f t="shared" si="39"/>
        <v>-1418.6269090753042</v>
      </c>
      <c r="J246" s="40">
        <f t="shared" si="40"/>
        <v>-226.63414345062105</v>
      </c>
      <c r="K246" s="37">
        <f t="shared" si="41"/>
        <v>-1645.2610525259252</v>
      </c>
      <c r="L246" s="37">
        <f t="shared" si="42"/>
        <v>-7369766.7926462051</v>
      </c>
      <c r="M246" s="37">
        <f t="shared" si="43"/>
        <v>-8547131.1678721812</v>
      </c>
      <c r="N246" s="41">
        <f>'jan-mai'!M246</f>
        <v>-10706986.806506662</v>
      </c>
      <c r="O246" s="41">
        <f t="shared" si="44"/>
        <v>2159855.6386344805</v>
      </c>
      <c r="P246" s="4"/>
      <c r="Q246" s="4"/>
      <c r="R246" s="4"/>
      <c r="S246" s="4"/>
      <c r="T246" s="4"/>
    </row>
    <row r="247" spans="1:20" s="34" customFormat="1" ht="14.5" x14ac:dyDescent="0.35">
      <c r="A247" s="33">
        <v>1428</v>
      </c>
      <c r="B247" s="34" t="s">
        <v>299</v>
      </c>
      <c r="C247">
        <v>49048834</v>
      </c>
      <c r="D247" s="36">
        <v>3038</v>
      </c>
      <c r="E247" s="37">
        <f t="shared" si="35"/>
        <v>16145.106649111258</v>
      </c>
      <c r="F247" s="38">
        <f t="shared" si="36"/>
        <v>0.84841694313487703</v>
      </c>
      <c r="G247" s="39">
        <f t="shared" si="37"/>
        <v>1730.7466375503375</v>
      </c>
      <c r="H247" s="39">
        <f t="shared" si="38"/>
        <v>343.56325199503334</v>
      </c>
      <c r="I247" s="37">
        <f t="shared" si="39"/>
        <v>2074.3098895453709</v>
      </c>
      <c r="J247" s="40">
        <f t="shared" si="40"/>
        <v>-226.63414345062105</v>
      </c>
      <c r="K247" s="37">
        <f t="shared" si="41"/>
        <v>1847.6757460947499</v>
      </c>
      <c r="L247" s="37">
        <f t="shared" si="42"/>
        <v>6301753.4444388365</v>
      </c>
      <c r="M247" s="37">
        <f t="shared" si="43"/>
        <v>5613238.9166358504</v>
      </c>
      <c r="N247" s="41">
        <f>'jan-mai'!M247</f>
        <v>4720516.185299824</v>
      </c>
      <c r="O247" s="41">
        <f t="shared" si="44"/>
        <v>892722.73133602645</v>
      </c>
      <c r="P247" s="4"/>
      <c r="Q247" s="4"/>
      <c r="R247" s="4"/>
      <c r="S247" s="4"/>
      <c r="T247" s="4"/>
    </row>
    <row r="248" spans="1:20" s="34" customFormat="1" ht="14.5" x14ac:dyDescent="0.35">
      <c r="A248" s="33">
        <v>1429</v>
      </c>
      <c r="B248" s="34" t="s">
        <v>300</v>
      </c>
      <c r="C248">
        <v>40752073</v>
      </c>
      <c r="D248" s="36">
        <v>2770</v>
      </c>
      <c r="E248" s="37">
        <f t="shared" si="35"/>
        <v>14711.939711191335</v>
      </c>
      <c r="F248" s="38">
        <f t="shared" si="36"/>
        <v>0.77310476719834165</v>
      </c>
      <c r="G248" s="39">
        <f t="shared" si="37"/>
        <v>2590.6468003022915</v>
      </c>
      <c r="H248" s="39">
        <f t="shared" si="38"/>
        <v>845.17168026700631</v>
      </c>
      <c r="I248" s="37">
        <f t="shared" si="39"/>
        <v>3435.8184805692977</v>
      </c>
      <c r="J248" s="40">
        <f t="shared" si="40"/>
        <v>-226.63414345062105</v>
      </c>
      <c r="K248" s="37">
        <f t="shared" si="41"/>
        <v>3209.1843371186765</v>
      </c>
      <c r="L248" s="37">
        <f t="shared" si="42"/>
        <v>9517217.1911769547</v>
      </c>
      <c r="M248" s="37">
        <f t="shared" si="43"/>
        <v>8889440.613818733</v>
      </c>
      <c r="N248" s="41">
        <f>'jan-mai'!M248</f>
        <v>7302304.812106817</v>
      </c>
      <c r="O248" s="41">
        <f t="shared" si="44"/>
        <v>1587135.801711916</v>
      </c>
      <c r="P248" s="4"/>
      <c r="Q248" s="4"/>
      <c r="R248" s="4"/>
      <c r="S248" s="4"/>
      <c r="T248" s="4"/>
    </row>
    <row r="249" spans="1:20" s="34" customFormat="1" ht="14.5" x14ac:dyDescent="0.35">
      <c r="A249" s="33">
        <v>1430</v>
      </c>
      <c r="B249" s="34" t="s">
        <v>301</v>
      </c>
      <c r="C249">
        <v>45208831</v>
      </c>
      <c r="D249" s="36">
        <v>3027</v>
      </c>
      <c r="E249" s="37">
        <f t="shared" si="35"/>
        <v>14935.193591014206</v>
      </c>
      <c r="F249" s="38">
        <f t="shared" si="36"/>
        <v>0.78483664227225136</v>
      </c>
      <c r="G249" s="39">
        <f t="shared" si="37"/>
        <v>2456.6944724085688</v>
      </c>
      <c r="H249" s="39">
        <f t="shared" si="38"/>
        <v>767.03282232900165</v>
      </c>
      <c r="I249" s="37">
        <f t="shared" si="39"/>
        <v>3223.7272947375704</v>
      </c>
      <c r="J249" s="40">
        <f t="shared" si="40"/>
        <v>-226.63414345062105</v>
      </c>
      <c r="K249" s="37">
        <f t="shared" si="41"/>
        <v>2997.0931512869493</v>
      </c>
      <c r="L249" s="37">
        <f t="shared" si="42"/>
        <v>9758222.5211706255</v>
      </c>
      <c r="M249" s="37">
        <f t="shared" si="43"/>
        <v>9072200.9689455945</v>
      </c>
      <c r="N249" s="41">
        <f>'jan-mai'!M249</f>
        <v>7742699.5649448829</v>
      </c>
      <c r="O249" s="41">
        <f t="shared" si="44"/>
        <v>1329501.4040007116</v>
      </c>
      <c r="P249" s="4"/>
      <c r="Q249" s="4"/>
      <c r="R249" s="4"/>
      <c r="S249" s="4"/>
      <c r="T249" s="4"/>
    </row>
    <row r="250" spans="1:20" s="34" customFormat="1" ht="14.5" x14ac:dyDescent="0.35">
      <c r="A250" s="33">
        <v>1431</v>
      </c>
      <c r="B250" s="34" t="s">
        <v>302</v>
      </c>
      <c r="C250">
        <v>51107610</v>
      </c>
      <c r="D250" s="36">
        <v>3047</v>
      </c>
      <c r="E250" s="37">
        <f t="shared" si="35"/>
        <v>16773.091565474238</v>
      </c>
      <c r="F250" s="38">
        <f t="shared" si="36"/>
        <v>0.88141722332223771</v>
      </c>
      <c r="G250" s="39">
        <f t="shared" si="37"/>
        <v>1353.9556877325492</v>
      </c>
      <c r="H250" s="39">
        <f t="shared" si="38"/>
        <v>123.76853126799014</v>
      </c>
      <c r="I250" s="37">
        <f t="shared" si="39"/>
        <v>1477.7242190005393</v>
      </c>
      <c r="J250" s="40">
        <f t="shared" si="40"/>
        <v>-226.63414345062105</v>
      </c>
      <c r="K250" s="37">
        <f t="shared" si="41"/>
        <v>1251.0900755499183</v>
      </c>
      <c r="L250" s="37">
        <f t="shared" si="42"/>
        <v>4502625.6952946428</v>
      </c>
      <c r="M250" s="37">
        <f t="shared" si="43"/>
        <v>3812071.4602006013</v>
      </c>
      <c r="N250" s="41">
        <f>'jan-mai'!M250</f>
        <v>2804020.3883175002</v>
      </c>
      <c r="O250" s="41">
        <f t="shared" si="44"/>
        <v>1008051.071883101</v>
      </c>
      <c r="P250" s="4"/>
      <c r="Q250" s="4"/>
      <c r="R250" s="4"/>
      <c r="S250" s="4"/>
      <c r="T250" s="4"/>
    </row>
    <row r="251" spans="1:20" s="34" customFormat="1" ht="14.5" x14ac:dyDescent="0.35">
      <c r="A251" s="33">
        <v>1432</v>
      </c>
      <c r="B251" s="34" t="s">
        <v>303</v>
      </c>
      <c r="C251">
        <v>237898555</v>
      </c>
      <c r="D251" s="36">
        <v>13092</v>
      </c>
      <c r="E251" s="37">
        <f t="shared" si="35"/>
        <v>18171.292010388024</v>
      </c>
      <c r="F251" s="38">
        <f t="shared" si="36"/>
        <v>0.95489192826814018</v>
      </c>
      <c r="G251" s="39">
        <f t="shared" si="37"/>
        <v>515.03542078427779</v>
      </c>
      <c r="H251" s="39">
        <f t="shared" si="38"/>
        <v>0</v>
      </c>
      <c r="I251" s="37">
        <f t="shared" si="39"/>
        <v>515.03542078427779</v>
      </c>
      <c r="J251" s="40">
        <f t="shared" si="40"/>
        <v>-226.63414345062105</v>
      </c>
      <c r="K251" s="37">
        <f t="shared" si="41"/>
        <v>288.40127733365671</v>
      </c>
      <c r="L251" s="37">
        <f t="shared" si="42"/>
        <v>6742843.7289077649</v>
      </c>
      <c r="M251" s="37">
        <f t="shared" si="43"/>
        <v>3775749.5228522336</v>
      </c>
      <c r="N251" s="41">
        <f>'jan-mai'!M251</f>
        <v>3387090.7358257412</v>
      </c>
      <c r="O251" s="41">
        <f t="shared" si="44"/>
        <v>388658.78702649241</v>
      </c>
      <c r="P251" s="4"/>
      <c r="Q251" s="4"/>
      <c r="R251" s="4"/>
      <c r="S251" s="4"/>
      <c r="T251" s="4"/>
    </row>
    <row r="252" spans="1:20" s="34" customFormat="1" ht="14.5" x14ac:dyDescent="0.35">
      <c r="A252" s="33">
        <v>1433</v>
      </c>
      <c r="B252" s="34" t="s">
        <v>304</v>
      </c>
      <c r="C252">
        <v>42656979</v>
      </c>
      <c r="D252" s="36">
        <v>2793</v>
      </c>
      <c r="E252" s="37">
        <f t="shared" si="35"/>
        <v>15272.817400644468</v>
      </c>
      <c r="F252" s="38">
        <f t="shared" si="36"/>
        <v>0.80257859757310568</v>
      </c>
      <c r="G252" s="39">
        <f t="shared" si="37"/>
        <v>2254.1201866304114</v>
      </c>
      <c r="H252" s="39">
        <f t="shared" si="38"/>
        <v>648.86448895840977</v>
      </c>
      <c r="I252" s="37">
        <f t="shared" si="39"/>
        <v>2902.9846755888211</v>
      </c>
      <c r="J252" s="40">
        <f t="shared" si="40"/>
        <v>-226.63414345062105</v>
      </c>
      <c r="K252" s="37">
        <f t="shared" si="41"/>
        <v>2676.3505321381999</v>
      </c>
      <c r="L252" s="37">
        <f t="shared" si="42"/>
        <v>8108036.1989195775</v>
      </c>
      <c r="M252" s="37">
        <f t="shared" si="43"/>
        <v>7475047.0362619925</v>
      </c>
      <c r="N252" s="41">
        <f>'jan-mai'!M252</f>
        <v>6460723.8864853224</v>
      </c>
      <c r="O252" s="41">
        <f t="shared" si="44"/>
        <v>1014323.1497766702</v>
      </c>
      <c r="P252" s="4"/>
      <c r="Q252" s="4"/>
      <c r="R252" s="4"/>
      <c r="S252" s="4"/>
      <c r="T252" s="4"/>
    </row>
    <row r="253" spans="1:20" s="34" customFormat="1" ht="14.5" x14ac:dyDescent="0.35">
      <c r="A253" s="33">
        <v>1438</v>
      </c>
      <c r="B253" s="34" t="s">
        <v>305</v>
      </c>
      <c r="C253">
        <v>76115174</v>
      </c>
      <c r="D253" s="36">
        <v>3705</v>
      </c>
      <c r="E253" s="37">
        <f t="shared" si="35"/>
        <v>20543.906612685561</v>
      </c>
      <c r="F253" s="38">
        <f t="shared" si="36"/>
        <v>1.0795715895343763</v>
      </c>
      <c r="G253" s="39">
        <f t="shared" si="37"/>
        <v>-908.53334059424446</v>
      </c>
      <c r="H253" s="39">
        <f t="shared" si="38"/>
        <v>0</v>
      </c>
      <c r="I253" s="37">
        <f t="shared" si="39"/>
        <v>-908.53334059424446</v>
      </c>
      <c r="J253" s="40">
        <f t="shared" si="40"/>
        <v>-226.63414345062105</v>
      </c>
      <c r="K253" s="37">
        <f t="shared" si="41"/>
        <v>-1135.1674840448654</v>
      </c>
      <c r="L253" s="37">
        <f t="shared" si="42"/>
        <v>-3366116.0269016759</v>
      </c>
      <c r="M253" s="37">
        <f t="shared" si="43"/>
        <v>-4205795.5283862269</v>
      </c>
      <c r="N253" s="41">
        <f>'jan-mai'!M253</f>
        <v>-2868053.6258146688</v>
      </c>
      <c r="O253" s="41">
        <f t="shared" si="44"/>
        <v>-1337741.902571558</v>
      </c>
      <c r="P253" s="4"/>
      <c r="Q253" s="4"/>
      <c r="R253" s="4"/>
      <c r="S253" s="4"/>
      <c r="T253" s="4"/>
    </row>
    <row r="254" spans="1:20" s="34" customFormat="1" ht="14.5" x14ac:dyDescent="0.35">
      <c r="A254" s="33">
        <v>1439</v>
      </c>
      <c r="B254" s="34" t="s">
        <v>306</v>
      </c>
      <c r="C254">
        <v>105436254</v>
      </c>
      <c r="D254" s="36">
        <v>5970</v>
      </c>
      <c r="E254" s="37">
        <f t="shared" si="35"/>
        <v>17661.014070351757</v>
      </c>
      <c r="F254" s="38">
        <f t="shared" si="36"/>
        <v>0.92807708836378056</v>
      </c>
      <c r="G254" s="39">
        <f t="shared" si="37"/>
        <v>821.20218480603796</v>
      </c>
      <c r="H254" s="39">
        <f t="shared" si="38"/>
        <v>0</v>
      </c>
      <c r="I254" s="37">
        <f t="shared" si="39"/>
        <v>821.20218480603796</v>
      </c>
      <c r="J254" s="40">
        <f t="shared" si="40"/>
        <v>-226.63414345062105</v>
      </c>
      <c r="K254" s="37">
        <f t="shared" si="41"/>
        <v>594.56804135541688</v>
      </c>
      <c r="L254" s="37">
        <f t="shared" si="42"/>
        <v>4902577.0432920465</v>
      </c>
      <c r="M254" s="37">
        <f t="shared" si="43"/>
        <v>3549571.2068918389</v>
      </c>
      <c r="N254" s="41">
        <f>'jan-mai'!M254</f>
        <v>3598722.2142743417</v>
      </c>
      <c r="O254" s="41">
        <f t="shared" si="44"/>
        <v>-49151.007382502779</v>
      </c>
      <c r="P254" s="4"/>
      <c r="Q254" s="4"/>
      <c r="R254" s="4"/>
      <c r="S254" s="4"/>
      <c r="T254" s="4"/>
    </row>
    <row r="255" spans="1:20" s="34" customFormat="1" ht="14.5" x14ac:dyDescent="0.35">
      <c r="A255" s="33">
        <v>1441</v>
      </c>
      <c r="B255" s="34" t="s">
        <v>307</v>
      </c>
      <c r="C255">
        <v>43875052</v>
      </c>
      <c r="D255" s="36">
        <v>2747</v>
      </c>
      <c r="E255" s="37">
        <f t="shared" si="35"/>
        <v>15971.988350928286</v>
      </c>
      <c r="F255" s="38">
        <f t="shared" si="36"/>
        <v>0.83931966675651415</v>
      </c>
      <c r="G255" s="39">
        <f t="shared" si="37"/>
        <v>1834.6176164601204</v>
      </c>
      <c r="H255" s="39">
        <f t="shared" si="38"/>
        <v>404.15465635907339</v>
      </c>
      <c r="I255" s="37">
        <f t="shared" si="39"/>
        <v>2238.7722728191939</v>
      </c>
      <c r="J255" s="40">
        <f t="shared" si="40"/>
        <v>-226.63414345062105</v>
      </c>
      <c r="K255" s="37">
        <f t="shared" si="41"/>
        <v>2012.1381293685729</v>
      </c>
      <c r="L255" s="37">
        <f t="shared" si="42"/>
        <v>6149907.4334343253</v>
      </c>
      <c r="M255" s="37">
        <f t="shared" si="43"/>
        <v>5527343.4413754698</v>
      </c>
      <c r="N255" s="41">
        <f>'jan-mai'!M255</f>
        <v>5034638.3377283132</v>
      </c>
      <c r="O255" s="41">
        <f t="shared" si="44"/>
        <v>492705.10364715662</v>
      </c>
      <c r="P255" s="4"/>
      <c r="Q255" s="4"/>
      <c r="R255" s="4"/>
      <c r="S255" s="4"/>
      <c r="T255" s="4"/>
    </row>
    <row r="256" spans="1:20" s="34" customFormat="1" ht="14.5" x14ac:dyDescent="0.35">
      <c r="A256" s="33">
        <v>1443</v>
      </c>
      <c r="B256" s="34" t="s">
        <v>308</v>
      </c>
      <c r="C256">
        <v>94841895</v>
      </c>
      <c r="D256" s="36">
        <v>6151</v>
      </c>
      <c r="E256" s="37">
        <f t="shared" si="35"/>
        <v>15418.939196878557</v>
      </c>
      <c r="F256" s="38">
        <f t="shared" si="36"/>
        <v>0.81025722183868942</v>
      </c>
      <c r="G256" s="39">
        <f t="shared" si="37"/>
        <v>2166.4471088899581</v>
      </c>
      <c r="H256" s="39">
        <f t="shared" si="38"/>
        <v>597.72186027647876</v>
      </c>
      <c r="I256" s="37">
        <f t="shared" si="39"/>
        <v>2764.1689691664369</v>
      </c>
      <c r="J256" s="40">
        <f t="shared" si="40"/>
        <v>-226.63414345062105</v>
      </c>
      <c r="K256" s="37">
        <f t="shared" si="41"/>
        <v>2537.5348257158157</v>
      </c>
      <c r="L256" s="37">
        <f t="shared" si="42"/>
        <v>17002403.329342753</v>
      </c>
      <c r="M256" s="37">
        <f t="shared" si="43"/>
        <v>15608376.712977983</v>
      </c>
      <c r="N256" s="41">
        <f>'jan-mai'!M256</f>
        <v>14013800.395746941</v>
      </c>
      <c r="O256" s="41">
        <f t="shared" si="44"/>
        <v>1594576.3172310423</v>
      </c>
      <c r="P256" s="4"/>
      <c r="Q256" s="4"/>
      <c r="R256" s="4"/>
      <c r="S256" s="4"/>
      <c r="T256" s="4"/>
    </row>
    <row r="257" spans="1:20" s="34" customFormat="1" ht="14.5" x14ac:dyDescent="0.35">
      <c r="A257" s="33">
        <v>1444</v>
      </c>
      <c r="B257" s="34" t="s">
        <v>309</v>
      </c>
      <c r="C257">
        <v>17440705</v>
      </c>
      <c r="D257" s="36">
        <v>1152</v>
      </c>
      <c r="E257" s="37">
        <f t="shared" si="35"/>
        <v>15139.500868055555</v>
      </c>
      <c r="F257" s="38">
        <f t="shared" si="36"/>
        <v>0.79557288324079112</v>
      </c>
      <c r="G257" s="39">
        <f t="shared" si="37"/>
        <v>2334.1101061837594</v>
      </c>
      <c r="H257" s="39">
        <f t="shared" si="38"/>
        <v>695.52527536452942</v>
      </c>
      <c r="I257" s="37">
        <f t="shared" si="39"/>
        <v>3029.6353815482889</v>
      </c>
      <c r="J257" s="40">
        <f t="shared" si="40"/>
        <v>-226.63414345062105</v>
      </c>
      <c r="K257" s="37">
        <f t="shared" si="41"/>
        <v>2803.0012380976677</v>
      </c>
      <c r="L257" s="37">
        <f t="shared" si="42"/>
        <v>3490139.9595436286</v>
      </c>
      <c r="M257" s="37">
        <f t="shared" si="43"/>
        <v>3229057.4262885135</v>
      </c>
      <c r="N257" s="41">
        <f>'jan-mai'!M257</f>
        <v>2632872.1862624744</v>
      </c>
      <c r="O257" s="41">
        <f t="shared" si="44"/>
        <v>596185.24002603907</v>
      </c>
      <c r="P257" s="4"/>
      <c r="Q257" s="4"/>
      <c r="R257" s="4"/>
      <c r="S257" s="4"/>
      <c r="T257" s="4"/>
    </row>
    <row r="258" spans="1:20" s="34" customFormat="1" ht="14.5" x14ac:dyDescent="0.35">
      <c r="A258" s="33">
        <v>1445</v>
      </c>
      <c r="B258" s="34" t="s">
        <v>310</v>
      </c>
      <c r="C258">
        <v>95539793</v>
      </c>
      <c r="D258" s="36">
        <v>5836</v>
      </c>
      <c r="E258" s="37">
        <f t="shared" si="35"/>
        <v>16370.76644962303</v>
      </c>
      <c r="F258" s="38">
        <f t="shared" si="36"/>
        <v>0.86027524808755207</v>
      </c>
      <c r="G258" s="39">
        <f t="shared" si="37"/>
        <v>1595.3507572432743</v>
      </c>
      <c r="H258" s="39">
        <f t="shared" si="38"/>
        <v>264.58232181591308</v>
      </c>
      <c r="I258" s="37">
        <f t="shared" si="39"/>
        <v>1859.9330790591873</v>
      </c>
      <c r="J258" s="40">
        <f t="shared" si="40"/>
        <v>-226.63414345062105</v>
      </c>
      <c r="K258" s="37">
        <f t="shared" si="41"/>
        <v>1633.2989356085664</v>
      </c>
      <c r="L258" s="37">
        <f t="shared" si="42"/>
        <v>10854569.449389417</v>
      </c>
      <c r="M258" s="37">
        <f t="shared" si="43"/>
        <v>9531932.5882115941</v>
      </c>
      <c r="N258" s="41">
        <f>'jan-mai'!M258</f>
        <v>8068370.6401282959</v>
      </c>
      <c r="O258" s="41">
        <f t="shared" si="44"/>
        <v>1463561.9480832983</v>
      </c>
      <c r="P258" s="4"/>
      <c r="Q258" s="4"/>
      <c r="R258" s="4"/>
      <c r="S258" s="4"/>
      <c r="T258" s="4"/>
    </row>
    <row r="259" spans="1:20" s="34" customFormat="1" ht="14.5" x14ac:dyDescent="0.35">
      <c r="A259" s="33">
        <v>1449</v>
      </c>
      <c r="B259" s="34" t="s">
        <v>311</v>
      </c>
      <c r="C259">
        <v>111325798</v>
      </c>
      <c r="D259" s="36">
        <v>7167</v>
      </c>
      <c r="E259" s="37">
        <f t="shared" si="35"/>
        <v>15533.1098088461</v>
      </c>
      <c r="F259" s="38">
        <f t="shared" si="36"/>
        <v>0.81625682801699073</v>
      </c>
      <c r="G259" s="39">
        <f t="shared" si="37"/>
        <v>2097.944741709432</v>
      </c>
      <c r="H259" s="39">
        <f t="shared" si="38"/>
        <v>557.76214608783846</v>
      </c>
      <c r="I259" s="37">
        <f t="shared" si="39"/>
        <v>2655.7068877972706</v>
      </c>
      <c r="J259" s="40">
        <f t="shared" si="40"/>
        <v>-226.63414345062105</v>
      </c>
      <c r="K259" s="37">
        <f t="shared" si="41"/>
        <v>2429.0727443466494</v>
      </c>
      <c r="L259" s="37">
        <f t="shared" si="42"/>
        <v>19033451.264843039</v>
      </c>
      <c r="M259" s="37">
        <f t="shared" si="43"/>
        <v>17409164.358732436</v>
      </c>
      <c r="N259" s="41">
        <f>'jan-mai'!M259</f>
        <v>16404060.903075654</v>
      </c>
      <c r="O259" s="41">
        <f t="shared" si="44"/>
        <v>1005103.4556567818</v>
      </c>
      <c r="P259" s="4"/>
      <c r="Q259" s="4"/>
      <c r="R259" s="4"/>
      <c r="S259" s="4"/>
      <c r="T259" s="4"/>
    </row>
    <row r="260" spans="1:20" s="34" customFormat="1" ht="14.5" x14ac:dyDescent="0.35">
      <c r="A260" s="33">
        <v>1502</v>
      </c>
      <c r="B260" s="34" t="s">
        <v>312</v>
      </c>
      <c r="C260">
        <v>485144996</v>
      </c>
      <c r="D260" s="36">
        <v>27001</v>
      </c>
      <c r="E260" s="37">
        <f t="shared" si="35"/>
        <v>17967.667716010517</v>
      </c>
      <c r="F260" s="38">
        <f t="shared" si="36"/>
        <v>0.94419157768276518</v>
      </c>
      <c r="G260" s="39">
        <f t="shared" si="37"/>
        <v>637.20999741078197</v>
      </c>
      <c r="H260" s="39">
        <f t="shared" si="38"/>
        <v>0</v>
      </c>
      <c r="I260" s="37">
        <f t="shared" si="39"/>
        <v>637.20999741078197</v>
      </c>
      <c r="J260" s="40">
        <f t="shared" si="40"/>
        <v>-226.63414345062105</v>
      </c>
      <c r="K260" s="37">
        <f t="shared" si="41"/>
        <v>410.57585396016088</v>
      </c>
      <c r="L260" s="37">
        <f t="shared" si="42"/>
        <v>17205307.140088525</v>
      </c>
      <c r="M260" s="37">
        <f t="shared" si="43"/>
        <v>11085958.632778304</v>
      </c>
      <c r="N260" s="41">
        <f>'jan-mai'!M260</f>
        <v>10322768.988010284</v>
      </c>
      <c r="O260" s="41">
        <f t="shared" si="44"/>
        <v>763189.64476802014</v>
      </c>
      <c r="P260" s="4"/>
      <c r="Q260" s="4"/>
      <c r="R260" s="4"/>
      <c r="S260" s="4"/>
      <c r="T260" s="4"/>
    </row>
    <row r="261" spans="1:20" s="34" customFormat="1" ht="14.5" x14ac:dyDescent="0.35">
      <c r="A261" s="33">
        <v>1504</v>
      </c>
      <c r="B261" s="34" t="s">
        <v>313</v>
      </c>
      <c r="C261">
        <v>925505954</v>
      </c>
      <c r="D261" s="36">
        <v>47998</v>
      </c>
      <c r="E261" s="37">
        <f t="shared" si="35"/>
        <v>19282.177465727738</v>
      </c>
      <c r="F261" s="38">
        <f t="shared" si="36"/>
        <v>1.0132683801972575</v>
      </c>
      <c r="G261" s="39">
        <f t="shared" si="37"/>
        <v>-151.49585241955063</v>
      </c>
      <c r="H261" s="39">
        <f t="shared" si="38"/>
        <v>0</v>
      </c>
      <c r="I261" s="37">
        <f t="shared" si="39"/>
        <v>-151.49585241955063</v>
      </c>
      <c r="J261" s="40">
        <f t="shared" si="40"/>
        <v>-226.63414345062105</v>
      </c>
      <c r="K261" s="37">
        <f t="shared" si="41"/>
        <v>-378.12999587017168</v>
      </c>
      <c r="L261" s="37">
        <f t="shared" si="42"/>
        <v>-7271497.9244335908</v>
      </c>
      <c r="M261" s="37">
        <f t="shared" si="43"/>
        <v>-18149483.541776501</v>
      </c>
      <c r="N261" s="41">
        <f>'jan-mai'!M261</f>
        <v>-11064601.944197681</v>
      </c>
      <c r="O261" s="41">
        <f t="shared" si="44"/>
        <v>-7084881.5975788198</v>
      </c>
      <c r="P261" s="4"/>
      <c r="Q261" s="4"/>
      <c r="R261" s="4"/>
      <c r="S261" s="4"/>
      <c r="T261" s="4"/>
    </row>
    <row r="262" spans="1:20" s="34" customFormat="1" ht="14.5" x14ac:dyDescent="0.35">
      <c r="A262" s="33">
        <v>1505</v>
      </c>
      <c r="B262" s="34" t="s">
        <v>314</v>
      </c>
      <c r="C262">
        <v>394989105</v>
      </c>
      <c r="D262" s="36">
        <v>24274</v>
      </c>
      <c r="E262" s="37">
        <f t="shared" si="35"/>
        <v>16272.106162972728</v>
      </c>
      <c r="F262" s="38">
        <f t="shared" si="36"/>
        <v>0.85509070142410426</v>
      </c>
      <c r="G262" s="39">
        <f t="shared" si="37"/>
        <v>1654.5469292334553</v>
      </c>
      <c r="H262" s="39">
        <f t="shared" si="38"/>
        <v>299.11342214351868</v>
      </c>
      <c r="I262" s="37">
        <f t="shared" si="39"/>
        <v>1953.6603513769739</v>
      </c>
      <c r="J262" s="40">
        <f t="shared" si="40"/>
        <v>-226.63414345062105</v>
      </c>
      <c r="K262" s="37">
        <f t="shared" si="41"/>
        <v>1727.026207926353</v>
      </c>
      <c r="L262" s="37">
        <f t="shared" si="42"/>
        <v>47423151.369324669</v>
      </c>
      <c r="M262" s="37">
        <f t="shared" si="43"/>
        <v>41921834.171204291</v>
      </c>
      <c r="N262" s="41">
        <f>'jan-mai'!M262</f>
        <v>38367772.772339672</v>
      </c>
      <c r="O262" s="41">
        <f t="shared" si="44"/>
        <v>3554061.3988646194</v>
      </c>
      <c r="P262" s="4"/>
      <c r="Q262" s="4"/>
      <c r="R262" s="4"/>
      <c r="S262" s="4"/>
      <c r="T262" s="4"/>
    </row>
    <row r="263" spans="1:20" s="34" customFormat="1" ht="14.5" x14ac:dyDescent="0.35">
      <c r="A263" s="33">
        <v>1511</v>
      </c>
      <c r="B263" s="34" t="s">
        <v>315</v>
      </c>
      <c r="C263">
        <v>51645967</v>
      </c>
      <c r="D263" s="36">
        <v>3163</v>
      </c>
      <c r="E263" s="37">
        <f t="shared" si="35"/>
        <v>16328.15902624091</v>
      </c>
      <c r="F263" s="38">
        <f t="shared" si="36"/>
        <v>0.85803625018643248</v>
      </c>
      <c r="G263" s="39">
        <f t="shared" si="37"/>
        <v>1620.9152112725462</v>
      </c>
      <c r="H263" s="39">
        <f t="shared" si="38"/>
        <v>279.49491999965511</v>
      </c>
      <c r="I263" s="37">
        <f t="shared" si="39"/>
        <v>1900.4101312722014</v>
      </c>
      <c r="J263" s="40">
        <f t="shared" si="40"/>
        <v>-226.63414345062105</v>
      </c>
      <c r="K263" s="37">
        <f t="shared" si="41"/>
        <v>1673.7759878215804</v>
      </c>
      <c r="L263" s="37">
        <f t="shared" si="42"/>
        <v>6010997.2452139733</v>
      </c>
      <c r="M263" s="37">
        <f t="shared" si="43"/>
        <v>5294153.4494796591</v>
      </c>
      <c r="N263" s="41">
        <f>'jan-mai'!M263</f>
        <v>4885663.593878651</v>
      </c>
      <c r="O263" s="41">
        <f t="shared" si="44"/>
        <v>408489.85560100805</v>
      </c>
      <c r="P263" s="4"/>
      <c r="Q263" s="4"/>
      <c r="R263" s="4"/>
      <c r="S263" s="4"/>
      <c r="T263" s="4"/>
    </row>
    <row r="264" spans="1:20" s="34" customFormat="1" ht="14.5" x14ac:dyDescent="0.35">
      <c r="A264" s="33">
        <v>1514</v>
      </c>
      <c r="B264" s="34" t="s">
        <v>176</v>
      </c>
      <c r="C264">
        <v>46652305</v>
      </c>
      <c r="D264" s="36">
        <v>2493</v>
      </c>
      <c r="E264" s="37">
        <f t="shared" si="35"/>
        <v>18713.319294023266</v>
      </c>
      <c r="F264" s="38">
        <f t="shared" si="36"/>
        <v>0.98337517963785648</v>
      </c>
      <c r="G264" s="39">
        <f t="shared" si="37"/>
        <v>189.81905060313292</v>
      </c>
      <c r="H264" s="39">
        <f t="shared" si="38"/>
        <v>0</v>
      </c>
      <c r="I264" s="37">
        <f t="shared" si="39"/>
        <v>189.81905060313292</v>
      </c>
      <c r="J264" s="40">
        <f t="shared" si="40"/>
        <v>-226.63414345062105</v>
      </c>
      <c r="K264" s="37">
        <f t="shared" si="41"/>
        <v>-36.815092847488131</v>
      </c>
      <c r="L264" s="37">
        <f t="shared" si="42"/>
        <v>473218.89315361035</v>
      </c>
      <c r="M264" s="37">
        <f t="shared" si="43"/>
        <v>-91780.02646878791</v>
      </c>
      <c r="N264" s="41">
        <f>'jan-mai'!M264</f>
        <v>68320.044654259531</v>
      </c>
      <c r="O264" s="41">
        <f t="shared" si="44"/>
        <v>-160100.07112304744</v>
      </c>
      <c r="P264" s="4"/>
      <c r="Q264" s="4"/>
      <c r="R264" s="4"/>
      <c r="S264" s="4"/>
      <c r="T264" s="4"/>
    </row>
    <row r="265" spans="1:20" s="34" customFormat="1" ht="14.5" x14ac:dyDescent="0.35">
      <c r="A265" s="33">
        <v>1515</v>
      </c>
      <c r="B265" s="34" t="s">
        <v>316</v>
      </c>
      <c r="C265">
        <v>174588385</v>
      </c>
      <c r="D265" s="36">
        <v>8927</v>
      </c>
      <c r="E265" s="37">
        <f t="shared" ref="E265:E328" si="45">(C265)/D265</f>
        <v>19557.341212053321</v>
      </c>
      <c r="F265" s="38">
        <f t="shared" ref="F265:F328" si="46">IF(ISNUMBER(C265),E265/E$435,"")</f>
        <v>1.0277280917118881</v>
      </c>
      <c r="G265" s="39">
        <f t="shared" ref="G265:G328" si="47">(E$435-E265)*0.6</f>
        <v>-316.59410021490038</v>
      </c>
      <c r="H265" s="39">
        <f t="shared" ref="H265:H328" si="48">IF(E265&gt;=E$435*0.9,0,IF(E265&lt;0.9*E$435,(E$435*0.9-E265)*0.35))</f>
        <v>0</v>
      </c>
      <c r="I265" s="37">
        <f t="shared" ref="I265:I328" si="49">G265+H265</f>
        <v>-316.59410021490038</v>
      </c>
      <c r="J265" s="40">
        <f t="shared" ref="J265:J328" si="50">I$437</f>
        <v>-226.63414345062105</v>
      </c>
      <c r="K265" s="37">
        <f t="shared" ref="K265:K328" si="51">I265+J265</f>
        <v>-543.2282436655214</v>
      </c>
      <c r="L265" s="37">
        <f t="shared" ref="L265:L328" si="52">(I265*D265)</f>
        <v>-2826235.5326184155</v>
      </c>
      <c r="M265" s="37">
        <f t="shared" ref="M265:M328" si="53">(K265*D265)</f>
        <v>-4849398.5312021095</v>
      </c>
      <c r="N265" s="41">
        <f>'jan-mai'!M265</f>
        <v>-4160710.5423070253</v>
      </c>
      <c r="O265" s="41">
        <f t="shared" ref="O265:O328" si="54">M265-N265</f>
        <v>-688687.98889508424</v>
      </c>
      <c r="P265" s="4"/>
      <c r="Q265" s="4"/>
      <c r="R265" s="4"/>
      <c r="S265" s="4"/>
      <c r="T265" s="4"/>
    </row>
    <row r="266" spans="1:20" s="34" customFormat="1" ht="14.5" x14ac:dyDescent="0.35">
      <c r="A266" s="33">
        <v>1516</v>
      </c>
      <c r="B266" s="34" t="s">
        <v>317</v>
      </c>
      <c r="C266">
        <v>169485339</v>
      </c>
      <c r="D266" s="36">
        <v>8609</v>
      </c>
      <c r="E266" s="37">
        <f t="shared" si="45"/>
        <v>19686.994889069578</v>
      </c>
      <c r="F266" s="38">
        <f t="shared" si="46"/>
        <v>1.0345413248921338</v>
      </c>
      <c r="G266" s="39">
        <f t="shared" si="47"/>
        <v>-394.38630642465432</v>
      </c>
      <c r="H266" s="39">
        <f t="shared" si="48"/>
        <v>0</v>
      </c>
      <c r="I266" s="37">
        <f t="shared" si="49"/>
        <v>-394.38630642465432</v>
      </c>
      <c r="J266" s="40">
        <f t="shared" si="50"/>
        <v>-226.63414345062105</v>
      </c>
      <c r="K266" s="37">
        <f t="shared" si="51"/>
        <v>-621.0204498752754</v>
      </c>
      <c r="L266" s="37">
        <f t="shared" si="52"/>
        <v>-3395271.712009849</v>
      </c>
      <c r="M266" s="37">
        <f t="shared" si="53"/>
        <v>-5346365.052976246</v>
      </c>
      <c r="N266" s="41">
        <f>'jan-mai'!M266</f>
        <v>-3370263.3802533033</v>
      </c>
      <c r="O266" s="41">
        <f t="shared" si="54"/>
        <v>-1976101.6727229427</v>
      </c>
      <c r="P266" s="4"/>
      <c r="Q266" s="4"/>
      <c r="R266" s="4"/>
      <c r="S266" s="4"/>
      <c r="T266" s="4"/>
    </row>
    <row r="267" spans="1:20" s="34" customFormat="1" ht="14.5" x14ac:dyDescent="0.35">
      <c r="A267" s="33">
        <v>1517</v>
      </c>
      <c r="B267" s="34" t="s">
        <v>318</v>
      </c>
      <c r="C267">
        <v>79806529</v>
      </c>
      <c r="D267" s="36">
        <v>5155</v>
      </c>
      <c r="E267" s="37">
        <f t="shared" si="45"/>
        <v>15481.382929194957</v>
      </c>
      <c r="F267" s="38">
        <f t="shared" si="46"/>
        <v>0.8135386074399874</v>
      </c>
      <c r="G267" s="39">
        <f t="shared" si="47"/>
        <v>2128.9808695001179</v>
      </c>
      <c r="H267" s="39">
        <f t="shared" si="48"/>
        <v>575.8665539657386</v>
      </c>
      <c r="I267" s="37">
        <f t="shared" si="49"/>
        <v>2704.8474234658565</v>
      </c>
      <c r="J267" s="40">
        <f t="shared" si="50"/>
        <v>-226.63414345062105</v>
      </c>
      <c r="K267" s="37">
        <f t="shared" si="51"/>
        <v>2478.2132800152353</v>
      </c>
      <c r="L267" s="37">
        <f t="shared" si="52"/>
        <v>13943488.467966491</v>
      </c>
      <c r="M267" s="37">
        <f t="shared" si="53"/>
        <v>12775189.458478538</v>
      </c>
      <c r="N267" s="41">
        <f>'jan-mai'!M267</f>
        <v>11301315.411790844</v>
      </c>
      <c r="O267" s="41">
        <f t="shared" si="54"/>
        <v>1473874.0466876943</v>
      </c>
      <c r="P267" s="4"/>
      <c r="Q267" s="4"/>
      <c r="R267" s="4"/>
      <c r="S267" s="4"/>
      <c r="T267" s="4"/>
    </row>
    <row r="268" spans="1:20" s="34" customFormat="1" ht="14.5" x14ac:dyDescent="0.35">
      <c r="A268" s="33">
        <v>1519</v>
      </c>
      <c r="B268" s="34" t="s">
        <v>319</v>
      </c>
      <c r="C268">
        <v>138847078</v>
      </c>
      <c r="D268" s="36">
        <v>9197</v>
      </c>
      <c r="E268" s="37">
        <f t="shared" si="45"/>
        <v>15096.996629335654</v>
      </c>
      <c r="F268" s="38">
        <f t="shared" si="46"/>
        <v>0.793339307639914</v>
      </c>
      <c r="G268" s="39">
        <f t="shared" si="47"/>
        <v>2359.6126494157002</v>
      </c>
      <c r="H268" s="39">
        <f t="shared" si="48"/>
        <v>710.40175891649471</v>
      </c>
      <c r="I268" s="37">
        <f t="shared" si="49"/>
        <v>3070.0144083321948</v>
      </c>
      <c r="J268" s="40">
        <f t="shared" si="50"/>
        <v>-226.63414345062105</v>
      </c>
      <c r="K268" s="37">
        <f t="shared" si="51"/>
        <v>2843.3802648815736</v>
      </c>
      <c r="L268" s="37">
        <f t="shared" si="52"/>
        <v>28234922.513431195</v>
      </c>
      <c r="M268" s="37">
        <f t="shared" si="53"/>
        <v>26150568.296115831</v>
      </c>
      <c r="N268" s="41">
        <f>'jan-mai'!M268</f>
        <v>21204339.700395811</v>
      </c>
      <c r="O268" s="41">
        <f t="shared" si="54"/>
        <v>4946228.5957200192</v>
      </c>
      <c r="P268" s="4"/>
      <c r="Q268" s="4"/>
      <c r="R268" s="4"/>
      <c r="S268" s="4"/>
      <c r="T268" s="4"/>
    </row>
    <row r="269" spans="1:20" s="34" customFormat="1" ht="14.5" x14ac:dyDescent="0.35">
      <c r="A269" s="33">
        <v>1520</v>
      </c>
      <c r="B269" s="34" t="s">
        <v>320</v>
      </c>
      <c r="C269">
        <v>174562737</v>
      </c>
      <c r="D269" s="36">
        <v>10857</v>
      </c>
      <c r="E269" s="37">
        <f t="shared" si="45"/>
        <v>16078.358386294556</v>
      </c>
      <c r="F269" s="38">
        <f t="shared" si="46"/>
        <v>0.84490935669836209</v>
      </c>
      <c r="G269" s="39">
        <f t="shared" si="47"/>
        <v>1770.7955952403586</v>
      </c>
      <c r="H269" s="39">
        <f t="shared" si="48"/>
        <v>366.92514398087894</v>
      </c>
      <c r="I269" s="37">
        <f t="shared" si="49"/>
        <v>2137.7207392212376</v>
      </c>
      <c r="J269" s="40">
        <f t="shared" si="50"/>
        <v>-226.63414345062105</v>
      </c>
      <c r="K269" s="37">
        <f t="shared" si="51"/>
        <v>1911.0865957706167</v>
      </c>
      <c r="L269" s="37">
        <f t="shared" si="52"/>
        <v>23209234.065724976</v>
      </c>
      <c r="M269" s="37">
        <f t="shared" si="53"/>
        <v>20748667.170281585</v>
      </c>
      <c r="N269" s="41">
        <f>'jan-mai'!M269</f>
        <v>17254255.140322629</v>
      </c>
      <c r="O269" s="41">
        <f t="shared" si="54"/>
        <v>3494412.0299589559</v>
      </c>
      <c r="P269" s="4"/>
      <c r="Q269" s="4"/>
      <c r="R269" s="4"/>
      <c r="S269" s="4"/>
      <c r="T269" s="4"/>
    </row>
    <row r="270" spans="1:20" s="34" customFormat="1" ht="14.5" x14ac:dyDescent="0.35">
      <c r="A270" s="33">
        <v>1523</v>
      </c>
      <c r="B270" s="34" t="s">
        <v>321</v>
      </c>
      <c r="C270">
        <v>37806680</v>
      </c>
      <c r="D270" s="36">
        <v>2250</v>
      </c>
      <c r="E270" s="37">
        <f t="shared" si="45"/>
        <v>16802.968888888889</v>
      </c>
      <c r="F270" s="38">
        <f t="shared" si="46"/>
        <v>0.88298726110219283</v>
      </c>
      <c r="G270" s="39">
        <f t="shared" si="47"/>
        <v>1336.0292936837591</v>
      </c>
      <c r="H270" s="39">
        <f t="shared" si="48"/>
        <v>113.31146807286258</v>
      </c>
      <c r="I270" s="37">
        <f t="shared" si="49"/>
        <v>1449.3407617566218</v>
      </c>
      <c r="J270" s="40">
        <f t="shared" si="50"/>
        <v>-226.63414345062105</v>
      </c>
      <c r="K270" s="37">
        <f t="shared" si="51"/>
        <v>1222.7066183060008</v>
      </c>
      <c r="L270" s="37">
        <f t="shared" si="52"/>
        <v>3261016.7139523989</v>
      </c>
      <c r="M270" s="37">
        <f t="shared" si="53"/>
        <v>2751089.8911885018</v>
      </c>
      <c r="N270" s="41">
        <f>'jan-mai'!M270</f>
        <v>2633104.3544188943</v>
      </c>
      <c r="O270" s="41">
        <f t="shared" si="54"/>
        <v>117985.53676960757</v>
      </c>
      <c r="P270" s="4"/>
      <c r="Q270" s="4"/>
      <c r="R270" s="4"/>
      <c r="S270" s="4"/>
      <c r="T270" s="4"/>
    </row>
    <row r="271" spans="1:20" s="34" customFormat="1" ht="14.5" x14ac:dyDescent="0.35">
      <c r="A271" s="33">
        <v>1524</v>
      </c>
      <c r="B271" s="34" t="s">
        <v>322</v>
      </c>
      <c r="C271">
        <v>32074453</v>
      </c>
      <c r="D271" s="36">
        <v>1645</v>
      </c>
      <c r="E271" s="37">
        <f t="shared" si="45"/>
        <v>19498.147720364741</v>
      </c>
      <c r="F271" s="38">
        <f t="shared" si="46"/>
        <v>1.0246175045622721</v>
      </c>
      <c r="G271" s="39">
        <f t="shared" si="47"/>
        <v>-281.07800520175221</v>
      </c>
      <c r="H271" s="39">
        <f t="shared" si="48"/>
        <v>0</v>
      </c>
      <c r="I271" s="37">
        <f t="shared" si="49"/>
        <v>-281.07800520175221</v>
      </c>
      <c r="J271" s="40">
        <f t="shared" si="50"/>
        <v>-226.63414345062105</v>
      </c>
      <c r="K271" s="37">
        <f t="shared" si="51"/>
        <v>-507.71214865237323</v>
      </c>
      <c r="L271" s="37">
        <f t="shared" si="52"/>
        <v>-462373.31855688238</v>
      </c>
      <c r="M271" s="37">
        <f t="shared" si="53"/>
        <v>-835186.48453315394</v>
      </c>
      <c r="N271" s="41">
        <f>'jan-mai'!M271</f>
        <v>-1600192.0565357988</v>
      </c>
      <c r="O271" s="41">
        <f t="shared" si="54"/>
        <v>765005.57200264488</v>
      </c>
      <c r="P271" s="4"/>
      <c r="Q271" s="4"/>
      <c r="R271" s="4"/>
      <c r="S271" s="4"/>
      <c r="T271" s="4"/>
    </row>
    <row r="272" spans="1:20" s="34" customFormat="1" ht="14.5" x14ac:dyDescent="0.35">
      <c r="A272" s="33">
        <v>1525</v>
      </c>
      <c r="B272" s="34" t="s">
        <v>323</v>
      </c>
      <c r="C272">
        <v>76122951</v>
      </c>
      <c r="D272" s="36">
        <v>4565</v>
      </c>
      <c r="E272" s="37">
        <f t="shared" si="45"/>
        <v>16675.345235487403</v>
      </c>
      <c r="F272" s="38">
        <f t="shared" si="46"/>
        <v>0.87628070460530194</v>
      </c>
      <c r="G272" s="39">
        <f t="shared" si="47"/>
        <v>1412.6034857246507</v>
      </c>
      <c r="H272" s="39">
        <f t="shared" si="48"/>
        <v>157.97974676338271</v>
      </c>
      <c r="I272" s="37">
        <f t="shared" si="49"/>
        <v>1570.5832324880334</v>
      </c>
      <c r="J272" s="40">
        <f t="shared" si="50"/>
        <v>-226.63414345062105</v>
      </c>
      <c r="K272" s="37">
        <f t="shared" si="51"/>
        <v>1343.9490890374125</v>
      </c>
      <c r="L272" s="37">
        <f t="shared" si="52"/>
        <v>7169712.4563078731</v>
      </c>
      <c r="M272" s="37">
        <f t="shared" si="53"/>
        <v>6135127.5914557884</v>
      </c>
      <c r="N272" s="41">
        <f>'jan-mai'!M272</f>
        <v>5878942.8972987812</v>
      </c>
      <c r="O272" s="41">
        <f t="shared" si="54"/>
        <v>256184.69415700715</v>
      </c>
      <c r="P272" s="4"/>
      <c r="Q272" s="4"/>
      <c r="R272" s="4"/>
      <c r="S272" s="4"/>
      <c r="T272" s="4"/>
    </row>
    <row r="273" spans="1:20" s="34" customFormat="1" ht="14.5" x14ac:dyDescent="0.35">
      <c r="A273" s="33">
        <v>1526</v>
      </c>
      <c r="B273" s="34" t="s">
        <v>324</v>
      </c>
      <c r="C273">
        <v>13678222</v>
      </c>
      <c r="D273" s="36">
        <v>947</v>
      </c>
      <c r="E273" s="37">
        <f t="shared" si="45"/>
        <v>14443.740232312566</v>
      </c>
      <c r="F273" s="38">
        <f t="shared" si="46"/>
        <v>0.75901102430979794</v>
      </c>
      <c r="G273" s="39">
        <f t="shared" si="47"/>
        <v>2751.5664876295527</v>
      </c>
      <c r="H273" s="39">
        <f t="shared" si="48"/>
        <v>939.04149787457538</v>
      </c>
      <c r="I273" s="37">
        <f t="shared" si="49"/>
        <v>3690.607985504128</v>
      </c>
      <c r="J273" s="40">
        <f t="shared" si="50"/>
        <v>-226.63414345062105</v>
      </c>
      <c r="K273" s="37">
        <f t="shared" si="51"/>
        <v>3463.9738420535068</v>
      </c>
      <c r="L273" s="37">
        <f t="shared" si="52"/>
        <v>3495005.7622724092</v>
      </c>
      <c r="M273" s="37">
        <f t="shared" si="53"/>
        <v>3280383.2284246711</v>
      </c>
      <c r="N273" s="41">
        <f>'jan-mai'!M273</f>
        <v>2759630.9341931962</v>
      </c>
      <c r="O273" s="41">
        <f t="shared" si="54"/>
        <v>520752.29423147487</v>
      </c>
      <c r="P273" s="4"/>
      <c r="Q273" s="4"/>
      <c r="R273" s="4"/>
      <c r="S273" s="4"/>
      <c r="T273" s="4"/>
    </row>
    <row r="274" spans="1:20" s="34" customFormat="1" ht="14.5" x14ac:dyDescent="0.35">
      <c r="A274" s="33">
        <v>1528</v>
      </c>
      <c r="B274" s="34" t="s">
        <v>325</v>
      </c>
      <c r="C274">
        <v>122366705</v>
      </c>
      <c r="D274" s="36">
        <v>7657</v>
      </c>
      <c r="E274" s="37">
        <f t="shared" si="45"/>
        <v>15981.024552696879</v>
      </c>
      <c r="F274" s="38">
        <f t="shared" si="46"/>
        <v>0.83979451445177433</v>
      </c>
      <c r="G274" s="39">
        <f t="shared" si="47"/>
        <v>1829.1958953989647</v>
      </c>
      <c r="H274" s="39">
        <f t="shared" si="48"/>
        <v>400.99198574006584</v>
      </c>
      <c r="I274" s="37">
        <f t="shared" si="49"/>
        <v>2230.1878811390307</v>
      </c>
      <c r="J274" s="40">
        <f t="shared" si="50"/>
        <v>-226.63414345062105</v>
      </c>
      <c r="K274" s="37">
        <f t="shared" si="51"/>
        <v>2003.5537376884097</v>
      </c>
      <c r="L274" s="37">
        <f t="shared" si="52"/>
        <v>17076548.605881557</v>
      </c>
      <c r="M274" s="37">
        <f t="shared" si="53"/>
        <v>15341210.969480153</v>
      </c>
      <c r="N274" s="41">
        <f>'jan-mai'!M274</f>
        <v>15300888.450704655</v>
      </c>
      <c r="O274" s="41">
        <f t="shared" si="54"/>
        <v>40322.518775498495</v>
      </c>
      <c r="P274" s="4"/>
      <c r="Q274" s="4"/>
      <c r="R274" s="4"/>
      <c r="S274" s="4"/>
      <c r="T274" s="4"/>
    </row>
    <row r="275" spans="1:20" s="34" customFormat="1" ht="14.5" x14ac:dyDescent="0.35">
      <c r="A275" s="33">
        <v>1529</v>
      </c>
      <c r="B275" s="34" t="s">
        <v>326</v>
      </c>
      <c r="C275">
        <v>76631787</v>
      </c>
      <c r="D275" s="36">
        <v>4764</v>
      </c>
      <c r="E275" s="37">
        <f t="shared" si="45"/>
        <v>16085.597607052896</v>
      </c>
      <c r="F275" s="38">
        <f t="shared" si="46"/>
        <v>0.84528977397772442</v>
      </c>
      <c r="G275" s="39">
        <f t="shared" si="47"/>
        <v>1766.4520627853547</v>
      </c>
      <c r="H275" s="39">
        <f t="shared" si="48"/>
        <v>364.39141671546002</v>
      </c>
      <c r="I275" s="37">
        <f t="shared" si="49"/>
        <v>2130.8434795008147</v>
      </c>
      <c r="J275" s="40">
        <f t="shared" si="50"/>
        <v>-226.63414345062105</v>
      </c>
      <c r="K275" s="37">
        <f t="shared" si="51"/>
        <v>1904.2093360501938</v>
      </c>
      <c r="L275" s="37">
        <f t="shared" si="52"/>
        <v>10151338.336341882</v>
      </c>
      <c r="M275" s="37">
        <f t="shared" si="53"/>
        <v>9071653.276943123</v>
      </c>
      <c r="N275" s="41">
        <f>'jan-mai'!M275</f>
        <v>8237943.6973562716</v>
      </c>
      <c r="O275" s="41">
        <f t="shared" si="54"/>
        <v>833709.57958685141</v>
      </c>
      <c r="P275" s="4"/>
      <c r="Q275" s="4"/>
      <c r="R275" s="4"/>
      <c r="S275" s="4"/>
      <c r="T275" s="4"/>
    </row>
    <row r="276" spans="1:20" s="34" customFormat="1" ht="14.5" x14ac:dyDescent="0.35">
      <c r="A276" s="33">
        <v>1531</v>
      </c>
      <c r="B276" s="34" t="s">
        <v>327</v>
      </c>
      <c r="C276">
        <v>147729068</v>
      </c>
      <c r="D276" s="36">
        <v>9271</v>
      </c>
      <c r="E276" s="37">
        <f t="shared" si="45"/>
        <v>15934.534354438572</v>
      </c>
      <c r="F276" s="38">
        <f t="shared" si="46"/>
        <v>0.8373514787537587</v>
      </c>
      <c r="G276" s="39">
        <f t="shared" si="47"/>
        <v>1857.0900143539488</v>
      </c>
      <c r="H276" s="39">
        <f t="shared" si="48"/>
        <v>417.26355513047326</v>
      </c>
      <c r="I276" s="37">
        <f t="shared" si="49"/>
        <v>2274.3535694844222</v>
      </c>
      <c r="J276" s="40">
        <f t="shared" si="50"/>
        <v>-226.63414345062105</v>
      </c>
      <c r="K276" s="37">
        <f t="shared" si="51"/>
        <v>2047.7194260338013</v>
      </c>
      <c r="L276" s="37">
        <f t="shared" si="52"/>
        <v>21085531.942690078</v>
      </c>
      <c r="M276" s="37">
        <f t="shared" si="53"/>
        <v>18984406.798759371</v>
      </c>
      <c r="N276" s="41">
        <f>'jan-mai'!M276</f>
        <v>16949841.041874476</v>
      </c>
      <c r="O276" s="41">
        <f t="shared" si="54"/>
        <v>2034565.7568848953</v>
      </c>
      <c r="P276" s="4"/>
      <c r="Q276" s="4"/>
      <c r="R276" s="4"/>
      <c r="S276" s="4"/>
      <c r="T276" s="4"/>
    </row>
    <row r="277" spans="1:20" s="34" customFormat="1" ht="14.5" x14ac:dyDescent="0.35">
      <c r="A277" s="33">
        <v>1532</v>
      </c>
      <c r="B277" s="34" t="s">
        <v>328</v>
      </c>
      <c r="C277">
        <v>146921292</v>
      </c>
      <c r="D277" s="36">
        <v>8398</v>
      </c>
      <c r="E277" s="37">
        <f t="shared" si="45"/>
        <v>17494.795427482735</v>
      </c>
      <c r="F277" s="38">
        <f t="shared" si="46"/>
        <v>0.91934238527758405</v>
      </c>
      <c r="G277" s="39">
        <f t="shared" si="47"/>
        <v>920.93337052745119</v>
      </c>
      <c r="H277" s="39">
        <f t="shared" si="48"/>
        <v>0</v>
      </c>
      <c r="I277" s="37">
        <f t="shared" si="49"/>
        <v>920.93337052745119</v>
      </c>
      <c r="J277" s="40">
        <f t="shared" si="50"/>
        <v>-226.63414345062105</v>
      </c>
      <c r="K277" s="37">
        <f t="shared" si="51"/>
        <v>694.29922707683011</v>
      </c>
      <c r="L277" s="37">
        <f t="shared" si="52"/>
        <v>7733998.4456895348</v>
      </c>
      <c r="M277" s="37">
        <f t="shared" si="53"/>
        <v>5830724.9089912195</v>
      </c>
      <c r="N277" s="41">
        <f>'jan-mai'!M277</f>
        <v>5398794.168153422</v>
      </c>
      <c r="O277" s="41">
        <f t="shared" si="54"/>
        <v>431930.74083779752</v>
      </c>
      <c r="P277" s="4"/>
      <c r="Q277" s="4"/>
      <c r="R277" s="4"/>
      <c r="S277" s="4"/>
      <c r="T277" s="4"/>
    </row>
    <row r="278" spans="1:20" s="34" customFormat="1" ht="14.5" x14ac:dyDescent="0.35">
      <c r="A278" s="33">
        <v>1534</v>
      </c>
      <c r="B278" s="34" t="s">
        <v>329</v>
      </c>
      <c r="C278">
        <v>163655151</v>
      </c>
      <c r="D278" s="36">
        <v>9383</v>
      </c>
      <c r="E278" s="37">
        <f t="shared" si="45"/>
        <v>17441.665885111372</v>
      </c>
      <c r="F278" s="38">
        <f t="shared" si="46"/>
        <v>0.91655045550539216</v>
      </c>
      <c r="G278" s="39">
        <f t="shared" si="47"/>
        <v>952.8110959502693</v>
      </c>
      <c r="H278" s="39">
        <f t="shared" si="48"/>
        <v>0</v>
      </c>
      <c r="I278" s="37">
        <f t="shared" si="49"/>
        <v>952.8110959502693</v>
      </c>
      <c r="J278" s="40">
        <f t="shared" si="50"/>
        <v>-226.63414345062105</v>
      </c>
      <c r="K278" s="37">
        <f t="shared" si="51"/>
        <v>726.17695249964822</v>
      </c>
      <c r="L278" s="37">
        <f t="shared" si="52"/>
        <v>8940226.5133013763</v>
      </c>
      <c r="M278" s="37">
        <f t="shared" si="53"/>
        <v>6813718.3453041995</v>
      </c>
      <c r="N278" s="41">
        <f>'jan-mai'!M278</f>
        <v>6282812.0668234751</v>
      </c>
      <c r="O278" s="41">
        <f t="shared" si="54"/>
        <v>530906.27848072443</v>
      </c>
      <c r="P278" s="4"/>
      <c r="Q278" s="4"/>
      <c r="R278" s="4"/>
      <c r="S278" s="4"/>
      <c r="T278" s="4"/>
    </row>
    <row r="279" spans="1:20" s="34" customFormat="1" ht="14.5" x14ac:dyDescent="0.35">
      <c r="A279" s="33">
        <v>1535</v>
      </c>
      <c r="B279" s="34" t="s">
        <v>330</v>
      </c>
      <c r="C279">
        <v>119130324</v>
      </c>
      <c r="D279" s="36">
        <v>6536</v>
      </c>
      <c r="E279" s="37">
        <f t="shared" si="45"/>
        <v>18226.793757649939</v>
      </c>
      <c r="F279" s="38">
        <f t="shared" si="46"/>
        <v>0.95780851617145957</v>
      </c>
      <c r="G279" s="39">
        <f t="shared" si="47"/>
        <v>481.73437242712896</v>
      </c>
      <c r="H279" s="39">
        <f t="shared" si="48"/>
        <v>0</v>
      </c>
      <c r="I279" s="37">
        <f t="shared" si="49"/>
        <v>481.73437242712896</v>
      </c>
      <c r="J279" s="40">
        <f t="shared" si="50"/>
        <v>-226.63414345062105</v>
      </c>
      <c r="K279" s="37">
        <f t="shared" si="51"/>
        <v>255.10022897650791</v>
      </c>
      <c r="L279" s="37">
        <f t="shared" si="52"/>
        <v>3148615.858183715</v>
      </c>
      <c r="M279" s="37">
        <f t="shared" si="53"/>
        <v>1667335.0965904556</v>
      </c>
      <c r="N279" s="41">
        <f>'jan-mai'!M279</f>
        <v>3146862.7308705384</v>
      </c>
      <c r="O279" s="41">
        <f t="shared" si="54"/>
        <v>-1479527.6342800828</v>
      </c>
      <c r="P279" s="4"/>
      <c r="Q279" s="4"/>
      <c r="R279" s="4"/>
      <c r="S279" s="4"/>
      <c r="T279" s="4"/>
    </row>
    <row r="280" spans="1:20" s="34" customFormat="1" ht="14.5" x14ac:dyDescent="0.35">
      <c r="A280" s="33">
        <v>1539</v>
      </c>
      <c r="B280" s="34" t="s">
        <v>331</v>
      </c>
      <c r="C280">
        <v>127148448</v>
      </c>
      <c r="D280" s="36">
        <v>7487</v>
      </c>
      <c r="E280" s="37">
        <f t="shared" si="45"/>
        <v>16982.562842259918</v>
      </c>
      <c r="F280" s="38">
        <f t="shared" si="46"/>
        <v>0.89242482978700199</v>
      </c>
      <c r="G280" s="39">
        <f t="shared" si="47"/>
        <v>1228.2729216611413</v>
      </c>
      <c r="H280" s="39">
        <f t="shared" si="48"/>
        <v>50.45358439300216</v>
      </c>
      <c r="I280" s="37">
        <f t="shared" si="49"/>
        <v>1278.7265060541433</v>
      </c>
      <c r="J280" s="40">
        <f t="shared" si="50"/>
        <v>-226.63414345062105</v>
      </c>
      <c r="K280" s="37">
        <f t="shared" si="51"/>
        <v>1052.0923626035224</v>
      </c>
      <c r="L280" s="37">
        <f t="shared" si="52"/>
        <v>9573825.3508273717</v>
      </c>
      <c r="M280" s="37">
        <f t="shared" si="53"/>
        <v>7877015.5188125717</v>
      </c>
      <c r="N280" s="41">
        <f>'jan-mai'!M280</f>
        <v>6824494.0770374574</v>
      </c>
      <c r="O280" s="41">
        <f t="shared" si="54"/>
        <v>1052521.4417751143</v>
      </c>
      <c r="P280" s="4"/>
      <c r="Q280" s="4"/>
      <c r="R280" s="4"/>
      <c r="S280" s="4"/>
      <c r="T280" s="4"/>
    </row>
    <row r="281" spans="1:20" s="34" customFormat="1" ht="14.5" x14ac:dyDescent="0.35">
      <c r="A281" s="33">
        <v>1543</v>
      </c>
      <c r="B281" s="34" t="s">
        <v>332</v>
      </c>
      <c r="C281">
        <v>55317029</v>
      </c>
      <c r="D281" s="36">
        <v>2956</v>
      </c>
      <c r="E281" s="37">
        <f t="shared" si="45"/>
        <v>18713.473951285519</v>
      </c>
      <c r="F281" s="38">
        <f t="shared" si="46"/>
        <v>0.9833833067964145</v>
      </c>
      <c r="G281" s="39">
        <f t="shared" si="47"/>
        <v>189.72625624578066</v>
      </c>
      <c r="H281" s="39">
        <f t="shared" si="48"/>
        <v>0</v>
      </c>
      <c r="I281" s="37">
        <f t="shared" si="49"/>
        <v>189.72625624578066</v>
      </c>
      <c r="J281" s="40">
        <f t="shared" si="50"/>
        <v>-226.63414345062105</v>
      </c>
      <c r="K281" s="37">
        <f t="shared" si="51"/>
        <v>-36.907887204840392</v>
      </c>
      <c r="L281" s="37">
        <f t="shared" si="52"/>
        <v>560830.81346252759</v>
      </c>
      <c r="M281" s="37">
        <f t="shared" si="53"/>
        <v>-109099.7145775082</v>
      </c>
      <c r="N281" s="41">
        <f>'jan-mai'!M281</f>
        <v>-1165039.3302856013</v>
      </c>
      <c r="O281" s="41">
        <f t="shared" si="54"/>
        <v>1055939.6157080932</v>
      </c>
      <c r="P281" s="4"/>
      <c r="Q281" s="4"/>
      <c r="R281" s="4"/>
      <c r="S281" s="4"/>
      <c r="T281" s="4"/>
    </row>
    <row r="282" spans="1:20" s="34" customFormat="1" ht="14.5" x14ac:dyDescent="0.35">
      <c r="A282" s="33">
        <v>1545</v>
      </c>
      <c r="B282" s="34" t="s">
        <v>333</v>
      </c>
      <c r="C282">
        <v>35536303</v>
      </c>
      <c r="D282" s="36">
        <v>2019</v>
      </c>
      <c r="E282" s="37">
        <f t="shared" si="45"/>
        <v>17600.94254581476</v>
      </c>
      <c r="F282" s="38">
        <f t="shared" si="46"/>
        <v>0.92492036104541764</v>
      </c>
      <c r="G282" s="39">
        <f t="shared" si="47"/>
        <v>857.24509952823644</v>
      </c>
      <c r="H282" s="39">
        <f t="shared" si="48"/>
        <v>0</v>
      </c>
      <c r="I282" s="37">
        <f t="shared" si="49"/>
        <v>857.24509952823644</v>
      </c>
      <c r="J282" s="40">
        <f t="shared" si="50"/>
        <v>-226.63414345062105</v>
      </c>
      <c r="K282" s="37">
        <f t="shared" si="51"/>
        <v>630.61095607761536</v>
      </c>
      <c r="L282" s="37">
        <f t="shared" si="52"/>
        <v>1730777.8559475094</v>
      </c>
      <c r="M282" s="37">
        <f t="shared" si="53"/>
        <v>1273203.5203207054</v>
      </c>
      <c r="N282" s="41">
        <f>'jan-mai'!M282</f>
        <v>1327150.5088475542</v>
      </c>
      <c r="O282" s="41">
        <f t="shared" si="54"/>
        <v>-53946.988526848843</v>
      </c>
      <c r="P282" s="4"/>
      <c r="Q282" s="4"/>
      <c r="R282" s="4"/>
      <c r="S282" s="4"/>
      <c r="T282" s="4"/>
    </row>
    <row r="283" spans="1:20" s="34" customFormat="1" ht="14.5" x14ac:dyDescent="0.35">
      <c r="A283" s="33">
        <v>1546</v>
      </c>
      <c r="B283" s="34" t="s">
        <v>334</v>
      </c>
      <c r="C283">
        <v>25667609</v>
      </c>
      <c r="D283" s="36">
        <v>1238</v>
      </c>
      <c r="E283" s="37">
        <f t="shared" si="45"/>
        <v>20733.125201938612</v>
      </c>
      <c r="F283" s="38">
        <f t="shared" si="46"/>
        <v>1.089514927820544</v>
      </c>
      <c r="G283" s="39">
        <f t="shared" si="47"/>
        <v>-1022.0644941460748</v>
      </c>
      <c r="H283" s="39">
        <f t="shared" si="48"/>
        <v>0</v>
      </c>
      <c r="I283" s="37">
        <f t="shared" si="49"/>
        <v>-1022.0644941460748</v>
      </c>
      <c r="J283" s="40">
        <f t="shared" si="50"/>
        <v>-226.63414345062105</v>
      </c>
      <c r="K283" s="37">
        <f t="shared" si="51"/>
        <v>-1248.6986375966958</v>
      </c>
      <c r="L283" s="37">
        <f t="shared" si="52"/>
        <v>-1265315.8437528405</v>
      </c>
      <c r="M283" s="37">
        <f t="shared" si="53"/>
        <v>-1545888.9133447094</v>
      </c>
      <c r="N283" s="41">
        <f>'jan-mai'!M283</f>
        <v>-1458799.5541588559</v>
      </c>
      <c r="O283" s="41">
        <f t="shared" si="54"/>
        <v>-87089.359185853507</v>
      </c>
      <c r="P283" s="4"/>
      <c r="Q283" s="4"/>
      <c r="R283" s="4"/>
      <c r="S283" s="4"/>
      <c r="T283" s="4"/>
    </row>
    <row r="284" spans="1:20" s="34" customFormat="1" ht="14.5" x14ac:dyDescent="0.35">
      <c r="A284" s="33">
        <v>1547</v>
      </c>
      <c r="B284" s="34" t="s">
        <v>335</v>
      </c>
      <c r="C284">
        <v>65738812</v>
      </c>
      <c r="D284" s="36">
        <v>3539</v>
      </c>
      <c r="E284" s="37">
        <f t="shared" si="45"/>
        <v>18575.533201469341</v>
      </c>
      <c r="F284" s="38">
        <f t="shared" si="46"/>
        <v>0.97613459225793131</v>
      </c>
      <c r="G284" s="39">
        <f t="shared" si="47"/>
        <v>272.49070613548753</v>
      </c>
      <c r="H284" s="39">
        <f t="shared" si="48"/>
        <v>0</v>
      </c>
      <c r="I284" s="37">
        <f t="shared" si="49"/>
        <v>272.49070613548753</v>
      </c>
      <c r="J284" s="40">
        <f t="shared" si="50"/>
        <v>-226.63414345062105</v>
      </c>
      <c r="K284" s="37">
        <f t="shared" si="51"/>
        <v>45.856562684866475</v>
      </c>
      <c r="L284" s="37">
        <f t="shared" si="52"/>
        <v>964344.60901349038</v>
      </c>
      <c r="M284" s="37">
        <f t="shared" si="53"/>
        <v>162286.37534174245</v>
      </c>
      <c r="N284" s="41">
        <f>'jan-mai'!M284</f>
        <v>36447.939282561958</v>
      </c>
      <c r="O284" s="41">
        <f t="shared" si="54"/>
        <v>125838.43605918049</v>
      </c>
      <c r="P284" s="4"/>
      <c r="Q284" s="4"/>
      <c r="R284" s="4"/>
      <c r="S284" s="4"/>
      <c r="T284" s="4"/>
    </row>
    <row r="285" spans="1:20" s="34" customFormat="1" ht="14.5" x14ac:dyDescent="0.35">
      <c r="A285" s="33">
        <v>1548</v>
      </c>
      <c r="B285" s="34" t="s">
        <v>336</v>
      </c>
      <c r="C285">
        <v>155101591</v>
      </c>
      <c r="D285" s="36">
        <v>9800</v>
      </c>
      <c r="E285" s="37">
        <f t="shared" si="45"/>
        <v>15826.692959183674</v>
      </c>
      <c r="F285" s="38">
        <f t="shared" si="46"/>
        <v>0.83168446961631226</v>
      </c>
      <c r="G285" s="39">
        <f t="shared" si="47"/>
        <v>1921.7948515068877</v>
      </c>
      <c r="H285" s="39">
        <f t="shared" si="48"/>
        <v>455.00804346968761</v>
      </c>
      <c r="I285" s="37">
        <f t="shared" si="49"/>
        <v>2376.8028949765753</v>
      </c>
      <c r="J285" s="40">
        <f t="shared" si="50"/>
        <v>-226.63414345062105</v>
      </c>
      <c r="K285" s="37">
        <f t="shared" si="51"/>
        <v>2150.1687515259541</v>
      </c>
      <c r="L285" s="37">
        <f t="shared" si="52"/>
        <v>23292668.37077044</v>
      </c>
      <c r="M285" s="37">
        <f t="shared" si="53"/>
        <v>21071653.764954351</v>
      </c>
      <c r="N285" s="41">
        <f>'jan-mai'!M285</f>
        <v>18159964.202580076</v>
      </c>
      <c r="O285" s="41">
        <f t="shared" si="54"/>
        <v>2911689.5623742752</v>
      </c>
      <c r="P285" s="4"/>
      <c r="Q285" s="4"/>
      <c r="R285" s="4"/>
      <c r="S285" s="4"/>
      <c r="T285" s="4"/>
    </row>
    <row r="286" spans="1:20" s="34" customFormat="1" ht="14.5" x14ac:dyDescent="0.35">
      <c r="A286" s="33">
        <v>1551</v>
      </c>
      <c r="B286" s="34" t="s">
        <v>337</v>
      </c>
      <c r="C286">
        <v>53492308</v>
      </c>
      <c r="D286" s="36">
        <v>3433</v>
      </c>
      <c r="E286" s="37">
        <f t="shared" si="45"/>
        <v>15581.796679289251</v>
      </c>
      <c r="F286" s="38">
        <f t="shared" si="46"/>
        <v>0.81881529769389783</v>
      </c>
      <c r="G286" s="39">
        <f t="shared" si="47"/>
        <v>2068.7326194435414</v>
      </c>
      <c r="H286" s="39">
        <f t="shared" si="48"/>
        <v>540.7217414327356</v>
      </c>
      <c r="I286" s="37">
        <f t="shared" si="49"/>
        <v>2609.454360876277</v>
      </c>
      <c r="J286" s="40">
        <f t="shared" si="50"/>
        <v>-226.63414345062105</v>
      </c>
      <c r="K286" s="37">
        <f t="shared" si="51"/>
        <v>2382.8202174256558</v>
      </c>
      <c r="L286" s="37">
        <f t="shared" si="52"/>
        <v>8958256.8208882585</v>
      </c>
      <c r="M286" s="37">
        <f t="shared" si="53"/>
        <v>8180221.8064222764</v>
      </c>
      <c r="N286" s="41">
        <f>'jan-mai'!M286</f>
        <v>7297132.2844089204</v>
      </c>
      <c r="O286" s="41">
        <f t="shared" si="54"/>
        <v>883089.52201335598</v>
      </c>
      <c r="P286" s="4"/>
      <c r="Q286" s="4"/>
      <c r="R286" s="4"/>
      <c r="S286" s="4"/>
      <c r="T286" s="4"/>
    </row>
    <row r="287" spans="1:20" s="34" customFormat="1" ht="14.5" x14ac:dyDescent="0.35">
      <c r="A287" s="33">
        <v>1554</v>
      </c>
      <c r="B287" s="34" t="s">
        <v>338</v>
      </c>
      <c r="C287">
        <v>99076682</v>
      </c>
      <c r="D287" s="36">
        <v>5849</v>
      </c>
      <c r="E287" s="37">
        <f t="shared" si="45"/>
        <v>16939.080526585742</v>
      </c>
      <c r="F287" s="38">
        <f t="shared" si="46"/>
        <v>0.89013985675173612</v>
      </c>
      <c r="G287" s="39">
        <f t="shared" si="47"/>
        <v>1254.3623110656474</v>
      </c>
      <c r="H287" s="39">
        <f t="shared" si="48"/>
        <v>65.672394878964042</v>
      </c>
      <c r="I287" s="37">
        <f t="shared" si="49"/>
        <v>1320.0347059446115</v>
      </c>
      <c r="J287" s="40">
        <f t="shared" si="50"/>
        <v>-226.63414345062105</v>
      </c>
      <c r="K287" s="37">
        <f t="shared" si="51"/>
        <v>1093.4005624939905</v>
      </c>
      <c r="L287" s="37">
        <f t="shared" si="52"/>
        <v>7720882.9950700328</v>
      </c>
      <c r="M287" s="37">
        <f t="shared" si="53"/>
        <v>6395299.8900273507</v>
      </c>
      <c r="N287" s="41">
        <f>'jan-mai'!M287</f>
        <v>6632522.2778204959</v>
      </c>
      <c r="O287" s="41">
        <f t="shared" si="54"/>
        <v>-237222.38779314514</v>
      </c>
      <c r="P287" s="4"/>
      <c r="Q287" s="4"/>
      <c r="R287" s="4"/>
      <c r="S287" s="4"/>
      <c r="T287" s="4"/>
    </row>
    <row r="288" spans="1:20" s="34" customFormat="1" ht="14.5" x14ac:dyDescent="0.35">
      <c r="A288" s="33">
        <v>1557</v>
      </c>
      <c r="B288" s="34" t="s">
        <v>339</v>
      </c>
      <c r="C288">
        <v>38902229</v>
      </c>
      <c r="D288" s="36">
        <v>2641</v>
      </c>
      <c r="E288" s="37">
        <f t="shared" si="45"/>
        <v>14730.113214691404</v>
      </c>
      <c r="F288" s="38">
        <f t="shared" si="46"/>
        <v>0.77405977533924042</v>
      </c>
      <c r="G288" s="39">
        <f t="shared" si="47"/>
        <v>2579.7426982022498</v>
      </c>
      <c r="H288" s="39">
        <f t="shared" si="48"/>
        <v>838.81095404198209</v>
      </c>
      <c r="I288" s="37">
        <f t="shared" si="49"/>
        <v>3418.5536522442317</v>
      </c>
      <c r="J288" s="40">
        <f t="shared" si="50"/>
        <v>-226.63414345062105</v>
      </c>
      <c r="K288" s="37">
        <f t="shared" si="51"/>
        <v>3191.9195087936105</v>
      </c>
      <c r="L288" s="37">
        <f t="shared" si="52"/>
        <v>9028400.1955770161</v>
      </c>
      <c r="M288" s="37">
        <f t="shared" si="53"/>
        <v>8429859.4227239247</v>
      </c>
      <c r="N288" s="41">
        <f>'jan-mai'!M288</f>
        <v>7280280.9188534673</v>
      </c>
      <c r="O288" s="41">
        <f t="shared" si="54"/>
        <v>1149578.5038704574</v>
      </c>
      <c r="P288" s="4"/>
      <c r="Q288" s="4"/>
      <c r="R288" s="4"/>
      <c r="S288" s="4"/>
      <c r="T288" s="4"/>
    </row>
    <row r="289" spans="1:20" s="34" customFormat="1" ht="14.5" x14ac:dyDescent="0.35">
      <c r="A289" s="33">
        <v>1560</v>
      </c>
      <c r="B289" s="34" t="s">
        <v>340</v>
      </c>
      <c r="C289">
        <v>44339316</v>
      </c>
      <c r="D289" s="36">
        <v>3045</v>
      </c>
      <c r="E289" s="37">
        <f t="shared" si="45"/>
        <v>14561.35172413793</v>
      </c>
      <c r="F289" s="38">
        <f t="shared" si="46"/>
        <v>0.76519144693199848</v>
      </c>
      <c r="G289" s="39">
        <f t="shared" si="47"/>
        <v>2680.9995925343342</v>
      </c>
      <c r="H289" s="39">
        <f t="shared" si="48"/>
        <v>897.87747573569789</v>
      </c>
      <c r="I289" s="37">
        <f t="shared" si="49"/>
        <v>3578.8770682700319</v>
      </c>
      <c r="J289" s="40">
        <f t="shared" si="50"/>
        <v>-226.63414345062105</v>
      </c>
      <c r="K289" s="37">
        <f t="shared" si="51"/>
        <v>3352.2429248194107</v>
      </c>
      <c r="L289" s="37">
        <f t="shared" si="52"/>
        <v>10897680.672882248</v>
      </c>
      <c r="M289" s="37">
        <f t="shared" si="53"/>
        <v>10207579.706075106</v>
      </c>
      <c r="N289" s="41">
        <f>'jan-mai'!M289</f>
        <v>8711242.6209802385</v>
      </c>
      <c r="O289" s="41">
        <f t="shared" si="54"/>
        <v>1496337.0850948673</v>
      </c>
      <c r="P289" s="4"/>
      <c r="Q289" s="4"/>
      <c r="R289" s="4"/>
      <c r="S289" s="4"/>
      <c r="T289" s="4"/>
    </row>
    <row r="290" spans="1:20" s="34" customFormat="1" ht="14.5" x14ac:dyDescent="0.35">
      <c r="A290" s="33">
        <v>1563</v>
      </c>
      <c r="B290" s="34" t="s">
        <v>341</v>
      </c>
      <c r="C290">
        <v>130819141</v>
      </c>
      <c r="D290" s="36">
        <v>7106</v>
      </c>
      <c r="E290" s="37">
        <f t="shared" si="45"/>
        <v>18409.673656065297</v>
      </c>
      <c r="F290" s="38">
        <f t="shared" si="46"/>
        <v>0.96741875955643686</v>
      </c>
      <c r="G290" s="39">
        <f t="shared" si="47"/>
        <v>372.00643337791405</v>
      </c>
      <c r="H290" s="39">
        <f t="shared" si="48"/>
        <v>0</v>
      </c>
      <c r="I290" s="37">
        <f t="shared" si="49"/>
        <v>372.00643337791405</v>
      </c>
      <c r="J290" s="40">
        <f t="shared" si="50"/>
        <v>-226.63414345062105</v>
      </c>
      <c r="K290" s="37">
        <f t="shared" si="51"/>
        <v>145.372289927293</v>
      </c>
      <c r="L290" s="37">
        <f t="shared" si="52"/>
        <v>2643477.7155834571</v>
      </c>
      <c r="M290" s="37">
        <f t="shared" si="53"/>
        <v>1033015.492223344</v>
      </c>
      <c r="N290" s="41">
        <f>'jan-mai'!M290</f>
        <v>-284748.45771633892</v>
      </c>
      <c r="O290" s="41">
        <f t="shared" si="54"/>
        <v>1317763.9499396831</v>
      </c>
      <c r="P290" s="4"/>
      <c r="Q290" s="4"/>
      <c r="R290" s="4"/>
      <c r="S290" s="4"/>
      <c r="T290" s="4"/>
    </row>
    <row r="291" spans="1:20" s="34" customFormat="1" ht="14.5" x14ac:dyDescent="0.35">
      <c r="A291" s="33">
        <v>1566</v>
      </c>
      <c r="B291" s="34" t="s">
        <v>342</v>
      </c>
      <c r="C291">
        <v>94671245</v>
      </c>
      <c r="D291" s="36">
        <v>5928</v>
      </c>
      <c r="E291" s="37">
        <f t="shared" si="45"/>
        <v>15970.183029689608</v>
      </c>
      <c r="F291" s="38">
        <f t="shared" si="46"/>
        <v>0.83922479806595762</v>
      </c>
      <c r="G291" s="39">
        <f t="shared" si="47"/>
        <v>1835.7008092033277</v>
      </c>
      <c r="H291" s="39">
        <f t="shared" si="48"/>
        <v>404.78651879261088</v>
      </c>
      <c r="I291" s="37">
        <f t="shared" si="49"/>
        <v>2240.4873279959384</v>
      </c>
      <c r="J291" s="40">
        <f t="shared" si="50"/>
        <v>-226.63414345062105</v>
      </c>
      <c r="K291" s="37">
        <f t="shared" si="51"/>
        <v>2013.8531845453174</v>
      </c>
      <c r="L291" s="37">
        <f t="shared" si="52"/>
        <v>13281608.880359923</v>
      </c>
      <c r="M291" s="37">
        <f t="shared" si="53"/>
        <v>11938121.677984642</v>
      </c>
      <c r="N291" s="41">
        <f>'jan-mai'!M291</f>
        <v>9182671.5876423139</v>
      </c>
      <c r="O291" s="41">
        <f t="shared" si="54"/>
        <v>2755450.090342328</v>
      </c>
      <c r="P291" s="4"/>
      <c r="Q291" s="4"/>
      <c r="R291" s="4"/>
      <c r="S291" s="4"/>
      <c r="T291" s="4"/>
    </row>
    <row r="292" spans="1:20" s="34" customFormat="1" ht="14.5" x14ac:dyDescent="0.35">
      <c r="A292" s="33">
        <v>1571</v>
      </c>
      <c r="B292" s="34" t="s">
        <v>344</v>
      </c>
      <c r="C292">
        <v>22613754</v>
      </c>
      <c r="D292" s="36">
        <v>1574</v>
      </c>
      <c r="E292" s="37">
        <f t="shared" si="45"/>
        <v>14367.060991105463</v>
      </c>
      <c r="F292" s="38">
        <f t="shared" si="46"/>
        <v>0.7549815701327075</v>
      </c>
      <c r="G292" s="39">
        <f t="shared" si="47"/>
        <v>2797.5740323538143</v>
      </c>
      <c r="H292" s="39">
        <f t="shared" si="48"/>
        <v>965.87923229706132</v>
      </c>
      <c r="I292" s="37">
        <f t="shared" si="49"/>
        <v>3763.4532646508756</v>
      </c>
      <c r="J292" s="40">
        <f t="shared" si="50"/>
        <v>-226.63414345062105</v>
      </c>
      <c r="K292" s="37">
        <f t="shared" si="51"/>
        <v>3536.8191212002544</v>
      </c>
      <c r="L292" s="37">
        <f t="shared" si="52"/>
        <v>5923675.4385604784</v>
      </c>
      <c r="M292" s="37">
        <f t="shared" si="53"/>
        <v>5566953.2967692008</v>
      </c>
      <c r="N292" s="41">
        <f>'jan-mai'!M292</f>
        <v>4666305.8444245961</v>
      </c>
      <c r="O292" s="41">
        <f t="shared" si="54"/>
        <v>900647.45234460477</v>
      </c>
      <c r="P292" s="4"/>
      <c r="Q292" s="4"/>
      <c r="R292" s="4"/>
      <c r="S292" s="4"/>
      <c r="T292" s="4"/>
    </row>
    <row r="293" spans="1:20" s="34" customFormat="1" ht="14.5" x14ac:dyDescent="0.35">
      <c r="A293" s="33">
        <v>1573</v>
      </c>
      <c r="B293" s="34" t="s">
        <v>345</v>
      </c>
      <c r="C293">
        <v>33501055</v>
      </c>
      <c r="D293" s="36">
        <v>2134</v>
      </c>
      <c r="E293" s="37">
        <f t="shared" si="45"/>
        <v>15698.713683223992</v>
      </c>
      <c r="F293" s="38">
        <f t="shared" si="46"/>
        <v>0.82495922533926036</v>
      </c>
      <c r="G293" s="39">
        <f t="shared" si="47"/>
        <v>1998.582417082697</v>
      </c>
      <c r="H293" s="39">
        <f t="shared" si="48"/>
        <v>499.80079005557633</v>
      </c>
      <c r="I293" s="37">
        <f t="shared" si="49"/>
        <v>2498.3832071382735</v>
      </c>
      <c r="J293" s="40">
        <f t="shared" si="50"/>
        <v>-226.63414345062105</v>
      </c>
      <c r="K293" s="37">
        <f t="shared" si="51"/>
        <v>2271.7490636876523</v>
      </c>
      <c r="L293" s="37">
        <f t="shared" si="52"/>
        <v>5331549.7640330754</v>
      </c>
      <c r="M293" s="37">
        <f t="shared" si="53"/>
        <v>4847912.5019094497</v>
      </c>
      <c r="N293" s="41">
        <f>'jan-mai'!M293</f>
        <v>4438675.8988577425</v>
      </c>
      <c r="O293" s="41">
        <f t="shared" si="54"/>
        <v>409236.60305170715</v>
      </c>
      <c r="P293" s="4"/>
      <c r="Q293" s="4"/>
      <c r="R293" s="4"/>
      <c r="S293" s="4"/>
      <c r="T293" s="4"/>
    </row>
    <row r="294" spans="1:20" s="34" customFormat="1" ht="14.5" x14ac:dyDescent="0.35">
      <c r="A294" s="33">
        <v>1576</v>
      </c>
      <c r="B294" s="34" t="s">
        <v>346</v>
      </c>
      <c r="C294">
        <v>57107293</v>
      </c>
      <c r="D294" s="36">
        <v>3553</v>
      </c>
      <c r="E294" s="37">
        <f t="shared" si="45"/>
        <v>16072.978609625668</v>
      </c>
      <c r="F294" s="38">
        <f t="shared" si="46"/>
        <v>0.84462665223716749</v>
      </c>
      <c r="G294" s="39">
        <f t="shared" si="47"/>
        <v>1774.0234612416912</v>
      </c>
      <c r="H294" s="39">
        <f t="shared" si="48"/>
        <v>368.80806581498962</v>
      </c>
      <c r="I294" s="37">
        <f t="shared" si="49"/>
        <v>2142.8315270566809</v>
      </c>
      <c r="J294" s="40">
        <f t="shared" si="50"/>
        <v>-226.63414345062105</v>
      </c>
      <c r="K294" s="37">
        <f t="shared" si="51"/>
        <v>1916.1973836060599</v>
      </c>
      <c r="L294" s="37">
        <f t="shared" si="52"/>
        <v>7613480.4156323876</v>
      </c>
      <c r="M294" s="37">
        <f t="shared" si="53"/>
        <v>6808249.3039523307</v>
      </c>
      <c r="N294" s="41">
        <f>'jan-mai'!M294</f>
        <v>6103482.9746445939</v>
      </c>
      <c r="O294" s="41">
        <f t="shared" si="54"/>
        <v>704766.32930773683</v>
      </c>
      <c r="P294" s="4"/>
      <c r="Q294" s="4"/>
      <c r="R294" s="4"/>
      <c r="S294" s="4"/>
      <c r="T294" s="4"/>
    </row>
    <row r="295" spans="1:20" s="34" customFormat="1" ht="14.5" x14ac:dyDescent="0.35">
      <c r="A295" s="33">
        <v>1804</v>
      </c>
      <c r="B295" s="34" t="s">
        <v>347</v>
      </c>
      <c r="C295">
        <v>954458468</v>
      </c>
      <c r="D295" s="36">
        <v>52024</v>
      </c>
      <c r="E295" s="37">
        <f t="shared" si="45"/>
        <v>18346.502921728432</v>
      </c>
      <c r="F295" s="38">
        <f t="shared" si="46"/>
        <v>0.96409917037771697</v>
      </c>
      <c r="G295" s="39">
        <f t="shared" si="47"/>
        <v>409.90887398003321</v>
      </c>
      <c r="H295" s="39">
        <f t="shared" si="48"/>
        <v>0</v>
      </c>
      <c r="I295" s="37">
        <f t="shared" si="49"/>
        <v>409.90887398003321</v>
      </c>
      <c r="J295" s="40">
        <f t="shared" si="50"/>
        <v>-226.63414345062105</v>
      </c>
      <c r="K295" s="37">
        <f t="shared" si="51"/>
        <v>183.27473052941215</v>
      </c>
      <c r="L295" s="37">
        <f t="shared" si="52"/>
        <v>21325099.259937249</v>
      </c>
      <c r="M295" s="37">
        <f t="shared" si="53"/>
        <v>9534684.5810621381</v>
      </c>
      <c r="N295" s="41">
        <f>'jan-mai'!M295</f>
        <v>9747649.9890466481</v>
      </c>
      <c r="O295" s="41">
        <f t="shared" si="54"/>
        <v>-212965.40798451006</v>
      </c>
      <c r="P295" s="4"/>
      <c r="Q295" s="4"/>
      <c r="R295" s="4"/>
      <c r="S295" s="4"/>
      <c r="T295" s="4"/>
    </row>
    <row r="296" spans="1:20" s="34" customFormat="1" ht="14.5" x14ac:dyDescent="0.35">
      <c r="A296" s="33">
        <v>1805</v>
      </c>
      <c r="B296" s="34" t="s">
        <v>348</v>
      </c>
      <c r="C296">
        <v>324014482</v>
      </c>
      <c r="D296" s="36">
        <v>18630</v>
      </c>
      <c r="E296" s="37">
        <f t="shared" si="45"/>
        <v>17392.081696188943</v>
      </c>
      <c r="F296" s="38">
        <f t="shared" si="46"/>
        <v>0.91394483220988387</v>
      </c>
      <c r="G296" s="39">
        <f t="shared" si="47"/>
        <v>982.56160930372641</v>
      </c>
      <c r="H296" s="39">
        <f t="shared" si="48"/>
        <v>0</v>
      </c>
      <c r="I296" s="37">
        <f t="shared" si="49"/>
        <v>982.56160930372641</v>
      </c>
      <c r="J296" s="40">
        <f t="shared" si="50"/>
        <v>-226.63414345062105</v>
      </c>
      <c r="K296" s="37">
        <f t="shared" si="51"/>
        <v>755.92746585310533</v>
      </c>
      <c r="L296" s="37">
        <f t="shared" si="52"/>
        <v>18305122.781328425</v>
      </c>
      <c r="M296" s="37">
        <f t="shared" si="53"/>
        <v>14082928.688843353</v>
      </c>
      <c r="N296" s="41">
        <f>'jan-mai'!M296</f>
        <v>11421632.109871192</v>
      </c>
      <c r="O296" s="41">
        <f t="shared" si="54"/>
        <v>2661296.5789721608</v>
      </c>
      <c r="P296" s="4"/>
      <c r="Q296" s="4"/>
      <c r="R296" s="4"/>
      <c r="S296" s="4"/>
      <c r="T296" s="4"/>
    </row>
    <row r="297" spans="1:20" s="34" customFormat="1" ht="14.5" x14ac:dyDescent="0.35">
      <c r="A297" s="33">
        <v>1811</v>
      </c>
      <c r="B297" s="34" t="s">
        <v>349</v>
      </c>
      <c r="C297">
        <v>25672949</v>
      </c>
      <c r="D297" s="36">
        <v>1450</v>
      </c>
      <c r="E297" s="37">
        <f t="shared" si="45"/>
        <v>17705.482068965517</v>
      </c>
      <c r="F297" s="38">
        <f t="shared" si="46"/>
        <v>0.93041385852400049</v>
      </c>
      <c r="G297" s="39">
        <f t="shared" si="47"/>
        <v>794.52138563778203</v>
      </c>
      <c r="H297" s="39">
        <f t="shared" si="48"/>
        <v>0</v>
      </c>
      <c r="I297" s="37">
        <f t="shared" si="49"/>
        <v>794.52138563778203</v>
      </c>
      <c r="J297" s="40">
        <f t="shared" si="50"/>
        <v>-226.63414345062105</v>
      </c>
      <c r="K297" s="37">
        <f t="shared" si="51"/>
        <v>567.88724218716095</v>
      </c>
      <c r="L297" s="37">
        <f t="shared" si="52"/>
        <v>1152056.0091747839</v>
      </c>
      <c r="M297" s="37">
        <f t="shared" si="53"/>
        <v>823436.50117138342</v>
      </c>
      <c r="N297" s="41">
        <f>'jan-mai'!M297</f>
        <v>30787.071138659081</v>
      </c>
      <c r="O297" s="41">
        <f t="shared" si="54"/>
        <v>792649.4300327244</v>
      </c>
      <c r="P297" s="4"/>
      <c r="Q297" s="4"/>
      <c r="R297" s="4"/>
      <c r="S297" s="4"/>
      <c r="T297" s="4"/>
    </row>
    <row r="298" spans="1:20" s="34" customFormat="1" ht="14.5" x14ac:dyDescent="0.35">
      <c r="A298" s="33">
        <v>1812</v>
      </c>
      <c r="B298" s="34" t="s">
        <v>350</v>
      </c>
      <c r="C298">
        <v>26349823</v>
      </c>
      <c r="D298" s="36">
        <v>2014</v>
      </c>
      <c r="E298" s="37">
        <f t="shared" si="45"/>
        <v>13083.328202581926</v>
      </c>
      <c r="F298" s="38">
        <f t="shared" si="46"/>
        <v>0.6875220808947653</v>
      </c>
      <c r="G298" s="39">
        <f t="shared" si="47"/>
        <v>3567.8137054679364</v>
      </c>
      <c r="H298" s="39">
        <f t="shared" si="48"/>
        <v>1415.1857082802994</v>
      </c>
      <c r="I298" s="37">
        <f t="shared" si="49"/>
        <v>4982.9994137482354</v>
      </c>
      <c r="J298" s="40">
        <f t="shared" si="50"/>
        <v>-226.63414345062105</v>
      </c>
      <c r="K298" s="37">
        <f t="shared" si="51"/>
        <v>4756.3652702976142</v>
      </c>
      <c r="L298" s="37">
        <f t="shared" si="52"/>
        <v>10035760.819288947</v>
      </c>
      <c r="M298" s="37">
        <f t="shared" si="53"/>
        <v>9579319.6543793958</v>
      </c>
      <c r="N298" s="41">
        <f>'jan-mai'!M298</f>
        <v>7847411.7086220682</v>
      </c>
      <c r="O298" s="41">
        <f t="shared" si="54"/>
        <v>1731907.9457573276</v>
      </c>
      <c r="P298" s="4"/>
      <c r="Q298" s="4"/>
      <c r="R298" s="4"/>
      <c r="S298" s="4"/>
      <c r="T298" s="4"/>
    </row>
    <row r="299" spans="1:20" s="34" customFormat="1" ht="14.5" x14ac:dyDescent="0.35">
      <c r="A299" s="33">
        <v>1813</v>
      </c>
      <c r="B299" s="34" t="s">
        <v>351</v>
      </c>
      <c r="C299">
        <v>118799885</v>
      </c>
      <c r="D299" s="36">
        <v>7916</v>
      </c>
      <c r="E299" s="37">
        <f t="shared" si="45"/>
        <v>15007.565058110156</v>
      </c>
      <c r="F299" s="38">
        <f t="shared" si="46"/>
        <v>0.78863972516406444</v>
      </c>
      <c r="G299" s="39">
        <f t="shared" si="47"/>
        <v>2413.2715921509985</v>
      </c>
      <c r="H299" s="39">
        <f t="shared" si="48"/>
        <v>741.70280884541887</v>
      </c>
      <c r="I299" s="37">
        <f t="shared" si="49"/>
        <v>3154.9744009964174</v>
      </c>
      <c r="J299" s="40">
        <f t="shared" si="50"/>
        <v>-226.63414345062105</v>
      </c>
      <c r="K299" s="37">
        <f t="shared" si="51"/>
        <v>2928.3402575457962</v>
      </c>
      <c r="L299" s="37">
        <f t="shared" si="52"/>
        <v>24974777.35828764</v>
      </c>
      <c r="M299" s="37">
        <f t="shared" si="53"/>
        <v>23180741.478732523</v>
      </c>
      <c r="N299" s="41">
        <f>'jan-mai'!M299</f>
        <v>19497207.320879981</v>
      </c>
      <c r="O299" s="41">
        <f t="shared" si="54"/>
        <v>3683534.1578525417</v>
      </c>
      <c r="P299" s="4"/>
      <c r="Q299" s="4"/>
      <c r="R299" s="4"/>
      <c r="S299" s="4"/>
      <c r="T299" s="4"/>
    </row>
    <row r="300" spans="1:20" s="34" customFormat="1" ht="14.5" x14ac:dyDescent="0.35">
      <c r="A300" s="33">
        <v>1815</v>
      </c>
      <c r="B300" s="34" t="s">
        <v>352</v>
      </c>
      <c r="C300">
        <v>15681408</v>
      </c>
      <c r="D300" s="36">
        <v>1232</v>
      </c>
      <c r="E300" s="37">
        <f t="shared" si="45"/>
        <v>12728.415584415585</v>
      </c>
      <c r="F300" s="38">
        <f t="shared" si="46"/>
        <v>0.66887160771246157</v>
      </c>
      <c r="G300" s="39">
        <f t="shared" si="47"/>
        <v>3780.7612763677412</v>
      </c>
      <c r="H300" s="39">
        <f t="shared" si="48"/>
        <v>1539.4051246385188</v>
      </c>
      <c r="I300" s="37">
        <f t="shared" si="49"/>
        <v>5320.1664010062595</v>
      </c>
      <c r="J300" s="40">
        <f t="shared" si="50"/>
        <v>-226.63414345062105</v>
      </c>
      <c r="K300" s="37">
        <f t="shared" si="51"/>
        <v>5093.5322575556384</v>
      </c>
      <c r="L300" s="37">
        <f t="shared" si="52"/>
        <v>6554445.0060397116</v>
      </c>
      <c r="M300" s="37">
        <f t="shared" si="53"/>
        <v>6275231.7413085466</v>
      </c>
      <c r="N300" s="41">
        <f>'jan-mai'!M300</f>
        <v>4993126.6297529228</v>
      </c>
      <c r="O300" s="41">
        <f t="shared" si="54"/>
        <v>1282105.1115556238</v>
      </c>
      <c r="P300" s="4"/>
      <c r="Q300" s="4"/>
      <c r="R300" s="4"/>
      <c r="S300" s="4"/>
      <c r="T300" s="4"/>
    </row>
    <row r="301" spans="1:20" s="34" customFormat="1" ht="14.5" x14ac:dyDescent="0.35">
      <c r="A301" s="33">
        <v>1816</v>
      </c>
      <c r="B301" s="34" t="s">
        <v>353</v>
      </c>
      <c r="C301">
        <v>6280088</v>
      </c>
      <c r="D301" s="36">
        <v>497</v>
      </c>
      <c r="E301" s="37">
        <f t="shared" si="45"/>
        <v>12635.991951710261</v>
      </c>
      <c r="F301" s="38">
        <f t="shared" si="46"/>
        <v>0.66401479396465091</v>
      </c>
      <c r="G301" s="39">
        <f t="shared" si="47"/>
        <v>3836.2154559909359</v>
      </c>
      <c r="H301" s="39">
        <f t="shared" si="48"/>
        <v>1571.7533960853823</v>
      </c>
      <c r="I301" s="37">
        <f t="shared" si="49"/>
        <v>5407.9688520763184</v>
      </c>
      <c r="J301" s="40">
        <f t="shared" si="50"/>
        <v>-226.63414345062105</v>
      </c>
      <c r="K301" s="37">
        <f t="shared" si="51"/>
        <v>5181.3347086256972</v>
      </c>
      <c r="L301" s="37">
        <f t="shared" si="52"/>
        <v>2687760.5194819304</v>
      </c>
      <c r="M301" s="37">
        <f t="shared" si="53"/>
        <v>2575123.3501869715</v>
      </c>
      <c r="N301" s="41">
        <f>'jan-mai'!M301</f>
        <v>2098922.8833094183</v>
      </c>
      <c r="O301" s="41">
        <f t="shared" si="54"/>
        <v>476200.46687755315</v>
      </c>
      <c r="P301" s="4"/>
      <c r="Q301" s="4"/>
      <c r="R301" s="4"/>
      <c r="S301" s="4"/>
      <c r="T301" s="4"/>
    </row>
    <row r="302" spans="1:20" s="34" customFormat="1" ht="14.5" x14ac:dyDescent="0.35">
      <c r="A302" s="33">
        <v>1818</v>
      </c>
      <c r="B302" s="34" t="s">
        <v>316</v>
      </c>
      <c r="C302">
        <v>29641214</v>
      </c>
      <c r="D302" s="36">
        <v>1780</v>
      </c>
      <c r="E302" s="37">
        <f t="shared" si="45"/>
        <v>16652.367415730336</v>
      </c>
      <c r="F302" s="38">
        <f t="shared" si="46"/>
        <v>0.87507323214805011</v>
      </c>
      <c r="G302" s="39">
        <f t="shared" si="47"/>
        <v>1426.3901775788909</v>
      </c>
      <c r="H302" s="39">
        <f t="shared" si="48"/>
        <v>166.02198367835607</v>
      </c>
      <c r="I302" s="37">
        <f t="shared" si="49"/>
        <v>1592.4121612572469</v>
      </c>
      <c r="J302" s="40">
        <f t="shared" si="50"/>
        <v>-226.63414345062105</v>
      </c>
      <c r="K302" s="37">
        <f t="shared" si="51"/>
        <v>1365.7780178066259</v>
      </c>
      <c r="L302" s="37">
        <f t="shared" si="52"/>
        <v>2834493.6470378996</v>
      </c>
      <c r="M302" s="37">
        <f t="shared" si="53"/>
        <v>2431084.8716957942</v>
      </c>
      <c r="N302" s="41">
        <f>'jan-mai'!M302</f>
        <v>2667973.6301625036</v>
      </c>
      <c r="O302" s="41">
        <f t="shared" si="54"/>
        <v>-236888.75846670941</v>
      </c>
      <c r="P302" s="4"/>
      <c r="Q302" s="4"/>
      <c r="R302" s="4"/>
      <c r="S302" s="4"/>
      <c r="T302" s="4"/>
    </row>
    <row r="303" spans="1:20" s="34" customFormat="1" ht="14.5" x14ac:dyDescent="0.35">
      <c r="A303" s="33">
        <v>1820</v>
      </c>
      <c r="B303" s="34" t="s">
        <v>354</v>
      </c>
      <c r="C303">
        <v>114122052</v>
      </c>
      <c r="D303" s="36">
        <v>7415</v>
      </c>
      <c r="E303" s="37">
        <f t="shared" si="45"/>
        <v>15390.701550910317</v>
      </c>
      <c r="F303" s="38">
        <f t="shared" si="46"/>
        <v>0.80877334825430414</v>
      </c>
      <c r="G303" s="39">
        <f t="shared" si="47"/>
        <v>2183.3896964709024</v>
      </c>
      <c r="H303" s="39">
        <f t="shared" si="48"/>
        <v>607.60503636536271</v>
      </c>
      <c r="I303" s="37">
        <f t="shared" si="49"/>
        <v>2790.994732836265</v>
      </c>
      <c r="J303" s="40">
        <f t="shared" si="50"/>
        <v>-226.63414345062105</v>
      </c>
      <c r="K303" s="37">
        <f t="shared" si="51"/>
        <v>2564.3605893856438</v>
      </c>
      <c r="L303" s="37">
        <f t="shared" si="52"/>
        <v>20695225.943980906</v>
      </c>
      <c r="M303" s="37">
        <f t="shared" si="53"/>
        <v>19014733.770294551</v>
      </c>
      <c r="N303" s="41">
        <f>'jan-mai'!M303</f>
        <v>16386766.552896045</v>
      </c>
      <c r="O303" s="41">
        <f t="shared" si="54"/>
        <v>2627967.2173985057</v>
      </c>
      <c r="P303" s="4"/>
      <c r="Q303" s="4"/>
      <c r="R303" s="4"/>
      <c r="S303" s="4"/>
      <c r="T303" s="4"/>
    </row>
    <row r="304" spans="1:20" s="34" customFormat="1" ht="14.5" x14ac:dyDescent="0.35">
      <c r="A304" s="33">
        <v>1822</v>
      </c>
      <c r="B304" s="34" t="s">
        <v>355</v>
      </c>
      <c r="C304">
        <v>28697330</v>
      </c>
      <c r="D304" s="36">
        <v>2320</v>
      </c>
      <c r="E304" s="37">
        <f t="shared" si="45"/>
        <v>12369.538793103447</v>
      </c>
      <c r="F304" s="38">
        <f t="shared" si="46"/>
        <v>0.65001281929660071</v>
      </c>
      <c r="G304" s="39">
        <f t="shared" si="47"/>
        <v>3996.0873511550235</v>
      </c>
      <c r="H304" s="39">
        <f t="shared" si="48"/>
        <v>1665.0120015977668</v>
      </c>
      <c r="I304" s="37">
        <f t="shared" si="49"/>
        <v>5661.0993527527899</v>
      </c>
      <c r="J304" s="40">
        <f t="shared" si="50"/>
        <v>-226.63414345062105</v>
      </c>
      <c r="K304" s="37">
        <f t="shared" si="51"/>
        <v>5434.4652093021687</v>
      </c>
      <c r="L304" s="37">
        <f t="shared" si="52"/>
        <v>13133750.498386472</v>
      </c>
      <c r="M304" s="37">
        <f t="shared" si="53"/>
        <v>12607959.285581032</v>
      </c>
      <c r="N304" s="41">
        <f>'jan-mai'!M304</f>
        <v>10555419.111223036</v>
      </c>
      <c r="O304" s="41">
        <f t="shared" si="54"/>
        <v>2052540.1743579954</v>
      </c>
      <c r="P304" s="4"/>
      <c r="Q304" s="4"/>
      <c r="R304" s="4"/>
      <c r="S304" s="4"/>
      <c r="T304" s="4"/>
    </row>
    <row r="305" spans="1:20" s="34" customFormat="1" ht="14.5" x14ac:dyDescent="0.35">
      <c r="A305" s="33">
        <v>1824</v>
      </c>
      <c r="B305" s="34" t="s">
        <v>356</v>
      </c>
      <c r="C305">
        <v>209148807</v>
      </c>
      <c r="D305" s="36">
        <v>13403</v>
      </c>
      <c r="E305" s="37">
        <f t="shared" si="45"/>
        <v>15604.626352309184</v>
      </c>
      <c r="F305" s="38">
        <f t="shared" si="46"/>
        <v>0.82001498511729476</v>
      </c>
      <c r="G305" s="39">
        <f t="shared" si="47"/>
        <v>2055.0348156315818</v>
      </c>
      <c r="H305" s="39">
        <f t="shared" si="48"/>
        <v>532.73135587575928</v>
      </c>
      <c r="I305" s="37">
        <f t="shared" si="49"/>
        <v>2587.7661715073409</v>
      </c>
      <c r="J305" s="40">
        <f t="shared" si="50"/>
        <v>-226.63414345062105</v>
      </c>
      <c r="K305" s="37">
        <f t="shared" si="51"/>
        <v>2361.1320280567197</v>
      </c>
      <c r="L305" s="37">
        <f t="shared" si="52"/>
        <v>34683829.996712893</v>
      </c>
      <c r="M305" s="37">
        <f t="shared" si="53"/>
        <v>31646252.572044216</v>
      </c>
      <c r="N305" s="41">
        <f>'jan-mai'!M305</f>
        <v>27481448.06065619</v>
      </c>
      <c r="O305" s="41">
        <f t="shared" si="54"/>
        <v>4164804.5113880262</v>
      </c>
      <c r="P305" s="4"/>
      <c r="Q305" s="4"/>
      <c r="R305" s="4"/>
      <c r="S305" s="4"/>
      <c r="T305" s="4"/>
    </row>
    <row r="306" spans="1:20" s="34" customFormat="1" ht="14.5" x14ac:dyDescent="0.35">
      <c r="A306" s="33">
        <v>1825</v>
      </c>
      <c r="B306" s="34" t="s">
        <v>357</v>
      </c>
      <c r="C306">
        <v>21881257</v>
      </c>
      <c r="D306" s="36">
        <v>1493</v>
      </c>
      <c r="E306" s="37">
        <f t="shared" si="45"/>
        <v>14655.89886135298</v>
      </c>
      <c r="F306" s="38">
        <f t="shared" si="46"/>
        <v>0.77015984973549201</v>
      </c>
      <c r="G306" s="39">
        <f t="shared" si="47"/>
        <v>2624.2713102053044</v>
      </c>
      <c r="H306" s="39">
        <f t="shared" si="48"/>
        <v>864.78597771043053</v>
      </c>
      <c r="I306" s="37">
        <f t="shared" si="49"/>
        <v>3489.0572879157348</v>
      </c>
      <c r="J306" s="40">
        <f t="shared" si="50"/>
        <v>-226.63414345062105</v>
      </c>
      <c r="K306" s="37">
        <f t="shared" si="51"/>
        <v>3262.4231444651136</v>
      </c>
      <c r="L306" s="37">
        <f t="shared" si="52"/>
        <v>5209162.5308581917</v>
      </c>
      <c r="M306" s="37">
        <f t="shared" si="53"/>
        <v>4870797.7546864143</v>
      </c>
      <c r="N306" s="41">
        <f>'jan-mai'!M306</f>
        <v>3599219.2672655145</v>
      </c>
      <c r="O306" s="41">
        <f t="shared" si="54"/>
        <v>1271578.4874208998</v>
      </c>
      <c r="P306" s="4"/>
      <c r="Q306" s="4"/>
      <c r="R306" s="4"/>
      <c r="S306" s="4"/>
      <c r="T306" s="4"/>
    </row>
    <row r="307" spans="1:20" s="34" customFormat="1" ht="14.5" x14ac:dyDescent="0.35">
      <c r="A307" s="33">
        <v>1826</v>
      </c>
      <c r="B307" s="34" t="s">
        <v>358</v>
      </c>
      <c r="C307">
        <v>18586584</v>
      </c>
      <c r="D307" s="36">
        <v>1359</v>
      </c>
      <c r="E307" s="37">
        <f t="shared" si="45"/>
        <v>13676.662251655629</v>
      </c>
      <c r="F307" s="38">
        <f t="shared" si="46"/>
        <v>0.71870147605847945</v>
      </c>
      <c r="G307" s="39">
        <f t="shared" si="47"/>
        <v>3211.8132760237149</v>
      </c>
      <c r="H307" s="39">
        <f t="shared" si="48"/>
        <v>1207.5187911045034</v>
      </c>
      <c r="I307" s="37">
        <f t="shared" si="49"/>
        <v>4419.3320671282181</v>
      </c>
      <c r="J307" s="40">
        <f t="shared" si="50"/>
        <v>-226.63414345062105</v>
      </c>
      <c r="K307" s="37">
        <f t="shared" si="51"/>
        <v>4192.6979236775969</v>
      </c>
      <c r="L307" s="37">
        <f t="shared" si="52"/>
        <v>6005872.2792272484</v>
      </c>
      <c r="M307" s="37">
        <f t="shared" si="53"/>
        <v>5697876.4782778546</v>
      </c>
      <c r="N307" s="41">
        <f>'jan-mai'!M307</f>
        <v>4140487.1056690114</v>
      </c>
      <c r="O307" s="41">
        <f t="shared" si="54"/>
        <v>1557389.3726088433</v>
      </c>
      <c r="P307" s="4"/>
      <c r="Q307" s="4"/>
      <c r="R307" s="4"/>
      <c r="S307" s="4"/>
      <c r="T307" s="4"/>
    </row>
    <row r="308" spans="1:20" s="34" customFormat="1" ht="14.5" x14ac:dyDescent="0.35">
      <c r="A308" s="33">
        <v>1827</v>
      </c>
      <c r="B308" s="34" t="s">
        <v>359</v>
      </c>
      <c r="C308">
        <v>21760235</v>
      </c>
      <c r="D308" s="36">
        <v>1391</v>
      </c>
      <c r="E308" s="37">
        <f t="shared" si="45"/>
        <v>15643.590941768512</v>
      </c>
      <c r="F308" s="38">
        <f t="shared" si="46"/>
        <v>0.82206255399361483</v>
      </c>
      <c r="G308" s="39">
        <f t="shared" si="47"/>
        <v>2031.6560619559848</v>
      </c>
      <c r="H308" s="39">
        <f t="shared" si="48"/>
        <v>519.09374956499425</v>
      </c>
      <c r="I308" s="37">
        <f t="shared" si="49"/>
        <v>2550.7498115209792</v>
      </c>
      <c r="J308" s="40">
        <f t="shared" si="50"/>
        <v>-226.63414345062105</v>
      </c>
      <c r="K308" s="37">
        <f t="shared" si="51"/>
        <v>2324.115668070358</v>
      </c>
      <c r="L308" s="37">
        <f t="shared" si="52"/>
        <v>3548092.9878256819</v>
      </c>
      <c r="M308" s="37">
        <f t="shared" si="53"/>
        <v>3232844.8942858679</v>
      </c>
      <c r="N308" s="41">
        <f>'jan-mai'!M308</f>
        <v>1997764.3330651917</v>
      </c>
      <c r="O308" s="41">
        <f t="shared" si="54"/>
        <v>1235080.5612206762</v>
      </c>
      <c r="P308" s="4"/>
      <c r="Q308" s="4"/>
      <c r="R308" s="4"/>
      <c r="S308" s="4"/>
      <c r="T308" s="4"/>
    </row>
    <row r="309" spans="1:20" s="34" customFormat="1" ht="14.5" x14ac:dyDescent="0.35">
      <c r="A309" s="33">
        <v>1828</v>
      </c>
      <c r="B309" s="34" t="s">
        <v>360</v>
      </c>
      <c r="C309">
        <v>25623973</v>
      </c>
      <c r="D309" s="36">
        <v>1792</v>
      </c>
      <c r="E309" s="37">
        <f t="shared" si="45"/>
        <v>14299.092075892857</v>
      </c>
      <c r="F309" s="38">
        <f t="shared" si="46"/>
        <v>0.75140983904872316</v>
      </c>
      <c r="G309" s="39">
        <f t="shared" si="47"/>
        <v>2838.3553814813781</v>
      </c>
      <c r="H309" s="39">
        <f t="shared" si="48"/>
        <v>989.66835262147367</v>
      </c>
      <c r="I309" s="37">
        <f t="shared" si="49"/>
        <v>3828.0237341028519</v>
      </c>
      <c r="J309" s="40">
        <f t="shared" si="50"/>
        <v>-226.63414345062105</v>
      </c>
      <c r="K309" s="37">
        <f t="shared" si="51"/>
        <v>3601.3895906522307</v>
      </c>
      <c r="L309" s="37">
        <f t="shared" si="52"/>
        <v>6859818.5315123107</v>
      </c>
      <c r="M309" s="37">
        <f t="shared" si="53"/>
        <v>6453690.1464487975</v>
      </c>
      <c r="N309" s="41">
        <f>'jan-mai'!M309</f>
        <v>5364108.7841860689</v>
      </c>
      <c r="O309" s="41">
        <f t="shared" si="54"/>
        <v>1089581.3622627286</v>
      </c>
      <c r="P309" s="4"/>
      <c r="Q309" s="4"/>
      <c r="R309" s="4"/>
      <c r="S309" s="4"/>
      <c r="T309" s="4"/>
    </row>
    <row r="310" spans="1:20" s="34" customFormat="1" ht="14.5" x14ac:dyDescent="0.35">
      <c r="A310" s="33">
        <v>1832</v>
      </c>
      <c r="B310" s="34" t="s">
        <v>361</v>
      </c>
      <c r="C310">
        <v>91247641</v>
      </c>
      <c r="D310" s="36">
        <v>4501</v>
      </c>
      <c r="E310" s="37">
        <f t="shared" si="45"/>
        <v>20272.748500333259</v>
      </c>
      <c r="F310" s="38">
        <f t="shared" si="46"/>
        <v>1.065322371998187</v>
      </c>
      <c r="G310" s="39">
        <f t="shared" si="47"/>
        <v>-745.8384731828628</v>
      </c>
      <c r="H310" s="39">
        <f t="shared" si="48"/>
        <v>0</v>
      </c>
      <c r="I310" s="37">
        <f t="shared" si="49"/>
        <v>-745.8384731828628</v>
      </c>
      <c r="J310" s="40">
        <f t="shared" si="50"/>
        <v>-226.63414345062105</v>
      </c>
      <c r="K310" s="37">
        <f t="shared" si="51"/>
        <v>-972.47261663348388</v>
      </c>
      <c r="L310" s="37">
        <f t="shared" si="52"/>
        <v>-3357018.9677960654</v>
      </c>
      <c r="M310" s="37">
        <f t="shared" si="53"/>
        <v>-4377099.2474673111</v>
      </c>
      <c r="N310" s="41">
        <f>'jan-mai'!M310</f>
        <v>-6800479.1572447531</v>
      </c>
      <c r="O310" s="41">
        <f t="shared" si="54"/>
        <v>2423379.909777442</v>
      </c>
      <c r="P310" s="4"/>
      <c r="Q310" s="4"/>
      <c r="R310" s="4"/>
      <c r="S310" s="4"/>
      <c r="T310" s="4"/>
    </row>
    <row r="311" spans="1:20" s="34" customFormat="1" ht="14.5" x14ac:dyDescent="0.35">
      <c r="A311" s="33">
        <v>1833</v>
      </c>
      <c r="B311" s="34" t="s">
        <v>362</v>
      </c>
      <c r="C311">
        <v>441789186</v>
      </c>
      <c r="D311" s="36">
        <v>26315</v>
      </c>
      <c r="E311" s="37">
        <f t="shared" si="45"/>
        <v>16788.492722781684</v>
      </c>
      <c r="F311" s="38">
        <f t="shared" si="46"/>
        <v>0.88222654611505069</v>
      </c>
      <c r="G311" s="39">
        <f t="shared" si="47"/>
        <v>1344.7149933480816</v>
      </c>
      <c r="H311" s="39">
        <f t="shared" si="48"/>
        <v>118.3781262103841</v>
      </c>
      <c r="I311" s="37">
        <f t="shared" si="49"/>
        <v>1463.0931195584658</v>
      </c>
      <c r="J311" s="40">
        <f t="shared" si="50"/>
        <v>-226.63414345062105</v>
      </c>
      <c r="K311" s="37">
        <f t="shared" si="51"/>
        <v>1236.4589761078448</v>
      </c>
      <c r="L311" s="37">
        <f t="shared" si="52"/>
        <v>38501295.441181026</v>
      </c>
      <c r="M311" s="37">
        <f t="shared" si="53"/>
        <v>32537417.956277937</v>
      </c>
      <c r="N311" s="41">
        <f>'jan-mai'!M311</f>
        <v>23998424.64001476</v>
      </c>
      <c r="O311" s="41">
        <f t="shared" si="54"/>
        <v>8538993.3162631765</v>
      </c>
      <c r="P311" s="4"/>
      <c r="Q311" s="4"/>
      <c r="R311" s="4"/>
      <c r="S311" s="4"/>
      <c r="T311" s="4"/>
    </row>
    <row r="312" spans="1:20" s="34" customFormat="1" ht="14.5" x14ac:dyDescent="0.35">
      <c r="A312" s="33">
        <v>1834</v>
      </c>
      <c r="B312" s="34" t="s">
        <v>363</v>
      </c>
      <c r="C312">
        <v>43671440</v>
      </c>
      <c r="D312" s="36">
        <v>1904</v>
      </c>
      <c r="E312" s="37">
        <f t="shared" si="45"/>
        <v>22936.680672268907</v>
      </c>
      <c r="F312" s="38">
        <f t="shared" si="46"/>
        <v>1.2053106197783099</v>
      </c>
      <c r="G312" s="39">
        <f t="shared" si="47"/>
        <v>-2344.1977763442519</v>
      </c>
      <c r="H312" s="39">
        <f t="shared" si="48"/>
        <v>0</v>
      </c>
      <c r="I312" s="37">
        <f t="shared" si="49"/>
        <v>-2344.1977763442519</v>
      </c>
      <c r="J312" s="40">
        <f t="shared" si="50"/>
        <v>-226.63414345062105</v>
      </c>
      <c r="K312" s="37">
        <f t="shared" si="51"/>
        <v>-2570.8319197948731</v>
      </c>
      <c r="L312" s="37">
        <f t="shared" si="52"/>
        <v>-4463352.566159456</v>
      </c>
      <c r="M312" s="37">
        <f t="shared" si="53"/>
        <v>-4894863.9752894379</v>
      </c>
      <c r="N312" s="41">
        <f>'jan-mai'!M312</f>
        <v>-3683423.8671393073</v>
      </c>
      <c r="O312" s="41">
        <f t="shared" si="54"/>
        <v>-1211440.1081501306</v>
      </c>
      <c r="P312" s="4"/>
      <c r="Q312" s="4"/>
      <c r="R312" s="4"/>
      <c r="S312" s="4"/>
      <c r="T312" s="4"/>
    </row>
    <row r="313" spans="1:20" s="34" customFormat="1" ht="14.5" x14ac:dyDescent="0.35">
      <c r="A313" s="33">
        <v>1835</v>
      </c>
      <c r="B313" s="34" t="s">
        <v>364</v>
      </c>
      <c r="C313">
        <v>7549606</v>
      </c>
      <c r="D313" s="36">
        <v>456</v>
      </c>
      <c r="E313" s="37">
        <f t="shared" si="45"/>
        <v>16556.153508771931</v>
      </c>
      <c r="F313" s="38">
        <f t="shared" si="46"/>
        <v>0.87001724146289683</v>
      </c>
      <c r="G313" s="39">
        <f t="shared" si="47"/>
        <v>1484.1185217539335</v>
      </c>
      <c r="H313" s="39">
        <f t="shared" si="48"/>
        <v>199.69685111379766</v>
      </c>
      <c r="I313" s="37">
        <f t="shared" si="49"/>
        <v>1683.8153728677312</v>
      </c>
      <c r="J313" s="40">
        <f t="shared" si="50"/>
        <v>-226.63414345062105</v>
      </c>
      <c r="K313" s="37">
        <f t="shared" si="51"/>
        <v>1457.1812294171102</v>
      </c>
      <c r="L313" s="37">
        <f t="shared" si="52"/>
        <v>767819.81002768537</v>
      </c>
      <c r="M313" s="37">
        <f t="shared" si="53"/>
        <v>664474.64061420225</v>
      </c>
      <c r="N313" s="41">
        <f>'jan-mai'!M313</f>
        <v>534133.852895563</v>
      </c>
      <c r="O313" s="41">
        <f t="shared" si="54"/>
        <v>130340.78771863924</v>
      </c>
      <c r="P313" s="4"/>
      <c r="Q313" s="4"/>
      <c r="R313" s="4"/>
      <c r="S313" s="4"/>
      <c r="T313" s="4"/>
    </row>
    <row r="314" spans="1:20" s="34" customFormat="1" ht="14.5" x14ac:dyDescent="0.35">
      <c r="A314" s="33">
        <v>1836</v>
      </c>
      <c r="B314" s="34" t="s">
        <v>365</v>
      </c>
      <c r="C314">
        <v>17355002</v>
      </c>
      <c r="D314" s="36">
        <v>1238</v>
      </c>
      <c r="E314" s="37">
        <f t="shared" si="45"/>
        <v>14018.579967689822</v>
      </c>
      <c r="F314" s="38">
        <f t="shared" si="46"/>
        <v>0.73666907390382153</v>
      </c>
      <c r="G314" s="39">
        <f t="shared" si="47"/>
        <v>3006.6626464031988</v>
      </c>
      <c r="H314" s="39">
        <f t="shared" si="48"/>
        <v>1087.8475904925358</v>
      </c>
      <c r="I314" s="37">
        <f t="shared" si="49"/>
        <v>4094.5102368957346</v>
      </c>
      <c r="J314" s="40">
        <f t="shared" si="50"/>
        <v>-226.63414345062105</v>
      </c>
      <c r="K314" s="37">
        <f t="shared" si="51"/>
        <v>3867.8760934451134</v>
      </c>
      <c r="L314" s="37">
        <f t="shared" si="52"/>
        <v>5069003.6732769199</v>
      </c>
      <c r="M314" s="37">
        <f t="shared" si="53"/>
        <v>4788430.6036850503</v>
      </c>
      <c r="N314" s="41">
        <f>'jan-mai'!M314</f>
        <v>3562337.3317647078</v>
      </c>
      <c r="O314" s="41">
        <f t="shared" si="54"/>
        <v>1226093.2719203425</v>
      </c>
      <c r="P314" s="4"/>
      <c r="Q314" s="4"/>
      <c r="R314" s="4"/>
      <c r="S314" s="4"/>
      <c r="T314" s="4"/>
    </row>
    <row r="315" spans="1:20" s="34" customFormat="1" ht="14.5" x14ac:dyDescent="0.35">
      <c r="A315" s="33">
        <v>1837</v>
      </c>
      <c r="B315" s="34" t="s">
        <v>366</v>
      </c>
      <c r="C315">
        <v>120554175</v>
      </c>
      <c r="D315" s="36">
        <v>6331</v>
      </c>
      <c r="E315" s="37">
        <f t="shared" si="45"/>
        <v>19041.885168219869</v>
      </c>
      <c r="F315" s="38">
        <f t="shared" si="46"/>
        <v>1.0006411451506743</v>
      </c>
      <c r="G315" s="39">
        <f t="shared" si="47"/>
        <v>-7.3204739148291988</v>
      </c>
      <c r="H315" s="39">
        <f t="shared" si="48"/>
        <v>0</v>
      </c>
      <c r="I315" s="37">
        <f t="shared" si="49"/>
        <v>-7.3204739148291988</v>
      </c>
      <c r="J315" s="40">
        <f t="shared" si="50"/>
        <v>-226.63414345062105</v>
      </c>
      <c r="K315" s="37">
        <f t="shared" si="51"/>
        <v>-233.95461736545025</v>
      </c>
      <c r="L315" s="37">
        <f t="shared" si="52"/>
        <v>-46345.920354783659</v>
      </c>
      <c r="M315" s="37">
        <f t="shared" si="53"/>
        <v>-1481166.6825406656</v>
      </c>
      <c r="N315" s="41">
        <f>'jan-mai'!M315</f>
        <v>-2889465.6784973447</v>
      </c>
      <c r="O315" s="41">
        <f t="shared" si="54"/>
        <v>1408298.9959566791</v>
      </c>
      <c r="P315" s="4"/>
      <c r="Q315" s="4"/>
      <c r="R315" s="4"/>
      <c r="S315" s="4"/>
      <c r="T315" s="4"/>
    </row>
    <row r="316" spans="1:20" s="34" customFormat="1" ht="14.5" x14ac:dyDescent="0.35">
      <c r="A316" s="33">
        <v>1838</v>
      </c>
      <c r="B316" s="34" t="s">
        <v>367</v>
      </c>
      <c r="C316">
        <v>32268322</v>
      </c>
      <c r="D316" s="36">
        <v>1978</v>
      </c>
      <c r="E316" s="37">
        <f t="shared" si="45"/>
        <v>16313.610717896865</v>
      </c>
      <c r="F316" s="38">
        <f t="shared" si="46"/>
        <v>0.8572717441623291</v>
      </c>
      <c r="G316" s="39">
        <f t="shared" si="47"/>
        <v>1629.6441962789734</v>
      </c>
      <c r="H316" s="39">
        <f t="shared" si="48"/>
        <v>284.58682792007085</v>
      </c>
      <c r="I316" s="37">
        <f t="shared" si="49"/>
        <v>1914.2310241990442</v>
      </c>
      <c r="J316" s="40">
        <f t="shared" si="50"/>
        <v>-226.63414345062105</v>
      </c>
      <c r="K316" s="37">
        <f t="shared" si="51"/>
        <v>1687.5968807484232</v>
      </c>
      <c r="L316" s="37">
        <f t="shared" si="52"/>
        <v>3786348.9658657094</v>
      </c>
      <c r="M316" s="37">
        <f t="shared" si="53"/>
        <v>3338066.6301203812</v>
      </c>
      <c r="N316" s="41">
        <f>'jan-mai'!M316</f>
        <v>2219437.8465513657</v>
      </c>
      <c r="O316" s="41">
        <f t="shared" si="54"/>
        <v>1118628.7835690156</v>
      </c>
      <c r="P316" s="4"/>
      <c r="Q316" s="4"/>
      <c r="R316" s="4"/>
      <c r="S316" s="4"/>
      <c r="T316" s="4"/>
    </row>
    <row r="317" spans="1:20" s="34" customFormat="1" ht="14.5" x14ac:dyDescent="0.35">
      <c r="A317" s="33">
        <v>1839</v>
      </c>
      <c r="B317" s="34" t="s">
        <v>368</v>
      </c>
      <c r="C317">
        <v>18757144</v>
      </c>
      <c r="D317" s="36">
        <v>1022</v>
      </c>
      <c r="E317" s="37">
        <f t="shared" si="45"/>
        <v>18353.369863013697</v>
      </c>
      <c r="F317" s="38">
        <f t="shared" si="46"/>
        <v>0.96446002456471935</v>
      </c>
      <c r="G317" s="39">
        <f t="shared" si="47"/>
        <v>405.7887092088742</v>
      </c>
      <c r="H317" s="39">
        <f t="shared" si="48"/>
        <v>0</v>
      </c>
      <c r="I317" s="37">
        <f t="shared" si="49"/>
        <v>405.7887092088742</v>
      </c>
      <c r="J317" s="40">
        <f t="shared" si="50"/>
        <v>-226.63414345062105</v>
      </c>
      <c r="K317" s="37">
        <f t="shared" si="51"/>
        <v>179.15456575825314</v>
      </c>
      <c r="L317" s="37">
        <f t="shared" si="52"/>
        <v>414716.06081146945</v>
      </c>
      <c r="M317" s="37">
        <f t="shared" si="53"/>
        <v>183095.96620493472</v>
      </c>
      <c r="N317" s="41">
        <f>'jan-mai'!M317</f>
        <v>-550567.27427330357</v>
      </c>
      <c r="O317" s="41">
        <f t="shared" si="54"/>
        <v>733663.24047823832</v>
      </c>
      <c r="P317" s="4"/>
      <c r="Q317" s="4"/>
      <c r="R317" s="4"/>
      <c r="S317" s="4"/>
      <c r="T317" s="4"/>
    </row>
    <row r="318" spans="1:20" s="34" customFormat="1" ht="14.5" x14ac:dyDescent="0.35">
      <c r="A318" s="33">
        <v>1840</v>
      </c>
      <c r="B318" s="34" t="s">
        <v>369</v>
      </c>
      <c r="C318">
        <v>67158492</v>
      </c>
      <c r="D318" s="36">
        <v>4657</v>
      </c>
      <c r="E318" s="37">
        <f t="shared" si="45"/>
        <v>14420.977453296113</v>
      </c>
      <c r="F318" s="38">
        <f t="shared" si="46"/>
        <v>0.75781485213143351</v>
      </c>
      <c r="G318" s="39">
        <f t="shared" si="47"/>
        <v>2765.2241550394247</v>
      </c>
      <c r="H318" s="39">
        <f t="shared" si="48"/>
        <v>947.00847053033408</v>
      </c>
      <c r="I318" s="37">
        <f t="shared" si="49"/>
        <v>3712.232625569759</v>
      </c>
      <c r="J318" s="40">
        <f t="shared" si="50"/>
        <v>-226.63414345062105</v>
      </c>
      <c r="K318" s="37">
        <f t="shared" si="51"/>
        <v>3485.5984821191378</v>
      </c>
      <c r="L318" s="37">
        <f t="shared" si="52"/>
        <v>17287867.337278366</v>
      </c>
      <c r="M318" s="37">
        <f t="shared" si="53"/>
        <v>16232432.131228825</v>
      </c>
      <c r="N318" s="41">
        <f>'jan-mai'!M318</f>
        <v>13906683.594812794</v>
      </c>
      <c r="O318" s="41">
        <f t="shared" si="54"/>
        <v>2325748.5364160314</v>
      </c>
      <c r="P318" s="4"/>
      <c r="Q318" s="4"/>
      <c r="R318" s="4"/>
      <c r="S318" s="4"/>
      <c r="T318" s="4"/>
    </row>
    <row r="319" spans="1:20" s="34" customFormat="1" ht="14.5" x14ac:dyDescent="0.35">
      <c r="A319" s="33">
        <v>1841</v>
      </c>
      <c r="B319" s="34" t="s">
        <v>922</v>
      </c>
      <c r="C319">
        <v>162263072</v>
      </c>
      <c r="D319" s="36">
        <v>9760</v>
      </c>
      <c r="E319" s="37">
        <f t="shared" si="45"/>
        <v>16625.314754098359</v>
      </c>
      <c r="F319" s="38">
        <f t="shared" si="46"/>
        <v>0.87365162887318248</v>
      </c>
      <c r="G319" s="39">
        <f t="shared" si="47"/>
        <v>1442.6217745580768</v>
      </c>
      <c r="H319" s="39">
        <f t="shared" si="48"/>
        <v>175.49041524954791</v>
      </c>
      <c r="I319" s="37">
        <f t="shared" si="49"/>
        <v>1618.1121898076246</v>
      </c>
      <c r="J319" s="40">
        <f t="shared" si="50"/>
        <v>-226.63414345062105</v>
      </c>
      <c r="K319" s="37">
        <f t="shared" si="51"/>
        <v>1391.4780463570037</v>
      </c>
      <c r="L319" s="37">
        <f t="shared" si="52"/>
        <v>15792774.972522417</v>
      </c>
      <c r="M319" s="37">
        <f t="shared" si="53"/>
        <v>13580825.732444355</v>
      </c>
      <c r="N319" s="41">
        <f>'jan-mai'!M319</f>
        <v>11134591.005834848</v>
      </c>
      <c r="O319" s="41">
        <f t="shared" si="54"/>
        <v>2446234.7266095076</v>
      </c>
      <c r="P319" s="4"/>
      <c r="Q319" s="4"/>
      <c r="R319" s="4"/>
      <c r="S319" s="4"/>
      <c r="T319" s="4"/>
    </row>
    <row r="320" spans="1:20" s="34" customFormat="1" ht="14.5" x14ac:dyDescent="0.35">
      <c r="A320" s="33">
        <v>1845</v>
      </c>
      <c r="B320" s="34" t="s">
        <v>370</v>
      </c>
      <c r="C320">
        <v>42377265</v>
      </c>
      <c r="D320" s="36">
        <v>1975</v>
      </c>
      <c r="E320" s="37">
        <f t="shared" si="45"/>
        <v>21456.843037974682</v>
      </c>
      <c r="F320" s="38">
        <f t="shared" si="46"/>
        <v>1.1275459230617995</v>
      </c>
      <c r="G320" s="39">
        <f t="shared" si="47"/>
        <v>-1456.2951957677171</v>
      </c>
      <c r="H320" s="39">
        <f t="shared" si="48"/>
        <v>0</v>
      </c>
      <c r="I320" s="37">
        <f t="shared" si="49"/>
        <v>-1456.2951957677171</v>
      </c>
      <c r="J320" s="40">
        <f t="shared" si="50"/>
        <v>-226.63414345062105</v>
      </c>
      <c r="K320" s="37">
        <f t="shared" si="51"/>
        <v>-1682.9293392183381</v>
      </c>
      <c r="L320" s="37">
        <f t="shared" si="52"/>
        <v>-2876183.0116412411</v>
      </c>
      <c r="M320" s="37">
        <f t="shared" si="53"/>
        <v>-3323785.4449562179</v>
      </c>
      <c r="N320" s="41">
        <f>'jan-mai'!M320</f>
        <v>-3872061.1341387215</v>
      </c>
      <c r="O320" s="41">
        <f t="shared" si="54"/>
        <v>548275.68918250361</v>
      </c>
      <c r="P320" s="4"/>
      <c r="Q320" s="4"/>
      <c r="R320" s="4"/>
      <c r="S320" s="4"/>
      <c r="T320" s="4"/>
    </row>
    <row r="321" spans="1:20" s="34" customFormat="1" ht="14.5" x14ac:dyDescent="0.35">
      <c r="A321" s="33">
        <v>1848</v>
      </c>
      <c r="B321" s="34" t="s">
        <v>371</v>
      </c>
      <c r="C321">
        <v>38803321</v>
      </c>
      <c r="D321" s="36">
        <v>2576</v>
      </c>
      <c r="E321" s="37">
        <f t="shared" si="45"/>
        <v>15063.401009316771</v>
      </c>
      <c r="F321" s="38">
        <f t="shared" si="46"/>
        <v>0.79157387531056422</v>
      </c>
      <c r="G321" s="39">
        <f t="shared" si="47"/>
        <v>2379.7700214270299</v>
      </c>
      <c r="H321" s="39">
        <f t="shared" si="48"/>
        <v>722.16022592310378</v>
      </c>
      <c r="I321" s="37">
        <f t="shared" si="49"/>
        <v>3101.9302473501339</v>
      </c>
      <c r="J321" s="40">
        <f t="shared" si="50"/>
        <v>-226.63414345062105</v>
      </c>
      <c r="K321" s="37">
        <f t="shared" si="51"/>
        <v>2875.2961038995127</v>
      </c>
      <c r="L321" s="37">
        <f t="shared" si="52"/>
        <v>7990572.3171739448</v>
      </c>
      <c r="M321" s="37">
        <f t="shared" si="53"/>
        <v>7406762.7636451442</v>
      </c>
      <c r="N321" s="41">
        <f>'jan-mai'!M321</f>
        <v>6783141.7803924745</v>
      </c>
      <c r="O321" s="41">
        <f t="shared" si="54"/>
        <v>623620.98325266968</v>
      </c>
      <c r="P321" s="4"/>
      <c r="Q321" s="4"/>
      <c r="R321" s="4"/>
      <c r="S321" s="4"/>
      <c r="T321" s="4"/>
    </row>
    <row r="322" spans="1:20" s="34" customFormat="1" ht="14.5" x14ac:dyDescent="0.35">
      <c r="A322" s="33">
        <v>1849</v>
      </c>
      <c r="B322" s="34" t="s">
        <v>923</v>
      </c>
      <c r="C322">
        <v>31120004</v>
      </c>
      <c r="D322" s="36">
        <v>1747</v>
      </c>
      <c r="E322" s="37">
        <f t="shared" si="45"/>
        <v>17813.396680022895</v>
      </c>
      <c r="F322" s="38">
        <f t="shared" si="46"/>
        <v>0.93608471511372326</v>
      </c>
      <c r="G322" s="39">
        <f t="shared" si="47"/>
        <v>729.77261900335509</v>
      </c>
      <c r="H322" s="39">
        <f t="shared" si="48"/>
        <v>0</v>
      </c>
      <c r="I322" s="37">
        <f t="shared" si="49"/>
        <v>729.77261900335509</v>
      </c>
      <c r="J322" s="40">
        <f t="shared" si="50"/>
        <v>-226.63414345062105</v>
      </c>
      <c r="K322" s="37">
        <f t="shared" si="51"/>
        <v>503.13847555273401</v>
      </c>
      <c r="L322" s="37">
        <f t="shared" si="52"/>
        <v>1274912.7653988614</v>
      </c>
      <c r="M322" s="37">
        <f t="shared" si="53"/>
        <v>878982.91679062636</v>
      </c>
      <c r="N322" s="41">
        <f>'jan-mai'!M322</f>
        <v>327160.06129602599</v>
      </c>
      <c r="O322" s="41">
        <f t="shared" si="54"/>
        <v>551822.85549460037</v>
      </c>
      <c r="P322" s="4"/>
      <c r="Q322" s="4"/>
      <c r="R322" s="4"/>
      <c r="S322" s="4"/>
      <c r="T322" s="4"/>
    </row>
    <row r="323" spans="1:20" s="34" customFormat="1" ht="14.5" x14ac:dyDescent="0.35">
      <c r="A323" s="33">
        <v>1850</v>
      </c>
      <c r="B323" s="34" t="s">
        <v>924</v>
      </c>
      <c r="C323">
        <v>29845819</v>
      </c>
      <c r="D323" s="36">
        <v>1925</v>
      </c>
      <c r="E323" s="37">
        <f t="shared" si="45"/>
        <v>15504.321558441559</v>
      </c>
      <c r="F323" s="38">
        <f t="shared" si="46"/>
        <v>0.81474402045633176</v>
      </c>
      <c r="G323" s="39">
        <f t="shared" si="47"/>
        <v>2115.2176919521567</v>
      </c>
      <c r="H323" s="39">
        <f t="shared" si="48"/>
        <v>567.83803372942782</v>
      </c>
      <c r="I323" s="37">
        <f t="shared" si="49"/>
        <v>2683.0557256815846</v>
      </c>
      <c r="J323" s="40">
        <f t="shared" si="50"/>
        <v>-226.63414345062105</v>
      </c>
      <c r="K323" s="37">
        <f t="shared" si="51"/>
        <v>2456.4215822309634</v>
      </c>
      <c r="L323" s="37">
        <f t="shared" si="52"/>
        <v>5164882.2719370499</v>
      </c>
      <c r="M323" s="37">
        <f t="shared" si="53"/>
        <v>4728611.5457946043</v>
      </c>
      <c r="N323" s="41">
        <f>'jan-mai'!M323</f>
        <v>3434842.8121139421</v>
      </c>
      <c r="O323" s="41">
        <f t="shared" si="54"/>
        <v>1293768.7336806622</v>
      </c>
      <c r="P323" s="4"/>
      <c r="Q323" s="4"/>
      <c r="R323" s="4"/>
      <c r="S323" s="4"/>
      <c r="T323" s="4"/>
    </row>
    <row r="324" spans="1:20" s="34" customFormat="1" ht="14.5" x14ac:dyDescent="0.35">
      <c r="A324" s="33">
        <v>1851</v>
      </c>
      <c r="B324" s="34" t="s">
        <v>372</v>
      </c>
      <c r="C324">
        <v>32338431</v>
      </c>
      <c r="D324" s="36">
        <v>2077</v>
      </c>
      <c r="E324" s="37">
        <f t="shared" si="45"/>
        <v>15569.779008184882</v>
      </c>
      <c r="F324" s="38">
        <f t="shared" si="46"/>
        <v>0.8181837753383282</v>
      </c>
      <c r="G324" s="39">
        <f t="shared" si="47"/>
        <v>2075.9432221061634</v>
      </c>
      <c r="H324" s="39">
        <f t="shared" si="48"/>
        <v>544.927926319265</v>
      </c>
      <c r="I324" s="37">
        <f t="shared" si="49"/>
        <v>2620.8711484254281</v>
      </c>
      <c r="J324" s="40">
        <f t="shared" si="50"/>
        <v>-226.63414345062105</v>
      </c>
      <c r="K324" s="37">
        <f t="shared" si="51"/>
        <v>2394.237004974807</v>
      </c>
      <c r="L324" s="37">
        <f t="shared" si="52"/>
        <v>5443549.3752796147</v>
      </c>
      <c r="M324" s="37">
        <f t="shared" si="53"/>
        <v>4972830.2593326736</v>
      </c>
      <c r="N324" s="41">
        <f>'jan-mai'!M324</f>
        <v>4541578.9297457971</v>
      </c>
      <c r="O324" s="41">
        <f t="shared" si="54"/>
        <v>431251.32958687656</v>
      </c>
      <c r="P324" s="4"/>
      <c r="Q324" s="4"/>
      <c r="R324" s="4"/>
      <c r="S324" s="4"/>
      <c r="T324" s="4"/>
    </row>
    <row r="325" spans="1:20" s="34" customFormat="1" ht="14.5" x14ac:dyDescent="0.35">
      <c r="A325" s="33">
        <v>1852</v>
      </c>
      <c r="B325" s="34" t="s">
        <v>373</v>
      </c>
      <c r="C325">
        <v>16108840</v>
      </c>
      <c r="D325" s="36">
        <v>1259</v>
      </c>
      <c r="E325" s="37">
        <f t="shared" si="45"/>
        <v>12794.948371723591</v>
      </c>
      <c r="F325" s="38">
        <f t="shared" si="46"/>
        <v>0.67236787102325291</v>
      </c>
      <c r="G325" s="39">
        <f t="shared" si="47"/>
        <v>3740.8416039829376</v>
      </c>
      <c r="H325" s="39">
        <f t="shared" si="48"/>
        <v>1516.1186490807168</v>
      </c>
      <c r="I325" s="37">
        <f t="shared" si="49"/>
        <v>5256.9602530636548</v>
      </c>
      <c r="J325" s="40">
        <f t="shared" si="50"/>
        <v>-226.63414345062105</v>
      </c>
      <c r="K325" s="37">
        <f t="shared" si="51"/>
        <v>5030.3261096130336</v>
      </c>
      <c r="L325" s="37">
        <f t="shared" si="52"/>
        <v>6618512.9586071419</v>
      </c>
      <c r="M325" s="37">
        <f t="shared" si="53"/>
        <v>6333180.5720028095</v>
      </c>
      <c r="N325" s="41">
        <f>'jan-mai'!M325</f>
        <v>5290092.8388059502</v>
      </c>
      <c r="O325" s="41">
        <f t="shared" si="54"/>
        <v>1043087.7331968592</v>
      </c>
      <c r="P325" s="4"/>
      <c r="Q325" s="4"/>
      <c r="R325" s="4"/>
      <c r="S325" s="4"/>
      <c r="T325" s="4"/>
    </row>
    <row r="326" spans="1:20" s="34" customFormat="1" ht="14.5" x14ac:dyDescent="0.35">
      <c r="A326" s="33">
        <v>1853</v>
      </c>
      <c r="B326" s="34" t="s">
        <v>374</v>
      </c>
      <c r="C326">
        <v>18216632</v>
      </c>
      <c r="D326" s="36">
        <v>1387</v>
      </c>
      <c r="E326" s="37">
        <f t="shared" si="45"/>
        <v>13133.837058399424</v>
      </c>
      <c r="F326" s="38">
        <f t="shared" si="46"/>
        <v>0.69017629495387645</v>
      </c>
      <c r="G326" s="39">
        <f t="shared" si="47"/>
        <v>3537.5083919774379</v>
      </c>
      <c r="H326" s="39">
        <f t="shared" si="48"/>
        <v>1397.5076087441753</v>
      </c>
      <c r="I326" s="37">
        <f t="shared" si="49"/>
        <v>4935.0160007216127</v>
      </c>
      <c r="J326" s="40">
        <f t="shared" si="50"/>
        <v>-226.63414345062105</v>
      </c>
      <c r="K326" s="37">
        <f t="shared" si="51"/>
        <v>4708.3818572709915</v>
      </c>
      <c r="L326" s="37">
        <f t="shared" si="52"/>
        <v>6844867.1930008773</v>
      </c>
      <c r="M326" s="37">
        <f t="shared" si="53"/>
        <v>6530525.6360348649</v>
      </c>
      <c r="N326" s="41">
        <f>'jan-mai'!M326</f>
        <v>5497406.9483906692</v>
      </c>
      <c r="O326" s="41">
        <f t="shared" si="54"/>
        <v>1033118.6876441957</v>
      </c>
      <c r="P326" s="4"/>
      <c r="Q326" s="4"/>
      <c r="R326" s="4"/>
      <c r="S326" s="4"/>
      <c r="T326" s="4"/>
    </row>
    <row r="327" spans="1:20" s="34" customFormat="1" ht="14.5" x14ac:dyDescent="0.35">
      <c r="A327" s="33">
        <v>1854</v>
      </c>
      <c r="B327" s="34" t="s">
        <v>375</v>
      </c>
      <c r="C327">
        <v>31762457</v>
      </c>
      <c r="D327" s="36">
        <v>2470</v>
      </c>
      <c r="E327" s="37">
        <f t="shared" si="45"/>
        <v>12859.294331983805</v>
      </c>
      <c r="F327" s="38">
        <f t="shared" si="46"/>
        <v>0.67574921771197571</v>
      </c>
      <c r="G327" s="39">
        <f t="shared" si="47"/>
        <v>3702.2340278268093</v>
      </c>
      <c r="H327" s="39">
        <f t="shared" si="48"/>
        <v>1493.5975629896418</v>
      </c>
      <c r="I327" s="37">
        <f t="shared" si="49"/>
        <v>5195.8315908164514</v>
      </c>
      <c r="J327" s="40">
        <f t="shared" si="50"/>
        <v>-226.63414345062105</v>
      </c>
      <c r="K327" s="37">
        <f t="shared" si="51"/>
        <v>4969.1974473658302</v>
      </c>
      <c r="L327" s="37">
        <f t="shared" si="52"/>
        <v>12833704.029316634</v>
      </c>
      <c r="M327" s="37">
        <f t="shared" si="53"/>
        <v>12273917.6949936</v>
      </c>
      <c r="N327" s="41">
        <f>'jan-mai'!M327</f>
        <v>10384280.46151763</v>
      </c>
      <c r="O327" s="41">
        <f t="shared" si="54"/>
        <v>1889637.2334759701</v>
      </c>
      <c r="P327" s="4"/>
      <c r="Q327" s="4"/>
      <c r="R327" s="4"/>
      <c r="S327" s="4"/>
      <c r="T327" s="4"/>
    </row>
    <row r="328" spans="1:20" s="34" customFormat="1" ht="14.5" x14ac:dyDescent="0.35">
      <c r="A328" s="33">
        <v>1856</v>
      </c>
      <c r="B328" s="34" t="s">
        <v>376</v>
      </c>
      <c r="C328">
        <v>11520931</v>
      </c>
      <c r="D328" s="36">
        <v>508</v>
      </c>
      <c r="E328" s="37">
        <f t="shared" si="45"/>
        <v>22678.998031496063</v>
      </c>
      <c r="F328" s="38">
        <f t="shared" si="46"/>
        <v>1.1917695312531713</v>
      </c>
      <c r="G328" s="39">
        <f t="shared" si="47"/>
        <v>-2189.5881918805453</v>
      </c>
      <c r="H328" s="39">
        <f t="shared" si="48"/>
        <v>0</v>
      </c>
      <c r="I328" s="37">
        <f t="shared" si="49"/>
        <v>-2189.5881918805453</v>
      </c>
      <c r="J328" s="40">
        <f t="shared" si="50"/>
        <v>-226.63414345062105</v>
      </c>
      <c r="K328" s="37">
        <f t="shared" si="51"/>
        <v>-2416.2223353311665</v>
      </c>
      <c r="L328" s="37">
        <f t="shared" si="52"/>
        <v>-1112310.801475317</v>
      </c>
      <c r="M328" s="37">
        <f t="shared" si="53"/>
        <v>-1227440.9463482327</v>
      </c>
      <c r="N328" s="41">
        <f>'jan-mai'!M328</f>
        <v>-781538.95824935229</v>
      </c>
      <c r="O328" s="41">
        <f t="shared" si="54"/>
        <v>-445901.98809888039</v>
      </c>
      <c r="P328" s="4"/>
      <c r="Q328" s="4"/>
      <c r="R328" s="4"/>
      <c r="S328" s="4"/>
      <c r="T328" s="4"/>
    </row>
    <row r="329" spans="1:20" s="34" customFormat="1" ht="14.5" x14ac:dyDescent="0.35">
      <c r="A329" s="33">
        <v>1857</v>
      </c>
      <c r="B329" s="34" t="s">
        <v>377</v>
      </c>
      <c r="C329">
        <v>13342257</v>
      </c>
      <c r="D329" s="36">
        <v>732</v>
      </c>
      <c r="E329" s="37">
        <f t="shared" ref="E329:E392" si="55">(C329)/D329</f>
        <v>18227.127049180326</v>
      </c>
      <c r="F329" s="38">
        <f t="shared" ref="F329:F392" si="56">IF(ISNUMBER(C329),E329/E$435,"")</f>
        <v>0.95782603046774317</v>
      </c>
      <c r="G329" s="39">
        <f t="shared" ref="G329:G392" si="57">(E$435-E329)*0.6</f>
        <v>481.53439750889663</v>
      </c>
      <c r="H329" s="39">
        <f t="shared" ref="H329:H392" si="58">IF(E329&gt;=E$435*0.9,0,IF(E329&lt;0.9*E$435,(E$435*0.9-E329)*0.35))</f>
        <v>0</v>
      </c>
      <c r="I329" s="37">
        <f t="shared" ref="I329:I392" si="59">G329+H329</f>
        <v>481.53439750889663</v>
      </c>
      <c r="J329" s="40">
        <f t="shared" ref="J329:J392" si="60">I$437</f>
        <v>-226.63414345062105</v>
      </c>
      <c r="K329" s="37">
        <f t="shared" ref="K329:K392" si="61">I329+J329</f>
        <v>254.90025405827558</v>
      </c>
      <c r="L329" s="37">
        <f t="shared" ref="L329:L392" si="62">(I329*D329)</f>
        <v>352483.17897651234</v>
      </c>
      <c r="M329" s="37">
        <f t="shared" ref="M329:M392" si="63">(K329*D329)</f>
        <v>186586.98597065773</v>
      </c>
      <c r="N329" s="41">
        <f>'jan-mai'!M329</f>
        <v>254352.55149896478</v>
      </c>
      <c r="O329" s="41">
        <f t="shared" ref="O329:O392" si="64">M329-N329</f>
        <v>-67765.565528307052</v>
      </c>
      <c r="P329" s="4"/>
      <c r="Q329" s="4"/>
      <c r="R329" s="4"/>
      <c r="S329" s="4"/>
      <c r="T329" s="4"/>
    </row>
    <row r="330" spans="1:20" s="34" customFormat="1" ht="14.5" x14ac:dyDescent="0.35">
      <c r="A330" s="33">
        <v>1859</v>
      </c>
      <c r="B330" s="34" t="s">
        <v>378</v>
      </c>
      <c r="C330">
        <v>23879097</v>
      </c>
      <c r="D330" s="36">
        <v>1292</v>
      </c>
      <c r="E330" s="37">
        <f t="shared" si="55"/>
        <v>18482.27321981424</v>
      </c>
      <c r="F330" s="38">
        <f t="shared" si="56"/>
        <v>0.97123382880853093</v>
      </c>
      <c r="G330" s="39">
        <f t="shared" si="57"/>
        <v>328.44669512854813</v>
      </c>
      <c r="H330" s="39">
        <f t="shared" si="58"/>
        <v>0</v>
      </c>
      <c r="I330" s="37">
        <f t="shared" si="59"/>
        <v>328.44669512854813</v>
      </c>
      <c r="J330" s="40">
        <f t="shared" si="60"/>
        <v>-226.63414345062105</v>
      </c>
      <c r="K330" s="37">
        <f t="shared" si="61"/>
        <v>101.81255167792708</v>
      </c>
      <c r="L330" s="37">
        <f t="shared" si="62"/>
        <v>424353.13010608417</v>
      </c>
      <c r="M330" s="37">
        <f t="shared" si="63"/>
        <v>131541.81676788177</v>
      </c>
      <c r="N330" s="41">
        <f>'jan-mai'!M330</f>
        <v>596589.6258697568</v>
      </c>
      <c r="O330" s="41">
        <f t="shared" si="64"/>
        <v>-465047.80910187506</v>
      </c>
      <c r="P330" s="4"/>
      <c r="Q330" s="4"/>
      <c r="R330" s="4"/>
      <c r="S330" s="4"/>
      <c r="T330" s="4"/>
    </row>
    <row r="331" spans="1:20" s="34" customFormat="1" ht="14.5" x14ac:dyDescent="0.35">
      <c r="A331" s="33">
        <v>1860</v>
      </c>
      <c r="B331" s="34" t="s">
        <v>379</v>
      </c>
      <c r="C331">
        <v>174704010</v>
      </c>
      <c r="D331" s="36">
        <v>11480</v>
      </c>
      <c r="E331" s="37">
        <f t="shared" si="55"/>
        <v>15218.119337979095</v>
      </c>
      <c r="F331" s="38">
        <f t="shared" si="56"/>
        <v>0.79970424287663111</v>
      </c>
      <c r="G331" s="39">
        <f t="shared" si="57"/>
        <v>2286.9390242296354</v>
      </c>
      <c r="H331" s="39">
        <f t="shared" si="58"/>
        <v>668.00881089129041</v>
      </c>
      <c r="I331" s="37">
        <f t="shared" si="59"/>
        <v>2954.9478351209259</v>
      </c>
      <c r="J331" s="40">
        <f t="shared" si="60"/>
        <v>-226.63414345062105</v>
      </c>
      <c r="K331" s="37">
        <f t="shared" si="61"/>
        <v>2728.3136916703047</v>
      </c>
      <c r="L331" s="37">
        <f t="shared" si="62"/>
        <v>33922801.147188231</v>
      </c>
      <c r="M331" s="37">
        <f t="shared" si="63"/>
        <v>31321041.180375099</v>
      </c>
      <c r="N331" s="41">
        <f>'jan-mai'!M331</f>
        <v>28927516.515879523</v>
      </c>
      <c r="O331" s="41">
        <f t="shared" si="64"/>
        <v>2393524.6644955762</v>
      </c>
      <c r="P331" s="4"/>
      <c r="Q331" s="4"/>
      <c r="R331" s="4"/>
      <c r="S331" s="4"/>
      <c r="T331" s="4"/>
    </row>
    <row r="332" spans="1:20" s="34" customFormat="1" ht="14.5" x14ac:dyDescent="0.35">
      <c r="A332" s="33">
        <v>1865</v>
      </c>
      <c r="B332" s="34" t="s">
        <v>380</v>
      </c>
      <c r="C332">
        <v>160812646</v>
      </c>
      <c r="D332" s="36">
        <v>9595</v>
      </c>
      <c r="E332" s="37">
        <f t="shared" si="55"/>
        <v>16760.046482542992</v>
      </c>
      <c r="F332" s="38">
        <f t="shared" si="56"/>
        <v>0.88073171101042658</v>
      </c>
      <c r="G332" s="39">
        <f t="shared" si="57"/>
        <v>1361.7827374912972</v>
      </c>
      <c r="H332" s="39">
        <f t="shared" si="58"/>
        <v>128.33431029392651</v>
      </c>
      <c r="I332" s="37">
        <f t="shared" si="59"/>
        <v>1490.1170477852238</v>
      </c>
      <c r="J332" s="40">
        <f t="shared" si="60"/>
        <v>-226.63414345062105</v>
      </c>
      <c r="K332" s="37">
        <f t="shared" si="61"/>
        <v>1263.4829043346028</v>
      </c>
      <c r="L332" s="37">
        <f t="shared" si="62"/>
        <v>14297673.073499223</v>
      </c>
      <c r="M332" s="37">
        <f t="shared" si="63"/>
        <v>12123118.467090514</v>
      </c>
      <c r="N332" s="41">
        <f>'jan-mai'!M332</f>
        <v>12009809.800510792</v>
      </c>
      <c r="O332" s="41">
        <f t="shared" si="64"/>
        <v>113308.6665797215</v>
      </c>
      <c r="P332" s="4"/>
      <c r="Q332" s="4"/>
      <c r="R332" s="4"/>
      <c r="S332" s="4"/>
      <c r="T332" s="4"/>
    </row>
    <row r="333" spans="1:20" s="34" customFormat="1" ht="14.5" x14ac:dyDescent="0.35">
      <c r="A333" s="33">
        <v>1866</v>
      </c>
      <c r="B333" s="34" t="s">
        <v>381</v>
      </c>
      <c r="C333">
        <v>120037431</v>
      </c>
      <c r="D333" s="36">
        <v>8091</v>
      </c>
      <c r="E333" s="37">
        <f t="shared" si="55"/>
        <v>14835.920281794586</v>
      </c>
      <c r="F333" s="38">
        <f t="shared" si="56"/>
        <v>0.77961988159215823</v>
      </c>
      <c r="G333" s="39">
        <f t="shared" si="57"/>
        <v>2516.2584579403406</v>
      </c>
      <c r="H333" s="39">
        <f t="shared" si="58"/>
        <v>801.77848055586844</v>
      </c>
      <c r="I333" s="37">
        <f t="shared" si="59"/>
        <v>3318.0369384962091</v>
      </c>
      <c r="J333" s="40">
        <f t="shared" si="60"/>
        <v>-226.63414345062105</v>
      </c>
      <c r="K333" s="37">
        <f t="shared" si="61"/>
        <v>3091.4027950455879</v>
      </c>
      <c r="L333" s="37">
        <f t="shared" si="62"/>
        <v>26846236.86937283</v>
      </c>
      <c r="M333" s="37">
        <f t="shared" si="63"/>
        <v>25012540.014713854</v>
      </c>
      <c r="N333" s="41">
        <f>'jan-mai'!M333</f>
        <v>20980867.662890337</v>
      </c>
      <c r="O333" s="41">
        <f t="shared" si="64"/>
        <v>4031672.3518235162</v>
      </c>
      <c r="P333" s="4"/>
      <c r="Q333" s="4"/>
      <c r="R333" s="4"/>
      <c r="S333" s="4"/>
      <c r="T333" s="4"/>
    </row>
    <row r="334" spans="1:20" s="34" customFormat="1" ht="14.5" x14ac:dyDescent="0.35">
      <c r="A334" s="33">
        <v>1867</v>
      </c>
      <c r="B334" s="34" t="s">
        <v>188</v>
      </c>
      <c r="C334">
        <v>36501284</v>
      </c>
      <c r="D334" s="36">
        <v>2616</v>
      </c>
      <c r="E334" s="37">
        <f t="shared" si="55"/>
        <v>13953.090214067279</v>
      </c>
      <c r="F334" s="38">
        <f t="shared" si="56"/>
        <v>0.73322762146980169</v>
      </c>
      <c r="G334" s="39">
        <f t="shared" si="57"/>
        <v>3045.9564985767252</v>
      </c>
      <c r="H334" s="39">
        <f t="shared" si="58"/>
        <v>1110.7690042604258</v>
      </c>
      <c r="I334" s="37">
        <f t="shared" si="59"/>
        <v>4156.725502837151</v>
      </c>
      <c r="J334" s="40">
        <f t="shared" si="60"/>
        <v>-226.63414345062105</v>
      </c>
      <c r="K334" s="37">
        <f t="shared" si="61"/>
        <v>3930.0913593865298</v>
      </c>
      <c r="L334" s="37">
        <f t="shared" si="62"/>
        <v>10873993.915421987</v>
      </c>
      <c r="M334" s="37">
        <f t="shared" si="63"/>
        <v>10281118.996155161</v>
      </c>
      <c r="N334" s="41">
        <f>'jan-mai'!M334</f>
        <v>8889913.7271377016</v>
      </c>
      <c r="O334" s="41">
        <f t="shared" si="64"/>
        <v>1391205.2690174598</v>
      </c>
      <c r="P334" s="4"/>
      <c r="Q334" s="4"/>
      <c r="R334" s="4"/>
      <c r="S334" s="4"/>
      <c r="T334" s="4"/>
    </row>
    <row r="335" spans="1:20" s="34" customFormat="1" ht="14.5" x14ac:dyDescent="0.35">
      <c r="A335" s="33">
        <v>1868</v>
      </c>
      <c r="B335" s="34" t="s">
        <v>382</v>
      </c>
      <c r="C335">
        <v>78943162</v>
      </c>
      <c r="D335" s="36">
        <v>4449</v>
      </c>
      <c r="E335" s="37">
        <f t="shared" si="55"/>
        <v>17744.023825578781</v>
      </c>
      <c r="F335" s="38">
        <f t="shared" si="56"/>
        <v>0.93243920775454725</v>
      </c>
      <c r="G335" s="39">
        <f t="shared" si="57"/>
        <v>771.39633166982378</v>
      </c>
      <c r="H335" s="39">
        <f t="shared" si="58"/>
        <v>0</v>
      </c>
      <c r="I335" s="37">
        <f t="shared" si="59"/>
        <v>771.39633166982378</v>
      </c>
      <c r="J335" s="40">
        <f t="shared" si="60"/>
        <v>-226.63414345062105</v>
      </c>
      <c r="K335" s="37">
        <f t="shared" si="61"/>
        <v>544.7621882192027</v>
      </c>
      <c r="L335" s="37">
        <f t="shared" si="62"/>
        <v>3431942.2795990459</v>
      </c>
      <c r="M335" s="37">
        <f t="shared" si="63"/>
        <v>2423646.9753872328</v>
      </c>
      <c r="N335" s="41">
        <f>'jan-mai'!M335</f>
        <v>4609244.7417376293</v>
      </c>
      <c r="O335" s="41">
        <f t="shared" si="64"/>
        <v>-2185597.7663503964</v>
      </c>
      <c r="P335" s="4"/>
      <c r="Q335" s="4"/>
      <c r="R335" s="4"/>
      <c r="S335" s="4"/>
      <c r="T335" s="4"/>
    </row>
    <row r="336" spans="1:20" s="34" customFormat="1" ht="14.5" x14ac:dyDescent="0.35">
      <c r="A336" s="33">
        <v>1870</v>
      </c>
      <c r="B336" s="34" t="s">
        <v>925</v>
      </c>
      <c r="C336">
        <v>164277148</v>
      </c>
      <c r="D336" s="36">
        <v>10518</v>
      </c>
      <c r="E336" s="37">
        <f t="shared" si="55"/>
        <v>15618.667807567979</v>
      </c>
      <c r="F336" s="38">
        <f t="shared" si="56"/>
        <v>0.82075285627582861</v>
      </c>
      <c r="G336" s="39">
        <f t="shared" si="57"/>
        <v>2046.6099424763047</v>
      </c>
      <c r="H336" s="39">
        <f t="shared" si="58"/>
        <v>527.81684653518084</v>
      </c>
      <c r="I336" s="37">
        <f t="shared" si="59"/>
        <v>2574.4267890114857</v>
      </c>
      <c r="J336" s="40">
        <f t="shared" si="60"/>
        <v>-226.63414345062105</v>
      </c>
      <c r="K336" s="37">
        <f t="shared" si="61"/>
        <v>2347.7926455608645</v>
      </c>
      <c r="L336" s="37">
        <f t="shared" si="62"/>
        <v>27077820.966822807</v>
      </c>
      <c r="M336" s="37">
        <f t="shared" si="63"/>
        <v>24694083.046009172</v>
      </c>
      <c r="N336" s="41">
        <f>'jan-mai'!M336</f>
        <v>21281555.826656867</v>
      </c>
      <c r="O336" s="41">
        <f t="shared" si="64"/>
        <v>3412527.2193523049</v>
      </c>
      <c r="P336" s="4"/>
      <c r="Q336" s="4"/>
      <c r="R336" s="4"/>
      <c r="S336" s="4"/>
      <c r="T336" s="4"/>
    </row>
    <row r="337" spans="1:20" s="34" customFormat="1" ht="14.5" x14ac:dyDescent="0.35">
      <c r="A337" s="33">
        <v>1871</v>
      </c>
      <c r="B337" s="34" t="s">
        <v>383</v>
      </c>
      <c r="C337">
        <v>76383896</v>
      </c>
      <c r="D337" s="36">
        <v>4771</v>
      </c>
      <c r="E337" s="37">
        <f t="shared" si="55"/>
        <v>16010.038985537623</v>
      </c>
      <c r="F337" s="38">
        <f t="shared" si="56"/>
        <v>0.84131920778161928</v>
      </c>
      <c r="G337" s="39">
        <f t="shared" si="57"/>
        <v>1811.7872356945184</v>
      </c>
      <c r="H337" s="39">
        <f t="shared" si="58"/>
        <v>390.83693424580542</v>
      </c>
      <c r="I337" s="37">
        <f t="shared" si="59"/>
        <v>2202.6241699403236</v>
      </c>
      <c r="J337" s="40">
        <f t="shared" si="60"/>
        <v>-226.63414345062105</v>
      </c>
      <c r="K337" s="37">
        <f t="shared" si="61"/>
        <v>1975.9900264897026</v>
      </c>
      <c r="L337" s="37">
        <f t="shared" si="62"/>
        <v>10508719.914785285</v>
      </c>
      <c r="M337" s="37">
        <f t="shared" si="63"/>
        <v>9427448.4163823705</v>
      </c>
      <c r="N337" s="41">
        <f>'jan-mai'!M337</f>
        <v>9036998.8330366872</v>
      </c>
      <c r="O337" s="41">
        <f t="shared" si="64"/>
        <v>390449.58334568329</v>
      </c>
      <c r="P337" s="4"/>
      <c r="Q337" s="4"/>
      <c r="R337" s="4"/>
      <c r="S337" s="4"/>
      <c r="T337" s="4"/>
    </row>
    <row r="338" spans="1:20" s="34" customFormat="1" ht="14.5" x14ac:dyDescent="0.35">
      <c r="A338" s="33">
        <v>1874</v>
      </c>
      <c r="B338" s="34" t="s">
        <v>384</v>
      </c>
      <c r="C338">
        <v>19921599</v>
      </c>
      <c r="D338" s="36">
        <v>1039</v>
      </c>
      <c r="E338" s="37">
        <f t="shared" si="55"/>
        <v>19173.820019249277</v>
      </c>
      <c r="F338" s="38">
        <f t="shared" si="56"/>
        <v>1.0075742528368652</v>
      </c>
      <c r="G338" s="39">
        <f t="shared" si="57"/>
        <v>-86.48138453247374</v>
      </c>
      <c r="H338" s="39">
        <f t="shared" si="58"/>
        <v>0</v>
      </c>
      <c r="I338" s="37">
        <f t="shared" si="59"/>
        <v>-86.48138453247374</v>
      </c>
      <c r="J338" s="40">
        <f t="shared" si="60"/>
        <v>-226.63414345062105</v>
      </c>
      <c r="K338" s="37">
        <f t="shared" si="61"/>
        <v>-313.11552798309481</v>
      </c>
      <c r="L338" s="37">
        <f t="shared" si="62"/>
        <v>-89854.158529240216</v>
      </c>
      <c r="M338" s="37">
        <f t="shared" si="63"/>
        <v>-325327.03357443551</v>
      </c>
      <c r="N338" s="41">
        <f>'jan-mai'!M338</f>
        <v>265213.67869866698</v>
      </c>
      <c r="O338" s="41">
        <f t="shared" si="64"/>
        <v>-590540.71227310249</v>
      </c>
      <c r="P338" s="4"/>
      <c r="Q338" s="4"/>
      <c r="R338" s="4"/>
      <c r="S338" s="4"/>
      <c r="T338" s="4"/>
    </row>
    <row r="339" spans="1:20" s="34" customFormat="1" ht="14.5" x14ac:dyDescent="0.35">
      <c r="A339" s="33">
        <v>1902</v>
      </c>
      <c r="B339" s="34" t="s">
        <v>385</v>
      </c>
      <c r="C339">
        <v>1437474705</v>
      </c>
      <c r="D339" s="36">
        <v>76649</v>
      </c>
      <c r="E339" s="37">
        <f t="shared" si="55"/>
        <v>18753.991637203355</v>
      </c>
      <c r="F339" s="38">
        <f t="shared" si="56"/>
        <v>0.98551249008249719</v>
      </c>
      <c r="G339" s="39">
        <f t="shared" si="57"/>
        <v>165.41564469507938</v>
      </c>
      <c r="H339" s="39">
        <f t="shared" si="58"/>
        <v>0</v>
      </c>
      <c r="I339" s="37">
        <f t="shared" si="59"/>
        <v>165.41564469507938</v>
      </c>
      <c r="J339" s="40">
        <f t="shared" si="60"/>
        <v>-226.63414345062105</v>
      </c>
      <c r="K339" s="37">
        <f t="shared" si="61"/>
        <v>-61.218498755541674</v>
      </c>
      <c r="L339" s="37">
        <f t="shared" si="62"/>
        <v>12678943.75023314</v>
      </c>
      <c r="M339" s="37">
        <f t="shared" si="63"/>
        <v>-4692336.7111135134</v>
      </c>
      <c r="N339" s="41">
        <f>'jan-mai'!M339</f>
        <v>-2818824.344202023</v>
      </c>
      <c r="O339" s="41">
        <f t="shared" si="64"/>
        <v>-1873512.3669114904</v>
      </c>
      <c r="P339" s="4"/>
      <c r="Q339" s="4"/>
      <c r="R339" s="4"/>
      <c r="S339" s="4"/>
      <c r="T339" s="4"/>
    </row>
    <row r="340" spans="1:20" s="34" customFormat="1" ht="14.5" x14ac:dyDescent="0.35">
      <c r="A340" s="33">
        <v>1903</v>
      </c>
      <c r="B340" s="34" t="s">
        <v>926</v>
      </c>
      <c r="C340">
        <v>408374401</v>
      </c>
      <c r="D340" s="36">
        <v>24827</v>
      </c>
      <c r="E340" s="37">
        <f t="shared" si="55"/>
        <v>16448.80174809683</v>
      </c>
      <c r="F340" s="38">
        <f t="shared" si="56"/>
        <v>0.86437596236752889</v>
      </c>
      <c r="G340" s="39">
        <f t="shared" si="57"/>
        <v>1548.5295781589941</v>
      </c>
      <c r="H340" s="39">
        <f t="shared" si="58"/>
        <v>237.26996735008305</v>
      </c>
      <c r="I340" s="37">
        <f t="shared" si="59"/>
        <v>1785.7995455090772</v>
      </c>
      <c r="J340" s="40">
        <f t="shared" si="60"/>
        <v>-226.63414345062105</v>
      </c>
      <c r="K340" s="37">
        <f t="shared" si="61"/>
        <v>1559.1654020584563</v>
      </c>
      <c r="L340" s="37">
        <f t="shared" si="62"/>
        <v>44336045.316353858</v>
      </c>
      <c r="M340" s="37">
        <f t="shared" si="63"/>
        <v>38709399.436905295</v>
      </c>
      <c r="N340" s="41">
        <f>'jan-mai'!M340</f>
        <v>33428403.441092409</v>
      </c>
      <c r="O340" s="41">
        <f t="shared" si="64"/>
        <v>5280995.9958128855</v>
      </c>
      <c r="P340" s="4"/>
      <c r="Q340" s="4"/>
      <c r="R340" s="4"/>
      <c r="S340" s="4"/>
      <c r="T340" s="4"/>
    </row>
    <row r="341" spans="1:20" s="34" customFormat="1" ht="14.5" x14ac:dyDescent="0.35">
      <c r="A341" s="33">
        <v>1911</v>
      </c>
      <c r="B341" s="34" t="s">
        <v>386</v>
      </c>
      <c r="C341">
        <v>39138331</v>
      </c>
      <c r="D341" s="36">
        <v>2858</v>
      </c>
      <c r="E341" s="37">
        <f t="shared" si="55"/>
        <v>13694.30755773268</v>
      </c>
      <c r="F341" s="38">
        <f t="shared" si="56"/>
        <v>0.71962872769997888</v>
      </c>
      <c r="G341" s="39">
        <f t="shared" si="57"/>
        <v>3201.2260923774843</v>
      </c>
      <c r="H341" s="39">
        <f t="shared" si="58"/>
        <v>1201.3429339775355</v>
      </c>
      <c r="I341" s="37">
        <f t="shared" si="59"/>
        <v>4402.5690263550196</v>
      </c>
      <c r="J341" s="40">
        <f t="shared" si="60"/>
        <v>-226.63414345062105</v>
      </c>
      <c r="K341" s="37">
        <f t="shared" si="61"/>
        <v>4175.9348829043984</v>
      </c>
      <c r="L341" s="37">
        <f t="shared" si="62"/>
        <v>12582542.277322646</v>
      </c>
      <c r="M341" s="37">
        <f t="shared" si="63"/>
        <v>11934821.89534077</v>
      </c>
      <c r="N341" s="41">
        <f>'jan-mai'!M341</f>
        <v>9974640.2749463096</v>
      </c>
      <c r="O341" s="41">
        <f t="shared" si="64"/>
        <v>1960181.6203944609</v>
      </c>
      <c r="P341" s="4"/>
      <c r="Q341" s="4"/>
      <c r="R341" s="4"/>
      <c r="S341" s="4"/>
      <c r="T341" s="4"/>
    </row>
    <row r="342" spans="1:20" s="34" customFormat="1" ht="14.5" x14ac:dyDescent="0.35">
      <c r="A342" s="33">
        <v>1913</v>
      </c>
      <c r="B342" s="34" t="s">
        <v>387</v>
      </c>
      <c r="C342">
        <v>43079929</v>
      </c>
      <c r="D342" s="36">
        <v>3009</v>
      </c>
      <c r="E342" s="37">
        <f t="shared" si="55"/>
        <v>14317.025257560652</v>
      </c>
      <c r="F342" s="38">
        <f t="shared" si="56"/>
        <v>0.75235221840253874</v>
      </c>
      <c r="G342" s="39">
        <f t="shared" si="57"/>
        <v>2827.5954724807011</v>
      </c>
      <c r="H342" s="39">
        <f t="shared" si="58"/>
        <v>983.39173903774542</v>
      </c>
      <c r="I342" s="37">
        <f t="shared" si="59"/>
        <v>3810.9872115184467</v>
      </c>
      <c r="J342" s="40">
        <f t="shared" si="60"/>
        <v>-226.63414345062105</v>
      </c>
      <c r="K342" s="37">
        <f t="shared" si="61"/>
        <v>3584.3530680678255</v>
      </c>
      <c r="L342" s="37">
        <f t="shared" si="62"/>
        <v>11467260.519459005</v>
      </c>
      <c r="M342" s="37">
        <f t="shared" si="63"/>
        <v>10785318.381816087</v>
      </c>
      <c r="N342" s="41">
        <f>'jan-mai'!M342</f>
        <v>9583320.7589095328</v>
      </c>
      <c r="O342" s="41">
        <f t="shared" si="64"/>
        <v>1201997.6229065545</v>
      </c>
      <c r="P342" s="4"/>
      <c r="Q342" s="4"/>
      <c r="R342" s="4"/>
      <c r="S342" s="4"/>
      <c r="T342" s="4"/>
    </row>
    <row r="343" spans="1:20" s="34" customFormat="1" ht="14.5" x14ac:dyDescent="0.35">
      <c r="A343" s="33">
        <v>1917</v>
      </c>
      <c r="B343" s="34" t="s">
        <v>388</v>
      </c>
      <c r="C343">
        <v>21252382</v>
      </c>
      <c r="D343" s="36">
        <v>1375</v>
      </c>
      <c r="E343" s="37">
        <f t="shared" si="55"/>
        <v>15456.277818181818</v>
      </c>
      <c r="F343" s="38">
        <f t="shared" si="56"/>
        <v>0.8122193469355049</v>
      </c>
      <c r="G343" s="39">
        <f t="shared" si="57"/>
        <v>2144.0439361080016</v>
      </c>
      <c r="H343" s="39">
        <f t="shared" si="58"/>
        <v>584.65334282033746</v>
      </c>
      <c r="I343" s="37">
        <f t="shared" si="59"/>
        <v>2728.6972789283391</v>
      </c>
      <c r="J343" s="40">
        <f t="shared" si="60"/>
        <v>-226.63414345062105</v>
      </c>
      <c r="K343" s="37">
        <f t="shared" si="61"/>
        <v>2502.0631354777179</v>
      </c>
      <c r="L343" s="37">
        <f t="shared" si="62"/>
        <v>3751958.7585264663</v>
      </c>
      <c r="M343" s="37">
        <f t="shared" si="63"/>
        <v>3440336.8112818622</v>
      </c>
      <c r="N343" s="41">
        <f>'jan-mai'!M343</f>
        <v>2963010.2443671022</v>
      </c>
      <c r="O343" s="41">
        <f t="shared" si="64"/>
        <v>477326.56691476004</v>
      </c>
      <c r="P343" s="4"/>
      <c r="Q343" s="4"/>
      <c r="R343" s="4"/>
      <c r="S343" s="4"/>
      <c r="T343" s="4"/>
    </row>
    <row r="344" spans="1:20" s="34" customFormat="1" ht="14.5" x14ac:dyDescent="0.35">
      <c r="A344" s="33">
        <v>1919</v>
      </c>
      <c r="B344" s="34" t="s">
        <v>389</v>
      </c>
      <c r="C344">
        <v>14889677</v>
      </c>
      <c r="D344" s="36">
        <v>1105</v>
      </c>
      <c r="E344" s="37">
        <f t="shared" si="55"/>
        <v>13474.820814479637</v>
      </c>
      <c r="F344" s="38">
        <f t="shared" si="56"/>
        <v>0.70809481369021132</v>
      </c>
      <c r="G344" s="39">
        <f t="shared" si="57"/>
        <v>3332.9181383293098</v>
      </c>
      <c r="H344" s="39">
        <f t="shared" si="58"/>
        <v>1278.1632941161006</v>
      </c>
      <c r="I344" s="37">
        <f t="shared" si="59"/>
        <v>4611.0814324454104</v>
      </c>
      <c r="J344" s="40">
        <f t="shared" si="60"/>
        <v>-226.63414345062105</v>
      </c>
      <c r="K344" s="37">
        <f t="shared" si="61"/>
        <v>4384.4472889947892</v>
      </c>
      <c r="L344" s="37">
        <f t="shared" si="62"/>
        <v>5095244.9828521786</v>
      </c>
      <c r="M344" s="37">
        <f t="shared" si="63"/>
        <v>4844814.2543392424</v>
      </c>
      <c r="N344" s="41">
        <f>'jan-mai'!M344</f>
        <v>4100666.5038368343</v>
      </c>
      <c r="O344" s="41">
        <f t="shared" si="64"/>
        <v>744147.75050240802</v>
      </c>
      <c r="P344" s="4"/>
      <c r="Q344" s="4"/>
      <c r="R344" s="4"/>
      <c r="S344" s="4"/>
      <c r="T344" s="4"/>
    </row>
    <row r="345" spans="1:20" s="34" customFormat="1" ht="14.5" x14ac:dyDescent="0.35">
      <c r="A345" s="33">
        <v>1920</v>
      </c>
      <c r="B345" s="34" t="s">
        <v>927</v>
      </c>
      <c r="C345">
        <v>12503903</v>
      </c>
      <c r="D345" s="36">
        <v>1042</v>
      </c>
      <c r="E345" s="37">
        <f t="shared" si="55"/>
        <v>11999.906909788868</v>
      </c>
      <c r="F345" s="38">
        <f t="shared" si="56"/>
        <v>0.63058885639919826</v>
      </c>
      <c r="G345" s="39">
        <f t="shared" si="57"/>
        <v>4217.8664811437711</v>
      </c>
      <c r="H345" s="39">
        <f t="shared" si="58"/>
        <v>1794.3831607578697</v>
      </c>
      <c r="I345" s="37">
        <f t="shared" si="59"/>
        <v>6012.2496419016406</v>
      </c>
      <c r="J345" s="40">
        <f t="shared" si="60"/>
        <v>-226.63414345062105</v>
      </c>
      <c r="K345" s="37">
        <f t="shared" si="61"/>
        <v>5785.6154984510194</v>
      </c>
      <c r="L345" s="37">
        <f t="shared" si="62"/>
        <v>6264764.1268615099</v>
      </c>
      <c r="M345" s="37">
        <f t="shared" si="63"/>
        <v>6028611.3493859619</v>
      </c>
      <c r="N345" s="41">
        <f>'jan-mai'!M345</f>
        <v>5266085.6327131074</v>
      </c>
      <c r="O345" s="41">
        <f t="shared" si="64"/>
        <v>762525.7166728545</v>
      </c>
      <c r="P345" s="4"/>
      <c r="Q345" s="4"/>
      <c r="R345" s="4"/>
      <c r="S345" s="4"/>
      <c r="T345" s="4"/>
    </row>
    <row r="346" spans="1:20" s="34" customFormat="1" ht="14.5" x14ac:dyDescent="0.35">
      <c r="A346" s="33">
        <v>1922</v>
      </c>
      <c r="B346" s="34" t="s">
        <v>390</v>
      </c>
      <c r="C346">
        <v>80359441</v>
      </c>
      <c r="D346" s="36">
        <v>4030</v>
      </c>
      <c r="E346" s="37">
        <f t="shared" si="55"/>
        <v>19940.307940446652</v>
      </c>
      <c r="F346" s="38">
        <f t="shared" si="56"/>
        <v>1.0478527937709927</v>
      </c>
      <c r="G346" s="39">
        <f t="shared" si="57"/>
        <v>-546.37413725089857</v>
      </c>
      <c r="H346" s="39">
        <f t="shared" si="58"/>
        <v>0</v>
      </c>
      <c r="I346" s="37">
        <f t="shared" si="59"/>
        <v>-546.37413725089857</v>
      </c>
      <c r="J346" s="40">
        <f t="shared" si="60"/>
        <v>-226.63414345062105</v>
      </c>
      <c r="K346" s="37">
        <f t="shared" si="61"/>
        <v>-773.00828070151965</v>
      </c>
      <c r="L346" s="37">
        <f t="shared" si="62"/>
        <v>-2201887.7731211213</v>
      </c>
      <c r="M346" s="37">
        <f t="shared" si="63"/>
        <v>-3115223.3712271242</v>
      </c>
      <c r="N346" s="41">
        <f>'jan-mai'!M346</f>
        <v>-3912331.9719387628</v>
      </c>
      <c r="O346" s="41">
        <f t="shared" si="64"/>
        <v>797108.60071163857</v>
      </c>
      <c r="P346" s="4"/>
      <c r="Q346" s="4"/>
      <c r="R346" s="4"/>
      <c r="S346" s="4"/>
      <c r="T346" s="4"/>
    </row>
    <row r="347" spans="1:20" s="34" customFormat="1" ht="14.5" x14ac:dyDescent="0.35">
      <c r="A347" s="33">
        <v>1923</v>
      </c>
      <c r="B347" s="34" t="s">
        <v>391</v>
      </c>
      <c r="C347">
        <v>32454739</v>
      </c>
      <c r="D347" s="36">
        <v>2183</v>
      </c>
      <c r="E347" s="37">
        <f t="shared" si="55"/>
        <v>14867.035730645901</v>
      </c>
      <c r="F347" s="38">
        <f t="shared" si="56"/>
        <v>0.78125498221877165</v>
      </c>
      <c r="G347" s="39">
        <f t="shared" si="57"/>
        <v>2497.5891886295517</v>
      </c>
      <c r="H347" s="39">
        <f t="shared" si="58"/>
        <v>790.88807345790826</v>
      </c>
      <c r="I347" s="37">
        <f t="shared" si="59"/>
        <v>3288.4772620874601</v>
      </c>
      <c r="J347" s="40">
        <f t="shared" si="60"/>
        <v>-226.63414345062105</v>
      </c>
      <c r="K347" s="37">
        <f t="shared" si="61"/>
        <v>3061.8431186368389</v>
      </c>
      <c r="L347" s="37">
        <f t="shared" si="62"/>
        <v>7178745.8631369257</v>
      </c>
      <c r="M347" s="37">
        <f t="shared" si="63"/>
        <v>6684003.5279842196</v>
      </c>
      <c r="N347" s="41">
        <f>'jan-mai'!M347</f>
        <v>5173555.6986206416</v>
      </c>
      <c r="O347" s="41">
        <f t="shared" si="64"/>
        <v>1510447.829363578</v>
      </c>
      <c r="P347" s="4"/>
      <c r="Q347" s="4"/>
      <c r="R347" s="4"/>
      <c r="S347" s="4"/>
      <c r="T347" s="4"/>
    </row>
    <row r="348" spans="1:20" s="34" customFormat="1" ht="14.5" x14ac:dyDescent="0.35">
      <c r="A348" s="33">
        <v>1924</v>
      </c>
      <c r="B348" s="34" t="s">
        <v>392</v>
      </c>
      <c r="C348">
        <v>123327577</v>
      </c>
      <c r="D348" s="36">
        <v>6805</v>
      </c>
      <c r="E348" s="37">
        <f t="shared" si="55"/>
        <v>18123.082586333578</v>
      </c>
      <c r="F348" s="38">
        <f t="shared" si="56"/>
        <v>0.95235854815021959</v>
      </c>
      <c r="G348" s="39">
        <f t="shared" si="57"/>
        <v>543.96107521694569</v>
      </c>
      <c r="H348" s="39">
        <f t="shared" si="58"/>
        <v>0</v>
      </c>
      <c r="I348" s="37">
        <f t="shared" si="59"/>
        <v>543.96107521694569</v>
      </c>
      <c r="J348" s="40">
        <f t="shared" si="60"/>
        <v>-226.63414345062105</v>
      </c>
      <c r="K348" s="37">
        <f t="shared" si="61"/>
        <v>317.32693176632461</v>
      </c>
      <c r="L348" s="37">
        <f t="shared" si="62"/>
        <v>3701655.1168513154</v>
      </c>
      <c r="M348" s="37">
        <f t="shared" si="63"/>
        <v>2159409.7706698389</v>
      </c>
      <c r="N348" s="41">
        <f>'jan-mai'!M348</f>
        <v>506334.05730936426</v>
      </c>
      <c r="O348" s="41">
        <f t="shared" si="64"/>
        <v>1653075.7133604747</v>
      </c>
      <c r="P348" s="4"/>
      <c r="Q348" s="4"/>
      <c r="R348" s="4"/>
      <c r="S348" s="4"/>
      <c r="T348" s="4"/>
    </row>
    <row r="349" spans="1:20" s="34" customFormat="1" ht="14.5" x14ac:dyDescent="0.35">
      <c r="A349" s="33">
        <v>1925</v>
      </c>
      <c r="B349" s="34" t="s">
        <v>393</v>
      </c>
      <c r="C349">
        <v>53490840</v>
      </c>
      <c r="D349" s="36">
        <v>3489</v>
      </c>
      <c r="E349" s="37">
        <f t="shared" si="55"/>
        <v>15331.281169389509</v>
      </c>
      <c r="F349" s="38">
        <f t="shared" si="56"/>
        <v>0.80565083816220973</v>
      </c>
      <c r="G349" s="39">
        <f t="shared" si="57"/>
        <v>2219.0419253833866</v>
      </c>
      <c r="H349" s="39">
        <f t="shared" si="58"/>
        <v>628.40216989764531</v>
      </c>
      <c r="I349" s="37">
        <f t="shared" si="59"/>
        <v>2847.4440952810319</v>
      </c>
      <c r="J349" s="40">
        <f t="shared" si="60"/>
        <v>-226.63414345062105</v>
      </c>
      <c r="K349" s="37">
        <f t="shared" si="61"/>
        <v>2620.8099518304107</v>
      </c>
      <c r="L349" s="37">
        <f t="shared" si="62"/>
        <v>9934732.4484355208</v>
      </c>
      <c r="M349" s="37">
        <f t="shared" si="63"/>
        <v>9144005.9219363034</v>
      </c>
      <c r="N349" s="41">
        <f>'jan-mai'!M349</f>
        <v>8020446.4698522314</v>
      </c>
      <c r="O349" s="41">
        <f t="shared" si="64"/>
        <v>1123559.4520840719</v>
      </c>
      <c r="P349" s="4"/>
      <c r="Q349" s="4"/>
      <c r="R349" s="4"/>
      <c r="S349" s="4"/>
      <c r="T349" s="4"/>
    </row>
    <row r="350" spans="1:20" s="34" customFormat="1" ht="14.5" x14ac:dyDescent="0.35">
      <c r="A350" s="33">
        <v>1926</v>
      </c>
      <c r="B350" s="34" t="s">
        <v>394</v>
      </c>
      <c r="C350">
        <v>15275330</v>
      </c>
      <c r="D350" s="36">
        <v>1129</v>
      </c>
      <c r="E350" s="37">
        <f t="shared" si="55"/>
        <v>13529.964570416298</v>
      </c>
      <c r="F350" s="38">
        <f t="shared" si="56"/>
        <v>0.71099258933589471</v>
      </c>
      <c r="G350" s="39">
        <f t="shared" si="57"/>
        <v>3299.8318847673136</v>
      </c>
      <c r="H350" s="39">
        <f t="shared" si="58"/>
        <v>1258.8629795382694</v>
      </c>
      <c r="I350" s="37">
        <f t="shared" si="59"/>
        <v>4558.694864305583</v>
      </c>
      <c r="J350" s="40">
        <f t="shared" si="60"/>
        <v>-226.63414345062105</v>
      </c>
      <c r="K350" s="37">
        <f t="shared" si="61"/>
        <v>4332.0607208549618</v>
      </c>
      <c r="L350" s="37">
        <f t="shared" si="62"/>
        <v>5146766.5018010028</v>
      </c>
      <c r="M350" s="37">
        <f t="shared" si="63"/>
        <v>4890896.5538452519</v>
      </c>
      <c r="N350" s="41">
        <f>'jan-mai'!M350</f>
        <v>4142540.6118839704</v>
      </c>
      <c r="O350" s="41">
        <f t="shared" si="64"/>
        <v>748355.94196128147</v>
      </c>
      <c r="P350" s="4"/>
      <c r="Q350" s="4"/>
      <c r="R350" s="4"/>
      <c r="S350" s="4"/>
      <c r="T350" s="4"/>
    </row>
    <row r="351" spans="1:20" s="34" customFormat="1" ht="14.5" x14ac:dyDescent="0.35">
      <c r="A351" s="33">
        <v>1927</v>
      </c>
      <c r="B351" s="34" t="s">
        <v>395</v>
      </c>
      <c r="C351">
        <v>20136102</v>
      </c>
      <c r="D351" s="36">
        <v>1513</v>
      </c>
      <c r="E351" s="37">
        <f t="shared" si="55"/>
        <v>13308.725710508923</v>
      </c>
      <c r="F351" s="38">
        <f t="shared" si="56"/>
        <v>0.69936660250875959</v>
      </c>
      <c r="G351" s="39">
        <f t="shared" si="57"/>
        <v>3432.5752007117385</v>
      </c>
      <c r="H351" s="39">
        <f t="shared" si="58"/>
        <v>1336.2965805058504</v>
      </c>
      <c r="I351" s="37">
        <f t="shared" si="59"/>
        <v>4768.8717812175892</v>
      </c>
      <c r="J351" s="40">
        <f t="shared" si="60"/>
        <v>-226.63414345062105</v>
      </c>
      <c r="K351" s="37">
        <f t="shared" si="61"/>
        <v>4542.237637766968</v>
      </c>
      <c r="L351" s="37">
        <f t="shared" si="62"/>
        <v>7215303.0049822126</v>
      </c>
      <c r="M351" s="37">
        <f t="shared" si="63"/>
        <v>6872405.5459414227</v>
      </c>
      <c r="N351" s="41">
        <f>'jan-mai'!M351</f>
        <v>5786847.2906381264</v>
      </c>
      <c r="O351" s="41">
        <f t="shared" si="64"/>
        <v>1085558.2553032963</v>
      </c>
      <c r="P351" s="4"/>
      <c r="Q351" s="4"/>
      <c r="R351" s="4"/>
      <c r="S351" s="4"/>
      <c r="T351" s="4"/>
    </row>
    <row r="352" spans="1:20" s="34" customFormat="1" ht="14.5" x14ac:dyDescent="0.35">
      <c r="A352" s="33">
        <v>1928</v>
      </c>
      <c r="B352" s="34" t="s">
        <v>396</v>
      </c>
      <c r="C352">
        <v>12836862</v>
      </c>
      <c r="D352" s="36">
        <v>931</v>
      </c>
      <c r="E352" s="37">
        <f t="shared" si="55"/>
        <v>13788.251342642319</v>
      </c>
      <c r="F352" s="38">
        <f t="shared" si="56"/>
        <v>0.72456542465415752</v>
      </c>
      <c r="G352" s="39">
        <f t="shared" si="57"/>
        <v>3144.8598214317008</v>
      </c>
      <c r="H352" s="39">
        <f t="shared" si="58"/>
        <v>1168.4626092591618</v>
      </c>
      <c r="I352" s="37">
        <f t="shared" si="59"/>
        <v>4313.3224306908623</v>
      </c>
      <c r="J352" s="40">
        <f t="shared" si="60"/>
        <v>-226.63414345062105</v>
      </c>
      <c r="K352" s="37">
        <f t="shared" si="61"/>
        <v>4086.6882872402412</v>
      </c>
      <c r="L352" s="37">
        <f t="shared" si="62"/>
        <v>4015703.182973193</v>
      </c>
      <c r="M352" s="37">
        <f t="shared" si="63"/>
        <v>3804706.7954206644</v>
      </c>
      <c r="N352" s="41">
        <f>'jan-mai'!M352</f>
        <v>3541940.0954951067</v>
      </c>
      <c r="O352" s="41">
        <f t="shared" si="64"/>
        <v>262766.69992555771</v>
      </c>
      <c r="P352" s="4"/>
      <c r="Q352" s="4"/>
      <c r="R352" s="4"/>
      <c r="S352" s="4"/>
      <c r="T352" s="4"/>
    </row>
    <row r="353" spans="1:20" s="34" customFormat="1" ht="14.5" x14ac:dyDescent="0.35">
      <c r="A353" s="33">
        <v>1929</v>
      </c>
      <c r="B353" s="34" t="s">
        <v>397</v>
      </c>
      <c r="C353">
        <v>15612181</v>
      </c>
      <c r="D353" s="36">
        <v>888</v>
      </c>
      <c r="E353" s="37">
        <f t="shared" si="55"/>
        <v>17581.284909909911</v>
      </c>
      <c r="F353" s="38">
        <f t="shared" si="56"/>
        <v>0.92388736251985093</v>
      </c>
      <c r="G353" s="39">
        <f t="shared" si="57"/>
        <v>869.03968107114554</v>
      </c>
      <c r="H353" s="39">
        <f t="shared" si="58"/>
        <v>0</v>
      </c>
      <c r="I353" s="37">
        <f t="shared" si="59"/>
        <v>869.03968107114554</v>
      </c>
      <c r="J353" s="40">
        <f t="shared" si="60"/>
        <v>-226.63414345062105</v>
      </c>
      <c r="K353" s="37">
        <f t="shared" si="61"/>
        <v>642.40553762052446</v>
      </c>
      <c r="L353" s="37">
        <f t="shared" si="62"/>
        <v>771707.23679117719</v>
      </c>
      <c r="M353" s="37">
        <f t="shared" si="63"/>
        <v>570456.11740702577</v>
      </c>
      <c r="N353" s="41">
        <f>'jan-mai'!M353</f>
        <v>332986.849359399</v>
      </c>
      <c r="O353" s="41">
        <f t="shared" si="64"/>
        <v>237469.26804762677</v>
      </c>
      <c r="P353" s="4"/>
      <c r="Q353" s="4"/>
      <c r="R353" s="4"/>
      <c r="S353" s="4"/>
      <c r="T353" s="4"/>
    </row>
    <row r="354" spans="1:20" s="34" customFormat="1" ht="14.5" x14ac:dyDescent="0.35">
      <c r="A354" s="33">
        <v>1931</v>
      </c>
      <c r="B354" s="34" t="s">
        <v>398</v>
      </c>
      <c r="C354">
        <v>190710364</v>
      </c>
      <c r="D354" s="36">
        <v>11679</v>
      </c>
      <c r="E354" s="37">
        <f t="shared" si="55"/>
        <v>16329.340183234866</v>
      </c>
      <c r="F354" s="38">
        <f t="shared" si="56"/>
        <v>0.85809831937110592</v>
      </c>
      <c r="G354" s="39">
        <f t="shared" si="57"/>
        <v>1620.2065170761725</v>
      </c>
      <c r="H354" s="39">
        <f t="shared" si="58"/>
        <v>279.08151505177034</v>
      </c>
      <c r="I354" s="37">
        <f t="shared" si="59"/>
        <v>1899.2880321279429</v>
      </c>
      <c r="J354" s="40">
        <f t="shared" si="60"/>
        <v>-226.63414345062105</v>
      </c>
      <c r="K354" s="37">
        <f t="shared" si="61"/>
        <v>1672.6538886773219</v>
      </c>
      <c r="L354" s="37">
        <f t="shared" si="62"/>
        <v>22181784.927222244</v>
      </c>
      <c r="M354" s="37">
        <f t="shared" si="63"/>
        <v>19534924.765862443</v>
      </c>
      <c r="N354" s="41">
        <f>'jan-mai'!M354</f>
        <v>18640602.765937004</v>
      </c>
      <c r="O354" s="41">
        <f t="shared" si="64"/>
        <v>894321.99992543831</v>
      </c>
      <c r="P354" s="4"/>
      <c r="Q354" s="4"/>
      <c r="R354" s="4"/>
      <c r="S354" s="4"/>
      <c r="T354" s="4"/>
    </row>
    <row r="355" spans="1:20" s="34" customFormat="1" ht="14.5" x14ac:dyDescent="0.35">
      <c r="A355" s="33">
        <v>1933</v>
      </c>
      <c r="B355" s="34" t="s">
        <v>399</v>
      </c>
      <c r="C355">
        <v>75796129</v>
      </c>
      <c r="D355" s="36">
        <v>5625</v>
      </c>
      <c r="E355" s="37">
        <f t="shared" si="55"/>
        <v>13474.867377777779</v>
      </c>
      <c r="F355" s="38">
        <f t="shared" si="56"/>
        <v>0.70809726056727007</v>
      </c>
      <c r="G355" s="39">
        <f t="shared" si="57"/>
        <v>3332.8902003504249</v>
      </c>
      <c r="H355" s="39">
        <f t="shared" si="58"/>
        <v>1278.146996961751</v>
      </c>
      <c r="I355" s="37">
        <f t="shared" si="59"/>
        <v>4611.0371973121764</v>
      </c>
      <c r="J355" s="40">
        <f t="shared" si="60"/>
        <v>-226.63414345062105</v>
      </c>
      <c r="K355" s="37">
        <f t="shared" si="61"/>
        <v>4384.4030538615552</v>
      </c>
      <c r="L355" s="37">
        <f t="shared" si="62"/>
        <v>25937084.234880991</v>
      </c>
      <c r="M355" s="37">
        <f t="shared" si="63"/>
        <v>24662267.177971248</v>
      </c>
      <c r="N355" s="41">
        <f>'jan-mai'!M355</f>
        <v>21284732.886047233</v>
      </c>
      <c r="O355" s="41">
        <f t="shared" si="64"/>
        <v>3377534.2919240147</v>
      </c>
      <c r="P355" s="4"/>
      <c r="Q355" s="4"/>
      <c r="R355" s="4"/>
      <c r="S355" s="4"/>
      <c r="T355" s="4"/>
    </row>
    <row r="356" spans="1:20" s="34" customFormat="1" ht="14.5" x14ac:dyDescent="0.35">
      <c r="A356" s="33">
        <v>1936</v>
      </c>
      <c r="B356" s="34" t="s">
        <v>400</v>
      </c>
      <c r="C356">
        <v>33924974</v>
      </c>
      <c r="D356" s="36">
        <v>2252</v>
      </c>
      <c r="E356" s="37">
        <f t="shared" si="55"/>
        <v>15064.3756660746</v>
      </c>
      <c r="F356" s="38">
        <f t="shared" si="56"/>
        <v>0.79162509301541151</v>
      </c>
      <c r="G356" s="39">
        <f t="shared" si="57"/>
        <v>2379.1852273723321</v>
      </c>
      <c r="H356" s="39">
        <f t="shared" si="58"/>
        <v>721.81909605786348</v>
      </c>
      <c r="I356" s="37">
        <f t="shared" si="59"/>
        <v>3101.0043234301957</v>
      </c>
      <c r="J356" s="40">
        <f t="shared" si="60"/>
        <v>-226.63414345062105</v>
      </c>
      <c r="K356" s="37">
        <f t="shared" si="61"/>
        <v>2874.3701799795745</v>
      </c>
      <c r="L356" s="37">
        <f t="shared" si="62"/>
        <v>6983461.7363648005</v>
      </c>
      <c r="M356" s="37">
        <f t="shared" si="63"/>
        <v>6473081.6453140015</v>
      </c>
      <c r="N356" s="41">
        <f>'jan-mai'!M356</f>
        <v>5955262.2717561545</v>
      </c>
      <c r="O356" s="41">
        <f t="shared" si="64"/>
        <v>517819.37355784699</v>
      </c>
      <c r="P356" s="4"/>
      <c r="Q356" s="4"/>
      <c r="R356" s="4"/>
      <c r="S356" s="4"/>
      <c r="T356" s="4"/>
    </row>
    <row r="357" spans="1:20" s="34" customFormat="1" ht="14.5" x14ac:dyDescent="0.35">
      <c r="A357" s="33">
        <v>1938</v>
      </c>
      <c r="B357" s="34" t="s">
        <v>401</v>
      </c>
      <c r="C357">
        <v>38380569</v>
      </c>
      <c r="D357" s="36">
        <v>2847</v>
      </c>
      <c r="E357" s="37">
        <f t="shared" si="55"/>
        <v>13481.056902002107</v>
      </c>
      <c r="F357" s="38">
        <f t="shared" si="56"/>
        <v>0.70842251684064084</v>
      </c>
      <c r="G357" s="39">
        <f t="shared" si="57"/>
        <v>3329.1764858158281</v>
      </c>
      <c r="H357" s="39">
        <f t="shared" si="58"/>
        <v>1275.9806634832362</v>
      </c>
      <c r="I357" s="37">
        <f t="shared" si="59"/>
        <v>4605.1571492990643</v>
      </c>
      <c r="J357" s="40">
        <f t="shared" si="60"/>
        <v>-226.63414345062105</v>
      </c>
      <c r="K357" s="37">
        <f t="shared" si="61"/>
        <v>4378.5230058484431</v>
      </c>
      <c r="L357" s="37">
        <f t="shared" si="62"/>
        <v>13110882.404054437</v>
      </c>
      <c r="M357" s="37">
        <f t="shared" si="63"/>
        <v>12465654.997650517</v>
      </c>
      <c r="N357" s="41">
        <f>'jan-mai'!M357</f>
        <v>10629610.804591376</v>
      </c>
      <c r="O357" s="41">
        <f t="shared" si="64"/>
        <v>1836044.1930591408</v>
      </c>
      <c r="P357" s="4"/>
      <c r="Q357" s="4"/>
      <c r="R357" s="4"/>
      <c r="S357" s="4"/>
      <c r="T357" s="4"/>
    </row>
    <row r="358" spans="1:20" s="34" customFormat="1" ht="14.5" x14ac:dyDescent="0.35">
      <c r="A358" s="33">
        <v>1939</v>
      </c>
      <c r="B358" s="34" t="s">
        <v>928</v>
      </c>
      <c r="C358">
        <v>31337455</v>
      </c>
      <c r="D358" s="36">
        <v>1841</v>
      </c>
      <c r="E358" s="37">
        <f t="shared" si="55"/>
        <v>17021.974470396523</v>
      </c>
      <c r="F358" s="38">
        <f t="shared" si="56"/>
        <v>0.89449589031291477</v>
      </c>
      <c r="G358" s="39">
        <f t="shared" si="57"/>
        <v>1204.6259447791788</v>
      </c>
      <c r="H358" s="39">
        <f t="shared" si="58"/>
        <v>36.659514545190717</v>
      </c>
      <c r="I358" s="37">
        <f t="shared" si="59"/>
        <v>1241.2854593243694</v>
      </c>
      <c r="J358" s="40">
        <f t="shared" si="60"/>
        <v>-226.63414345062105</v>
      </c>
      <c r="K358" s="37">
        <f t="shared" si="61"/>
        <v>1014.6513158737483</v>
      </c>
      <c r="L358" s="37">
        <f t="shared" si="62"/>
        <v>2285206.5306161642</v>
      </c>
      <c r="M358" s="37">
        <f t="shared" si="63"/>
        <v>1867973.0725235706</v>
      </c>
      <c r="N358" s="41">
        <f>'jan-mai'!M358</f>
        <v>1321829.3894939795</v>
      </c>
      <c r="O358" s="41">
        <f t="shared" si="64"/>
        <v>546143.68302959111</v>
      </c>
      <c r="P358" s="4"/>
      <c r="Q358" s="4"/>
      <c r="R358" s="4"/>
      <c r="S358" s="4"/>
      <c r="T358" s="4"/>
    </row>
    <row r="359" spans="1:20" s="34" customFormat="1" ht="14.5" x14ac:dyDescent="0.35">
      <c r="A359" s="33">
        <v>1940</v>
      </c>
      <c r="B359" s="34" t="s">
        <v>929</v>
      </c>
      <c r="C359">
        <v>32299813</v>
      </c>
      <c r="D359" s="36">
        <v>2097</v>
      </c>
      <c r="E359" s="37">
        <f t="shared" si="55"/>
        <v>15402.867429661421</v>
      </c>
      <c r="F359" s="38">
        <f t="shared" si="56"/>
        <v>0.80941265884449654</v>
      </c>
      <c r="G359" s="39">
        <f t="shared" si="57"/>
        <v>2176.0901692202397</v>
      </c>
      <c r="H359" s="39">
        <f t="shared" si="58"/>
        <v>603.34697880247631</v>
      </c>
      <c r="I359" s="37">
        <f t="shared" si="59"/>
        <v>2779.437148022716</v>
      </c>
      <c r="J359" s="40">
        <f t="shared" si="60"/>
        <v>-226.63414345062105</v>
      </c>
      <c r="K359" s="37">
        <f t="shared" si="61"/>
        <v>2552.8030045720948</v>
      </c>
      <c r="L359" s="37">
        <f t="shared" si="62"/>
        <v>5828479.6994036352</v>
      </c>
      <c r="M359" s="37">
        <f t="shared" si="63"/>
        <v>5353227.9005876826</v>
      </c>
      <c r="N359" s="41">
        <f>'jan-mai'!M359</f>
        <v>4325109.4031184111</v>
      </c>
      <c r="O359" s="41">
        <f t="shared" si="64"/>
        <v>1028118.4974692715</v>
      </c>
      <c r="P359" s="4"/>
      <c r="Q359" s="4"/>
      <c r="R359" s="4"/>
      <c r="S359" s="4"/>
      <c r="T359" s="4"/>
    </row>
    <row r="360" spans="1:20" s="34" customFormat="1" ht="14.5" x14ac:dyDescent="0.35">
      <c r="A360" s="33">
        <v>1941</v>
      </c>
      <c r="B360" s="34" t="s">
        <v>402</v>
      </c>
      <c r="C360">
        <v>41965990</v>
      </c>
      <c r="D360" s="36">
        <v>2917</v>
      </c>
      <c r="E360" s="37">
        <f t="shared" si="55"/>
        <v>14386.695234830306</v>
      </c>
      <c r="F360" s="38">
        <f t="shared" si="56"/>
        <v>0.75601333941140181</v>
      </c>
      <c r="G360" s="39">
        <f t="shared" si="57"/>
        <v>2785.7934861189087</v>
      </c>
      <c r="H360" s="39">
        <f t="shared" si="58"/>
        <v>959.00724699336649</v>
      </c>
      <c r="I360" s="37">
        <f t="shared" si="59"/>
        <v>3744.8007331122753</v>
      </c>
      <c r="J360" s="40">
        <f t="shared" si="60"/>
        <v>-226.63414345062105</v>
      </c>
      <c r="K360" s="37">
        <f t="shared" si="61"/>
        <v>3518.1665896616541</v>
      </c>
      <c r="L360" s="37">
        <f t="shared" si="62"/>
        <v>10923583.738488507</v>
      </c>
      <c r="M360" s="37">
        <f t="shared" si="63"/>
        <v>10262491.942043046</v>
      </c>
      <c r="N360" s="41">
        <f>'jan-mai'!M360</f>
        <v>8788713.8113955203</v>
      </c>
      <c r="O360" s="41">
        <f t="shared" si="64"/>
        <v>1473778.1306475252</v>
      </c>
      <c r="P360" s="4"/>
      <c r="Q360" s="4"/>
      <c r="R360" s="4"/>
      <c r="S360" s="4"/>
      <c r="T360" s="4"/>
    </row>
    <row r="361" spans="1:20" s="34" customFormat="1" ht="14.5" x14ac:dyDescent="0.35">
      <c r="A361" s="33">
        <v>1942</v>
      </c>
      <c r="B361" s="34" t="s">
        <v>930</v>
      </c>
      <c r="C361">
        <v>67939713</v>
      </c>
      <c r="D361" s="36">
        <v>4909</v>
      </c>
      <c r="E361" s="37">
        <f t="shared" si="55"/>
        <v>13839.827459767774</v>
      </c>
      <c r="F361" s="38">
        <f t="shared" si="56"/>
        <v>0.72727572273898022</v>
      </c>
      <c r="G361" s="39">
        <f t="shared" si="57"/>
        <v>3113.914151156428</v>
      </c>
      <c r="H361" s="39">
        <f t="shared" si="58"/>
        <v>1150.4109682652527</v>
      </c>
      <c r="I361" s="37">
        <f t="shared" si="59"/>
        <v>4264.3251194216809</v>
      </c>
      <c r="J361" s="40">
        <f t="shared" si="60"/>
        <v>-226.63414345062105</v>
      </c>
      <c r="K361" s="37">
        <f t="shared" si="61"/>
        <v>4037.6909759710597</v>
      </c>
      <c r="L361" s="37">
        <f t="shared" si="62"/>
        <v>20933572.01124103</v>
      </c>
      <c r="M361" s="37">
        <f t="shared" si="63"/>
        <v>19821025.001041934</v>
      </c>
      <c r="N361" s="41">
        <f>'jan-mai'!M361</f>
        <v>16739967.479307715</v>
      </c>
      <c r="O361" s="41">
        <f t="shared" si="64"/>
        <v>3081057.521734219</v>
      </c>
      <c r="P361" s="4"/>
      <c r="Q361" s="4"/>
      <c r="R361" s="4"/>
      <c r="S361" s="4"/>
      <c r="T361" s="4"/>
    </row>
    <row r="362" spans="1:20" s="34" customFormat="1" ht="14.5" x14ac:dyDescent="0.35">
      <c r="A362" s="33">
        <v>1943</v>
      </c>
      <c r="B362" s="34" t="s">
        <v>404</v>
      </c>
      <c r="C362">
        <v>20200301</v>
      </c>
      <c r="D362" s="36">
        <v>1202</v>
      </c>
      <c r="E362" s="37">
        <f t="shared" si="55"/>
        <v>16805.574875207985</v>
      </c>
      <c r="F362" s="38">
        <f t="shared" si="56"/>
        <v>0.88312420432559491</v>
      </c>
      <c r="G362" s="39">
        <f t="shared" si="57"/>
        <v>1334.465701892301</v>
      </c>
      <c r="H362" s="39">
        <f t="shared" si="58"/>
        <v>112.39937286117873</v>
      </c>
      <c r="I362" s="37">
        <f t="shared" si="59"/>
        <v>1446.8650747534798</v>
      </c>
      <c r="J362" s="40">
        <f t="shared" si="60"/>
        <v>-226.63414345062105</v>
      </c>
      <c r="K362" s="37">
        <f t="shared" si="61"/>
        <v>1220.2309313028588</v>
      </c>
      <c r="L362" s="37">
        <f t="shared" si="62"/>
        <v>1739131.8198536828</v>
      </c>
      <c r="M362" s="37">
        <f t="shared" si="63"/>
        <v>1466717.5794260362</v>
      </c>
      <c r="N362" s="41">
        <f>'jan-mai'!M362</f>
        <v>631996.79248873703</v>
      </c>
      <c r="O362" s="41">
        <f t="shared" si="64"/>
        <v>834720.78693729918</v>
      </c>
      <c r="P362" s="4"/>
      <c r="Q362" s="4"/>
      <c r="R362" s="4"/>
      <c r="S362" s="4"/>
      <c r="T362" s="4"/>
    </row>
    <row r="363" spans="1:20" s="34" customFormat="1" ht="14.5" x14ac:dyDescent="0.35">
      <c r="A363" s="33">
        <v>2002</v>
      </c>
      <c r="B363" s="34" t="s">
        <v>405</v>
      </c>
      <c r="C363">
        <v>28404380</v>
      </c>
      <c r="D363" s="36">
        <v>2081</v>
      </c>
      <c r="E363" s="37">
        <f t="shared" si="55"/>
        <v>13649.389716482461</v>
      </c>
      <c r="F363" s="38">
        <f t="shared" si="56"/>
        <v>0.71726831854357198</v>
      </c>
      <c r="G363" s="39">
        <f t="shared" si="57"/>
        <v>3228.1767971276154</v>
      </c>
      <c r="H363" s="39">
        <f t="shared" si="58"/>
        <v>1217.0641784151121</v>
      </c>
      <c r="I363" s="37">
        <f t="shared" si="59"/>
        <v>4445.240975542727</v>
      </c>
      <c r="J363" s="40">
        <f t="shared" si="60"/>
        <v>-226.63414345062105</v>
      </c>
      <c r="K363" s="37">
        <f t="shared" si="61"/>
        <v>4218.6068320921058</v>
      </c>
      <c r="L363" s="37">
        <f t="shared" si="62"/>
        <v>9250546.470104415</v>
      </c>
      <c r="M363" s="37">
        <f t="shared" si="63"/>
        <v>8778920.8175836727</v>
      </c>
      <c r="N363" s="41">
        <f>'jan-mai'!M363</f>
        <v>7391117.864420318</v>
      </c>
      <c r="O363" s="41">
        <f t="shared" si="64"/>
        <v>1387802.9531633547</v>
      </c>
      <c r="P363" s="4"/>
      <c r="Q363" s="4"/>
      <c r="R363" s="4"/>
      <c r="S363" s="4"/>
      <c r="T363" s="4"/>
    </row>
    <row r="364" spans="1:20" s="34" customFormat="1" ht="14.5" x14ac:dyDescent="0.35">
      <c r="A364" s="33">
        <v>2003</v>
      </c>
      <c r="B364" s="34" t="s">
        <v>406</v>
      </c>
      <c r="C364">
        <v>92513917</v>
      </c>
      <c r="D364" s="36">
        <v>5894</v>
      </c>
      <c r="E364" s="37">
        <f t="shared" si="55"/>
        <v>15696.2872412623</v>
      </c>
      <c r="F364" s="38">
        <f t="shared" si="56"/>
        <v>0.82483171707830094</v>
      </c>
      <c r="G364" s="39">
        <f t="shared" si="57"/>
        <v>2000.0382822597121</v>
      </c>
      <c r="H364" s="39">
        <f t="shared" si="58"/>
        <v>500.65004474216852</v>
      </c>
      <c r="I364" s="37">
        <f t="shared" si="59"/>
        <v>2500.6883270018807</v>
      </c>
      <c r="J364" s="40">
        <f t="shared" si="60"/>
        <v>-226.63414345062105</v>
      </c>
      <c r="K364" s="37">
        <f t="shared" si="61"/>
        <v>2274.0541835512595</v>
      </c>
      <c r="L364" s="37">
        <f t="shared" si="62"/>
        <v>14739056.999349086</v>
      </c>
      <c r="M364" s="37">
        <f t="shared" si="63"/>
        <v>13403275.357851123</v>
      </c>
      <c r="N364" s="41">
        <f>'jan-mai'!M364</f>
        <v>11787642.192908878</v>
      </c>
      <c r="O364" s="41">
        <f t="shared" si="64"/>
        <v>1615633.1649422459</v>
      </c>
      <c r="P364" s="4"/>
      <c r="Q364" s="4"/>
      <c r="R364" s="4"/>
      <c r="S364" s="4"/>
      <c r="T364" s="4"/>
    </row>
    <row r="365" spans="1:20" s="34" customFormat="1" ht="14.5" x14ac:dyDescent="0.35">
      <c r="A365" s="33">
        <v>2004</v>
      </c>
      <c r="B365" s="34" t="s">
        <v>407</v>
      </c>
      <c r="C365">
        <v>188613519</v>
      </c>
      <c r="D365" s="36">
        <v>10536</v>
      </c>
      <c r="E365" s="37">
        <f t="shared" si="55"/>
        <v>17901.814635535309</v>
      </c>
      <c r="F365" s="38">
        <f t="shared" si="56"/>
        <v>0.9407310326119237</v>
      </c>
      <c r="G365" s="39">
        <f t="shared" si="57"/>
        <v>676.72184569590684</v>
      </c>
      <c r="H365" s="39">
        <f t="shared" si="58"/>
        <v>0</v>
      </c>
      <c r="I365" s="37">
        <f t="shared" si="59"/>
        <v>676.72184569590684</v>
      </c>
      <c r="J365" s="40">
        <f t="shared" si="60"/>
        <v>-226.63414345062105</v>
      </c>
      <c r="K365" s="37">
        <f t="shared" si="61"/>
        <v>450.08770224528575</v>
      </c>
      <c r="L365" s="37">
        <f t="shared" si="62"/>
        <v>7129941.366252074</v>
      </c>
      <c r="M365" s="37">
        <f t="shared" si="63"/>
        <v>4742124.0308563309</v>
      </c>
      <c r="N365" s="41">
        <f>'jan-mai'!M365</f>
        <v>4781225.5478047701</v>
      </c>
      <c r="O365" s="41">
        <f t="shared" si="64"/>
        <v>-39101.516948439181</v>
      </c>
      <c r="P365" s="4"/>
      <c r="Q365" s="4"/>
      <c r="R365" s="4"/>
      <c r="S365" s="4"/>
      <c r="T365" s="4"/>
    </row>
    <row r="366" spans="1:20" s="34" customFormat="1" ht="14.5" x14ac:dyDescent="0.35">
      <c r="A366" s="33">
        <v>2011</v>
      </c>
      <c r="B366" s="34" t="s">
        <v>931</v>
      </c>
      <c r="C366">
        <v>33931366</v>
      </c>
      <c r="D366" s="36">
        <v>2924</v>
      </c>
      <c r="E366" s="37">
        <f t="shared" si="55"/>
        <v>11604.434336525308</v>
      </c>
      <c r="F366" s="38">
        <f t="shared" si="56"/>
        <v>0.6098069787074567</v>
      </c>
      <c r="G366" s="39">
        <f t="shared" si="57"/>
        <v>4455.150025101907</v>
      </c>
      <c r="H366" s="39">
        <f t="shared" si="58"/>
        <v>1932.7985614001157</v>
      </c>
      <c r="I366" s="37">
        <f t="shared" si="59"/>
        <v>6387.9485865020224</v>
      </c>
      <c r="J366" s="40">
        <f t="shared" si="60"/>
        <v>-226.63414345062105</v>
      </c>
      <c r="K366" s="37">
        <f t="shared" si="61"/>
        <v>6161.3144430514012</v>
      </c>
      <c r="L366" s="37">
        <f t="shared" si="62"/>
        <v>18678361.666931912</v>
      </c>
      <c r="M366" s="37">
        <f t="shared" si="63"/>
        <v>18015683.431482296</v>
      </c>
      <c r="N366" s="41">
        <f>'jan-mai'!M366</f>
        <v>14505818.247075932</v>
      </c>
      <c r="O366" s="41">
        <f t="shared" si="64"/>
        <v>3509865.1844063643</v>
      </c>
      <c r="P366" s="4"/>
      <c r="Q366" s="4"/>
      <c r="R366" s="4"/>
      <c r="S366" s="4"/>
      <c r="T366" s="4"/>
    </row>
    <row r="367" spans="1:20" s="34" customFormat="1" ht="14.5" x14ac:dyDescent="0.35">
      <c r="A367" s="33">
        <v>2012</v>
      </c>
      <c r="B367" s="34" t="s">
        <v>408</v>
      </c>
      <c r="C367">
        <v>342854275</v>
      </c>
      <c r="D367" s="36">
        <v>20665</v>
      </c>
      <c r="E367" s="37">
        <f t="shared" si="55"/>
        <v>16591.060972659085</v>
      </c>
      <c r="F367" s="38">
        <f t="shared" si="56"/>
        <v>0.87185161050408</v>
      </c>
      <c r="G367" s="39">
        <f t="shared" si="57"/>
        <v>1463.1740434216415</v>
      </c>
      <c r="H367" s="39">
        <f t="shared" si="58"/>
        <v>187.47923875329397</v>
      </c>
      <c r="I367" s="37">
        <f t="shared" si="59"/>
        <v>1650.6532821749354</v>
      </c>
      <c r="J367" s="40">
        <f t="shared" si="60"/>
        <v>-226.63414345062105</v>
      </c>
      <c r="K367" s="37">
        <f t="shared" si="61"/>
        <v>1424.0191387243144</v>
      </c>
      <c r="L367" s="37">
        <f t="shared" si="62"/>
        <v>34110750.076145038</v>
      </c>
      <c r="M367" s="37">
        <f t="shared" si="63"/>
        <v>29427355.501737956</v>
      </c>
      <c r="N367" s="41">
        <f>'jan-mai'!M367</f>
        <v>28138003.412251759</v>
      </c>
      <c r="O367" s="41">
        <f t="shared" si="64"/>
        <v>1289352.0894861966</v>
      </c>
      <c r="P367" s="4"/>
      <c r="Q367" s="4"/>
      <c r="R367" s="4"/>
      <c r="S367" s="4"/>
      <c r="T367" s="4"/>
    </row>
    <row r="368" spans="1:20" s="34" customFormat="1" ht="14.5" x14ac:dyDescent="0.35">
      <c r="A368" s="33">
        <v>2014</v>
      </c>
      <c r="B368" s="34" t="s">
        <v>409</v>
      </c>
      <c r="C368">
        <v>12008965</v>
      </c>
      <c r="D368" s="36">
        <v>917</v>
      </c>
      <c r="E368" s="37">
        <f t="shared" si="55"/>
        <v>13095.92693565976</v>
      </c>
      <c r="F368" s="38">
        <f t="shared" si="56"/>
        <v>0.68818413775431875</v>
      </c>
      <c r="G368" s="39">
        <f t="shared" si="57"/>
        <v>3560.2544656212362</v>
      </c>
      <c r="H368" s="39">
        <f t="shared" si="58"/>
        <v>1410.7761517030576</v>
      </c>
      <c r="I368" s="37">
        <f t="shared" si="59"/>
        <v>4971.0306173242934</v>
      </c>
      <c r="J368" s="40">
        <f t="shared" si="60"/>
        <v>-226.63414345062105</v>
      </c>
      <c r="K368" s="37">
        <f t="shared" si="61"/>
        <v>4744.3964738736722</v>
      </c>
      <c r="L368" s="37">
        <f t="shared" si="62"/>
        <v>4558435.0760863768</v>
      </c>
      <c r="M368" s="37">
        <f t="shared" si="63"/>
        <v>4350611.566542157</v>
      </c>
      <c r="N368" s="41">
        <f>'jan-mai'!M368</f>
        <v>3703388.4741342789</v>
      </c>
      <c r="O368" s="41">
        <f t="shared" si="64"/>
        <v>647223.09240787802</v>
      </c>
      <c r="P368" s="4"/>
      <c r="Q368" s="4"/>
      <c r="R368" s="4"/>
      <c r="S368" s="4"/>
      <c r="T368" s="4"/>
    </row>
    <row r="369" spans="1:20" s="34" customFormat="1" ht="14.5" x14ac:dyDescent="0.35">
      <c r="A369" s="33">
        <v>2015</v>
      </c>
      <c r="B369" s="34" t="s">
        <v>410</v>
      </c>
      <c r="C369">
        <v>14272656</v>
      </c>
      <c r="D369" s="36">
        <v>1045</v>
      </c>
      <c r="E369" s="37">
        <f t="shared" si="55"/>
        <v>13658.044019138755</v>
      </c>
      <c r="F369" s="38">
        <f t="shared" si="56"/>
        <v>0.71772309763944253</v>
      </c>
      <c r="G369" s="39">
        <f t="shared" si="57"/>
        <v>3222.9842155338392</v>
      </c>
      <c r="H369" s="39">
        <f t="shared" si="58"/>
        <v>1214.0351724854092</v>
      </c>
      <c r="I369" s="37">
        <f t="shared" si="59"/>
        <v>4437.0193880192483</v>
      </c>
      <c r="J369" s="40">
        <f t="shared" si="60"/>
        <v>-226.63414345062105</v>
      </c>
      <c r="K369" s="37">
        <f t="shared" si="61"/>
        <v>4210.3852445686271</v>
      </c>
      <c r="L369" s="37">
        <f t="shared" si="62"/>
        <v>4636685.2604801143</v>
      </c>
      <c r="M369" s="37">
        <f t="shared" si="63"/>
        <v>4399852.5805742154</v>
      </c>
      <c r="N369" s="41">
        <f>'jan-mai'!M369</f>
        <v>4190031.0837189974</v>
      </c>
      <c r="O369" s="41">
        <f t="shared" si="64"/>
        <v>209821.49685521796</v>
      </c>
      <c r="P369" s="4"/>
      <c r="Q369" s="4"/>
      <c r="R369" s="4"/>
      <c r="S369" s="4"/>
      <c r="T369" s="4"/>
    </row>
    <row r="370" spans="1:20" s="34" customFormat="1" ht="14.5" x14ac:dyDescent="0.35">
      <c r="A370" s="33">
        <v>2017</v>
      </c>
      <c r="B370" s="34" t="s">
        <v>411</v>
      </c>
      <c r="C370">
        <v>14131594</v>
      </c>
      <c r="D370" s="36">
        <v>988</v>
      </c>
      <c r="E370" s="37">
        <f t="shared" si="55"/>
        <v>14303.232793522267</v>
      </c>
      <c r="F370" s="38">
        <f t="shared" si="56"/>
        <v>0.75162743160291801</v>
      </c>
      <c r="G370" s="39">
        <f t="shared" si="57"/>
        <v>2835.8709509037317</v>
      </c>
      <c r="H370" s="39">
        <f t="shared" si="58"/>
        <v>988.21910145117988</v>
      </c>
      <c r="I370" s="37">
        <f t="shared" si="59"/>
        <v>3824.0900523549117</v>
      </c>
      <c r="J370" s="40">
        <f t="shared" si="60"/>
        <v>-226.63414345062105</v>
      </c>
      <c r="K370" s="37">
        <f t="shared" si="61"/>
        <v>3597.4559089042905</v>
      </c>
      <c r="L370" s="37">
        <f t="shared" si="62"/>
        <v>3778200.9717266527</v>
      </c>
      <c r="M370" s="37">
        <f t="shared" si="63"/>
        <v>3554286.4379974389</v>
      </c>
      <c r="N370" s="41">
        <f>'jan-mai'!M370</f>
        <v>3134442.3646070529</v>
      </c>
      <c r="O370" s="41">
        <f t="shared" si="64"/>
        <v>419844.07339038607</v>
      </c>
      <c r="P370" s="4"/>
      <c r="Q370" s="4"/>
      <c r="R370" s="4"/>
      <c r="S370" s="4"/>
      <c r="T370" s="4"/>
    </row>
    <row r="371" spans="1:20" s="34" customFormat="1" ht="14.5" x14ac:dyDescent="0.35">
      <c r="A371" s="33">
        <v>2018</v>
      </c>
      <c r="B371" s="34" t="s">
        <v>412</v>
      </c>
      <c r="C371">
        <v>19478619</v>
      </c>
      <c r="D371" s="36">
        <v>1235</v>
      </c>
      <c r="E371" s="37">
        <f t="shared" si="55"/>
        <v>15772.161133603238</v>
      </c>
      <c r="F371" s="38">
        <f t="shared" si="56"/>
        <v>0.82881885059204496</v>
      </c>
      <c r="G371" s="39">
        <f t="shared" si="57"/>
        <v>1954.5139468551492</v>
      </c>
      <c r="H371" s="39">
        <f t="shared" si="58"/>
        <v>474.09418242284016</v>
      </c>
      <c r="I371" s="37">
        <f t="shared" si="59"/>
        <v>2428.6081292779895</v>
      </c>
      <c r="J371" s="40">
        <f t="shared" si="60"/>
        <v>-226.63414345062105</v>
      </c>
      <c r="K371" s="37">
        <f t="shared" si="61"/>
        <v>2201.9739858273683</v>
      </c>
      <c r="L371" s="37">
        <f t="shared" si="62"/>
        <v>2999331.0396583169</v>
      </c>
      <c r="M371" s="37">
        <f t="shared" si="63"/>
        <v>2719437.8724968</v>
      </c>
      <c r="N371" s="41">
        <f>'jan-mai'!M371</f>
        <v>2258167.8307588147</v>
      </c>
      <c r="O371" s="41">
        <f t="shared" si="64"/>
        <v>461270.04173798533</v>
      </c>
      <c r="P371" s="4"/>
      <c r="Q371" s="4"/>
      <c r="R371" s="4"/>
      <c r="S371" s="4"/>
      <c r="T371" s="4"/>
    </row>
    <row r="372" spans="1:20" s="34" customFormat="1" ht="14.5" x14ac:dyDescent="0.35">
      <c r="A372" s="33">
        <v>2019</v>
      </c>
      <c r="B372" s="34" t="s">
        <v>413</v>
      </c>
      <c r="C372">
        <v>53464483</v>
      </c>
      <c r="D372" s="36">
        <v>3218</v>
      </c>
      <c r="E372" s="37">
        <f t="shared" si="55"/>
        <v>16614.196084524548</v>
      </c>
      <c r="F372" s="38">
        <f t="shared" si="56"/>
        <v>0.87306734857968193</v>
      </c>
      <c r="G372" s="39">
        <f t="shared" si="57"/>
        <v>1449.2929763023633</v>
      </c>
      <c r="H372" s="39">
        <f t="shared" si="58"/>
        <v>179.38194960038163</v>
      </c>
      <c r="I372" s="37">
        <f t="shared" si="59"/>
        <v>1628.6749259027449</v>
      </c>
      <c r="J372" s="40">
        <f t="shared" si="60"/>
        <v>-226.63414345062105</v>
      </c>
      <c r="K372" s="37">
        <f t="shared" si="61"/>
        <v>1402.0407824521239</v>
      </c>
      <c r="L372" s="37">
        <f t="shared" si="62"/>
        <v>5241075.9115550332</v>
      </c>
      <c r="M372" s="37">
        <f t="shared" si="63"/>
        <v>4511767.2379309349</v>
      </c>
      <c r="N372" s="41">
        <f>'jan-mai'!M372</f>
        <v>5063678.0956533337</v>
      </c>
      <c r="O372" s="41">
        <f t="shared" si="64"/>
        <v>-551910.85772239882</v>
      </c>
      <c r="P372" s="4"/>
      <c r="Q372" s="4"/>
      <c r="R372" s="4"/>
      <c r="S372" s="4"/>
      <c r="T372" s="4"/>
    </row>
    <row r="373" spans="1:20" s="34" customFormat="1" ht="14.5" x14ac:dyDescent="0.35">
      <c r="A373" s="33">
        <v>2020</v>
      </c>
      <c r="B373" s="34" t="s">
        <v>932</v>
      </c>
      <c r="C373">
        <v>59628768</v>
      </c>
      <c r="D373" s="36">
        <v>3944</v>
      </c>
      <c r="E373" s="37">
        <f t="shared" si="55"/>
        <v>15118.855983772819</v>
      </c>
      <c r="F373" s="38">
        <f t="shared" si="56"/>
        <v>0.7944880053273029</v>
      </c>
      <c r="G373" s="39">
        <f t="shared" si="57"/>
        <v>2346.4970367534011</v>
      </c>
      <c r="H373" s="39">
        <f t="shared" si="58"/>
        <v>702.75098486348691</v>
      </c>
      <c r="I373" s="37">
        <f t="shared" si="59"/>
        <v>3049.2480216168879</v>
      </c>
      <c r="J373" s="40">
        <f t="shared" si="60"/>
        <v>-226.63414345062105</v>
      </c>
      <c r="K373" s="37">
        <f t="shared" si="61"/>
        <v>2822.6138781662667</v>
      </c>
      <c r="L373" s="37">
        <f t="shared" si="62"/>
        <v>12026234.197257007</v>
      </c>
      <c r="M373" s="37">
        <f t="shared" si="63"/>
        <v>11132389.135487756</v>
      </c>
      <c r="N373" s="41">
        <f>'jan-mai'!M373</f>
        <v>9650397.0890791677</v>
      </c>
      <c r="O373" s="41">
        <f t="shared" si="64"/>
        <v>1481992.0464085881</v>
      </c>
      <c r="P373" s="4"/>
      <c r="Q373" s="4"/>
      <c r="R373" s="4"/>
      <c r="S373" s="4"/>
      <c r="T373" s="4"/>
    </row>
    <row r="374" spans="1:20" s="34" customFormat="1" ht="14.5" x14ac:dyDescent="0.35">
      <c r="A374" s="33">
        <v>2021</v>
      </c>
      <c r="B374" s="34" t="s">
        <v>933</v>
      </c>
      <c r="C374">
        <v>34988885</v>
      </c>
      <c r="D374" s="36">
        <v>2673</v>
      </c>
      <c r="E374" s="37">
        <f t="shared" si="55"/>
        <v>13089.743733632622</v>
      </c>
      <c r="F374" s="38">
        <f t="shared" si="56"/>
        <v>0.68785921370911662</v>
      </c>
      <c r="G374" s="39">
        <f t="shared" si="57"/>
        <v>3563.9643868375192</v>
      </c>
      <c r="H374" s="39">
        <f t="shared" si="58"/>
        <v>1412.9402724125557</v>
      </c>
      <c r="I374" s="37">
        <f t="shared" si="59"/>
        <v>4976.9046592500745</v>
      </c>
      <c r="J374" s="40">
        <f t="shared" si="60"/>
        <v>-226.63414345062105</v>
      </c>
      <c r="K374" s="37">
        <f t="shared" si="61"/>
        <v>4750.2705157994533</v>
      </c>
      <c r="L374" s="37">
        <f t="shared" si="62"/>
        <v>13303266.154175449</v>
      </c>
      <c r="M374" s="37">
        <f t="shared" si="63"/>
        <v>12697473.088731939</v>
      </c>
      <c r="N374" s="41">
        <f>'jan-mai'!M374</f>
        <v>10393321.996249646</v>
      </c>
      <c r="O374" s="41">
        <f t="shared" si="64"/>
        <v>2304151.092482293</v>
      </c>
      <c r="P374" s="4"/>
      <c r="Q374" s="4"/>
      <c r="R374" s="4"/>
      <c r="S374" s="4"/>
      <c r="T374" s="4"/>
    </row>
    <row r="375" spans="1:20" s="34" customFormat="1" ht="14.5" x14ac:dyDescent="0.35">
      <c r="A375" s="33">
        <v>2022</v>
      </c>
      <c r="B375" s="34" t="s">
        <v>414</v>
      </c>
      <c r="C375">
        <v>20901603</v>
      </c>
      <c r="D375" s="36">
        <v>1328</v>
      </c>
      <c r="E375" s="37">
        <f t="shared" si="55"/>
        <v>15739.158885542169</v>
      </c>
      <c r="F375" s="38">
        <f t="shared" si="56"/>
        <v>0.82708459964994341</v>
      </c>
      <c r="G375" s="39">
        <f t="shared" si="57"/>
        <v>1974.3152956917911</v>
      </c>
      <c r="H375" s="39">
        <f t="shared" si="58"/>
        <v>485.64496924421451</v>
      </c>
      <c r="I375" s="37">
        <f t="shared" si="59"/>
        <v>2459.9602649360058</v>
      </c>
      <c r="J375" s="40">
        <f t="shared" si="60"/>
        <v>-226.63414345062105</v>
      </c>
      <c r="K375" s="37">
        <f t="shared" si="61"/>
        <v>2233.3261214853846</v>
      </c>
      <c r="L375" s="37">
        <f t="shared" si="62"/>
        <v>3266827.2318350156</v>
      </c>
      <c r="M375" s="37">
        <f t="shared" si="63"/>
        <v>2965857.0893325908</v>
      </c>
      <c r="N375" s="41">
        <f>'jan-mai'!M375</f>
        <v>2482466.6619414641</v>
      </c>
      <c r="O375" s="41">
        <f t="shared" si="64"/>
        <v>483390.42739112675</v>
      </c>
      <c r="P375" s="4"/>
      <c r="Q375" s="4"/>
      <c r="R375" s="4"/>
      <c r="S375" s="4"/>
      <c r="T375" s="4"/>
    </row>
    <row r="376" spans="1:20" s="34" customFormat="1" ht="14.5" x14ac:dyDescent="0.35">
      <c r="A376" s="33">
        <v>2023</v>
      </c>
      <c r="B376" s="34" t="s">
        <v>415</v>
      </c>
      <c r="C376">
        <v>16903133</v>
      </c>
      <c r="D376" s="36">
        <v>1169</v>
      </c>
      <c r="E376" s="37">
        <f t="shared" si="55"/>
        <v>14459.480752780153</v>
      </c>
      <c r="F376" s="38">
        <f t="shared" si="56"/>
        <v>0.75983818045987495</v>
      </c>
      <c r="G376" s="39">
        <f t="shared" si="57"/>
        <v>2742.1221753490004</v>
      </c>
      <c r="H376" s="39">
        <f t="shared" si="58"/>
        <v>933.53231571091999</v>
      </c>
      <c r="I376" s="37">
        <f t="shared" si="59"/>
        <v>3675.6544910599205</v>
      </c>
      <c r="J376" s="40">
        <f t="shared" si="60"/>
        <v>-226.63414345062105</v>
      </c>
      <c r="K376" s="37">
        <f t="shared" si="61"/>
        <v>3449.0203476092993</v>
      </c>
      <c r="L376" s="37">
        <f t="shared" si="62"/>
        <v>4296840.1000490468</v>
      </c>
      <c r="M376" s="37">
        <f t="shared" si="63"/>
        <v>4031904.786355271</v>
      </c>
      <c r="N376" s="41">
        <f>'jan-mai'!M376</f>
        <v>3519246.2586291949</v>
      </c>
      <c r="O376" s="41">
        <f t="shared" si="64"/>
        <v>512658.52772607608</v>
      </c>
      <c r="P376" s="4"/>
      <c r="Q376" s="4"/>
      <c r="R376" s="4"/>
      <c r="S376" s="4"/>
      <c r="T376" s="4"/>
    </row>
    <row r="377" spans="1:20" s="34" customFormat="1" ht="14.5" x14ac:dyDescent="0.35">
      <c r="A377" s="33">
        <v>2024</v>
      </c>
      <c r="B377" s="34" t="s">
        <v>416</v>
      </c>
      <c r="C377">
        <v>15803027</v>
      </c>
      <c r="D377" s="36">
        <v>981</v>
      </c>
      <c r="E377" s="37">
        <f t="shared" si="55"/>
        <v>16109.099898063201</v>
      </c>
      <c r="F377" s="38">
        <f t="shared" si="56"/>
        <v>0.8465248071260949</v>
      </c>
      <c r="G377" s="39">
        <f t="shared" si="57"/>
        <v>1752.3506881791716</v>
      </c>
      <c r="H377" s="39">
        <f t="shared" si="58"/>
        <v>356.16561486185316</v>
      </c>
      <c r="I377" s="37">
        <f t="shared" si="59"/>
        <v>2108.5163030410249</v>
      </c>
      <c r="J377" s="40">
        <f t="shared" si="60"/>
        <v>-226.63414345062105</v>
      </c>
      <c r="K377" s="37">
        <f t="shared" si="61"/>
        <v>1881.8821595904039</v>
      </c>
      <c r="L377" s="37">
        <f t="shared" si="62"/>
        <v>2068454.4932832455</v>
      </c>
      <c r="M377" s="37">
        <f t="shared" si="63"/>
        <v>1846126.3985581864</v>
      </c>
      <c r="N377" s="41">
        <f>'jan-mai'!M377</f>
        <v>2489170.3789266371</v>
      </c>
      <c r="O377" s="41">
        <f t="shared" si="64"/>
        <v>-643043.98036845075</v>
      </c>
      <c r="P377" s="4"/>
      <c r="Q377" s="4"/>
      <c r="R377" s="4"/>
      <c r="S377" s="4"/>
      <c r="T377" s="4"/>
    </row>
    <row r="378" spans="1:20" s="34" customFormat="1" ht="14.5" x14ac:dyDescent="0.35">
      <c r="A378" s="33">
        <v>2025</v>
      </c>
      <c r="B378" s="34" t="s">
        <v>934</v>
      </c>
      <c r="C378">
        <v>43184803</v>
      </c>
      <c r="D378" s="36">
        <v>2900</v>
      </c>
      <c r="E378" s="37">
        <f t="shared" si="55"/>
        <v>14891.311379310346</v>
      </c>
      <c r="F378" s="38">
        <f t="shared" si="56"/>
        <v>0.78253065490896345</v>
      </c>
      <c r="G378" s="39">
        <f t="shared" si="57"/>
        <v>2483.023799430885</v>
      </c>
      <c r="H378" s="39">
        <f t="shared" si="58"/>
        <v>782.39159642535253</v>
      </c>
      <c r="I378" s="37">
        <f t="shared" si="59"/>
        <v>3265.4153958562374</v>
      </c>
      <c r="J378" s="40">
        <f t="shared" si="60"/>
        <v>-226.63414345062105</v>
      </c>
      <c r="K378" s="37">
        <f t="shared" si="61"/>
        <v>3038.7812524056162</v>
      </c>
      <c r="L378" s="37">
        <f t="shared" si="62"/>
        <v>9469704.6479830891</v>
      </c>
      <c r="M378" s="37">
        <f t="shared" si="63"/>
        <v>8812465.6319762878</v>
      </c>
      <c r="N378" s="41">
        <f>'jan-mai'!M378</f>
        <v>7122070.5390287954</v>
      </c>
      <c r="O378" s="41">
        <f t="shared" si="64"/>
        <v>1690395.0929474924</v>
      </c>
      <c r="P378" s="4"/>
      <c r="Q378" s="4"/>
      <c r="R378" s="4"/>
      <c r="S378" s="4"/>
      <c r="T378" s="4"/>
    </row>
    <row r="379" spans="1:20" s="34" customFormat="1" ht="14.5" x14ac:dyDescent="0.35">
      <c r="A379" s="33">
        <v>2027</v>
      </c>
      <c r="B379" s="34" t="s">
        <v>935</v>
      </c>
      <c r="C379">
        <v>11366504</v>
      </c>
      <c r="D379" s="36">
        <v>941</v>
      </c>
      <c r="E379" s="37">
        <f t="shared" si="55"/>
        <v>12079.175345377258</v>
      </c>
      <c r="F379" s="38">
        <f t="shared" si="56"/>
        <v>0.63475437139210711</v>
      </c>
      <c r="G379" s="39">
        <f t="shared" si="57"/>
        <v>4170.3054197907377</v>
      </c>
      <c r="H379" s="39">
        <f t="shared" si="58"/>
        <v>1766.6392083019332</v>
      </c>
      <c r="I379" s="37">
        <f t="shared" si="59"/>
        <v>5936.9446280926713</v>
      </c>
      <c r="J379" s="40">
        <f t="shared" si="60"/>
        <v>-226.63414345062105</v>
      </c>
      <c r="K379" s="37">
        <f t="shared" si="61"/>
        <v>5710.3104846420501</v>
      </c>
      <c r="L379" s="37">
        <f t="shared" si="62"/>
        <v>5586664.8950352035</v>
      </c>
      <c r="M379" s="37">
        <f t="shared" si="63"/>
        <v>5373402.1660481691</v>
      </c>
      <c r="N379" s="41">
        <f>'jan-mai'!M379</f>
        <v>4389602.9321814133</v>
      </c>
      <c r="O379" s="41">
        <f t="shared" si="64"/>
        <v>983799.23386675585</v>
      </c>
      <c r="P379" s="4"/>
      <c r="Q379" s="4"/>
      <c r="R379" s="4"/>
      <c r="S379" s="4"/>
      <c r="T379" s="4"/>
    </row>
    <row r="380" spans="1:20" s="34" customFormat="1" ht="14.5" x14ac:dyDescent="0.35">
      <c r="A380" s="33">
        <v>2028</v>
      </c>
      <c r="B380" s="34" t="s">
        <v>417</v>
      </c>
      <c r="C380">
        <v>37567755</v>
      </c>
      <c r="D380" s="36">
        <v>2270</v>
      </c>
      <c r="E380" s="37">
        <f t="shared" si="55"/>
        <v>16549.6718061674</v>
      </c>
      <c r="F380" s="38">
        <f t="shared" si="56"/>
        <v>0.86967663136786544</v>
      </c>
      <c r="G380" s="39">
        <f t="shared" si="57"/>
        <v>1488.0075433166523</v>
      </c>
      <c r="H380" s="39">
        <f t="shared" si="58"/>
        <v>201.96544702538358</v>
      </c>
      <c r="I380" s="37">
        <f t="shared" si="59"/>
        <v>1689.9729903420359</v>
      </c>
      <c r="J380" s="40">
        <f t="shared" si="60"/>
        <v>-226.63414345062105</v>
      </c>
      <c r="K380" s="37">
        <f t="shared" si="61"/>
        <v>1463.338846891415</v>
      </c>
      <c r="L380" s="37">
        <f t="shared" si="62"/>
        <v>3836238.6880764216</v>
      </c>
      <c r="M380" s="37">
        <f t="shared" si="63"/>
        <v>3321779.1824435121</v>
      </c>
      <c r="N380" s="41">
        <f>'jan-mai'!M380</f>
        <v>4347715.9777915077</v>
      </c>
      <c r="O380" s="41">
        <f t="shared" si="64"/>
        <v>-1025936.7953479956</v>
      </c>
      <c r="P380" s="4"/>
      <c r="Q380" s="4"/>
      <c r="R380" s="4"/>
      <c r="S380" s="4"/>
      <c r="T380" s="4"/>
    </row>
    <row r="381" spans="1:20" s="34" customFormat="1" ht="14.5" x14ac:dyDescent="0.35">
      <c r="A381" s="33">
        <v>2030</v>
      </c>
      <c r="B381" s="34" t="s">
        <v>418</v>
      </c>
      <c r="C381">
        <v>166993659</v>
      </c>
      <c r="D381" s="36">
        <v>10156</v>
      </c>
      <c r="E381" s="37">
        <f t="shared" si="55"/>
        <v>16442.857325718785</v>
      </c>
      <c r="F381" s="38">
        <f t="shared" si="56"/>
        <v>0.86406358606848721</v>
      </c>
      <c r="G381" s="39">
        <f t="shared" si="57"/>
        <v>1552.096231585821</v>
      </c>
      <c r="H381" s="39">
        <f t="shared" si="58"/>
        <v>239.35051518239868</v>
      </c>
      <c r="I381" s="37">
        <f t="shared" si="59"/>
        <v>1791.4467467682198</v>
      </c>
      <c r="J381" s="40">
        <f t="shared" si="60"/>
        <v>-226.63414345062105</v>
      </c>
      <c r="K381" s="37">
        <f t="shared" si="61"/>
        <v>1564.8126033175988</v>
      </c>
      <c r="L381" s="37">
        <f t="shared" si="62"/>
        <v>18193933.160178039</v>
      </c>
      <c r="M381" s="37">
        <f t="shared" si="63"/>
        <v>15892236.799293533</v>
      </c>
      <c r="N381" s="41">
        <f>'jan-mai'!M381</f>
        <v>14434407.588612573</v>
      </c>
      <c r="O381" s="41">
        <f t="shared" si="64"/>
        <v>1457829.2106809597</v>
      </c>
      <c r="P381" s="4"/>
      <c r="Q381" s="4"/>
      <c r="R381" s="4"/>
      <c r="S381" s="4"/>
      <c r="T381" s="4"/>
    </row>
    <row r="382" spans="1:20" s="34" customFormat="1" ht="14.5" x14ac:dyDescent="0.35">
      <c r="A382" s="33">
        <v>5001</v>
      </c>
      <c r="B382" s="34" t="s">
        <v>419</v>
      </c>
      <c r="C382">
        <v>3774424286</v>
      </c>
      <c r="D382" s="36">
        <v>196159</v>
      </c>
      <c r="E382" s="37">
        <f t="shared" si="55"/>
        <v>19241.65746154905</v>
      </c>
      <c r="F382" s="38">
        <f t="shared" si="56"/>
        <v>1.0111390750877749</v>
      </c>
      <c r="G382" s="39">
        <f t="shared" si="57"/>
        <v>-127.18384991233761</v>
      </c>
      <c r="H382" s="39">
        <f t="shared" si="58"/>
        <v>0</v>
      </c>
      <c r="I382" s="37">
        <f t="shared" si="59"/>
        <v>-127.18384991233761</v>
      </c>
      <c r="J382" s="40">
        <f t="shared" si="60"/>
        <v>-226.63414345062105</v>
      </c>
      <c r="K382" s="37">
        <f t="shared" si="61"/>
        <v>-353.81799336295865</v>
      </c>
      <c r="L382" s="37">
        <f t="shared" si="62"/>
        <v>-24948256.814954232</v>
      </c>
      <c r="M382" s="37">
        <f t="shared" si="63"/>
        <v>-69404583.760084599</v>
      </c>
      <c r="N382" s="41">
        <f>'jan-mai'!M382</f>
        <v>-68256660.951249391</v>
      </c>
      <c r="O382" s="41">
        <f t="shared" si="64"/>
        <v>-1147922.8088352084</v>
      </c>
      <c r="P382" s="4"/>
      <c r="Q382" s="4"/>
      <c r="R382" s="4"/>
      <c r="S382" s="4"/>
      <c r="T382" s="4"/>
    </row>
    <row r="383" spans="1:20" s="34" customFormat="1" ht="14.5" x14ac:dyDescent="0.35">
      <c r="A383" s="33">
        <v>5004</v>
      </c>
      <c r="B383" s="34" t="s">
        <v>420</v>
      </c>
      <c r="C383">
        <v>312325916</v>
      </c>
      <c r="D383" s="36">
        <v>22090</v>
      </c>
      <c r="E383" s="37">
        <f t="shared" si="55"/>
        <v>14138.792032593934</v>
      </c>
      <c r="F383" s="38">
        <f t="shared" si="56"/>
        <v>0.74298615528646406</v>
      </c>
      <c r="G383" s="39">
        <f t="shared" si="57"/>
        <v>2934.5354074607317</v>
      </c>
      <c r="H383" s="39">
        <f t="shared" si="58"/>
        <v>1045.7733677760966</v>
      </c>
      <c r="I383" s="37">
        <f t="shared" si="59"/>
        <v>3980.3087752368283</v>
      </c>
      <c r="J383" s="40">
        <f t="shared" si="60"/>
        <v>-226.63414345062105</v>
      </c>
      <c r="K383" s="37">
        <f t="shared" si="61"/>
        <v>3753.6746317862071</v>
      </c>
      <c r="L383" s="37">
        <f t="shared" si="62"/>
        <v>87925020.844981536</v>
      </c>
      <c r="M383" s="37">
        <f t="shared" si="63"/>
        <v>82918672.616157308</v>
      </c>
      <c r="N383" s="41">
        <f>'jan-mai'!M383</f>
        <v>68677191.440050364</v>
      </c>
      <c r="O383" s="41">
        <f t="shared" si="64"/>
        <v>14241481.176106945</v>
      </c>
      <c r="P383" s="4"/>
      <c r="Q383" s="4"/>
      <c r="R383" s="4"/>
      <c r="S383" s="4"/>
      <c r="T383" s="4"/>
    </row>
    <row r="384" spans="1:20" s="34" customFormat="1" ht="14.5" x14ac:dyDescent="0.35">
      <c r="A384" s="33">
        <v>5005</v>
      </c>
      <c r="B384" s="34" t="s">
        <v>421</v>
      </c>
      <c r="C384">
        <v>199537054</v>
      </c>
      <c r="D384" s="36">
        <v>13113</v>
      </c>
      <c r="E384" s="37">
        <f t="shared" si="55"/>
        <v>15216.735605887288</v>
      </c>
      <c r="F384" s="38">
        <f t="shared" si="56"/>
        <v>0.7996315284761033</v>
      </c>
      <c r="G384" s="39">
        <f t="shared" si="57"/>
        <v>2287.7692634847194</v>
      </c>
      <c r="H384" s="39">
        <f t="shared" si="58"/>
        <v>668.49311712342262</v>
      </c>
      <c r="I384" s="37">
        <f t="shared" si="59"/>
        <v>2956.2623806081419</v>
      </c>
      <c r="J384" s="40">
        <f t="shared" si="60"/>
        <v>-226.63414345062105</v>
      </c>
      <c r="K384" s="37">
        <f t="shared" si="61"/>
        <v>2729.6282371575207</v>
      </c>
      <c r="L384" s="37">
        <f t="shared" si="62"/>
        <v>38765468.596914567</v>
      </c>
      <c r="M384" s="37">
        <f t="shared" si="63"/>
        <v>35793615.073846571</v>
      </c>
      <c r="N384" s="41">
        <f>'jan-mai'!M384</f>
        <v>30369240.546753317</v>
      </c>
      <c r="O384" s="41">
        <f t="shared" si="64"/>
        <v>5424374.527093254</v>
      </c>
      <c r="P384" s="4"/>
      <c r="Q384" s="4"/>
      <c r="R384" s="4"/>
      <c r="S384" s="4"/>
      <c r="T384" s="4"/>
    </row>
    <row r="385" spans="1:20" s="34" customFormat="1" ht="14.5" x14ac:dyDescent="0.35">
      <c r="A385" s="33">
        <v>5011</v>
      </c>
      <c r="B385" s="34" t="s">
        <v>422</v>
      </c>
      <c r="C385">
        <v>71654854</v>
      </c>
      <c r="D385" s="36">
        <v>4228</v>
      </c>
      <c r="E385" s="37">
        <f t="shared" si="55"/>
        <v>16947.694891201514</v>
      </c>
      <c r="F385" s="38">
        <f t="shared" si="56"/>
        <v>0.89059253712438424</v>
      </c>
      <c r="G385" s="39">
        <f t="shared" si="57"/>
        <v>1249.1936922961838</v>
      </c>
      <c r="H385" s="39">
        <f t="shared" si="58"/>
        <v>62.65736726344366</v>
      </c>
      <c r="I385" s="37">
        <f t="shared" si="59"/>
        <v>1311.8510595596274</v>
      </c>
      <c r="J385" s="40">
        <f t="shared" si="60"/>
        <v>-226.63414345062105</v>
      </c>
      <c r="K385" s="37">
        <f t="shared" si="61"/>
        <v>1085.2169161090064</v>
      </c>
      <c r="L385" s="37">
        <f t="shared" si="62"/>
        <v>5546506.2798181046</v>
      </c>
      <c r="M385" s="37">
        <f t="shared" si="63"/>
        <v>4588297.121308879</v>
      </c>
      <c r="N385" s="41">
        <f>'jan-mai'!M385</f>
        <v>4002931.5509702601</v>
      </c>
      <c r="O385" s="41">
        <f t="shared" si="64"/>
        <v>585365.57033861894</v>
      </c>
      <c r="P385" s="4"/>
      <c r="Q385" s="4"/>
      <c r="R385" s="4"/>
      <c r="S385" s="4"/>
      <c r="T385" s="4"/>
    </row>
    <row r="386" spans="1:20" s="34" customFormat="1" ht="14.5" x14ac:dyDescent="0.35">
      <c r="A386" s="33">
        <v>5012</v>
      </c>
      <c r="B386" s="34" t="s">
        <v>423</v>
      </c>
      <c r="C386">
        <v>16004866</v>
      </c>
      <c r="D386" s="36">
        <v>999</v>
      </c>
      <c r="E386" s="37">
        <f t="shared" si="55"/>
        <v>16020.886886886887</v>
      </c>
      <c r="F386" s="38">
        <f t="shared" si="56"/>
        <v>0.84188925934598458</v>
      </c>
      <c r="G386" s="39">
        <f t="shared" si="57"/>
        <v>1805.2784948849603</v>
      </c>
      <c r="H386" s="39">
        <f t="shared" si="58"/>
        <v>387.04016877356321</v>
      </c>
      <c r="I386" s="37">
        <f t="shared" si="59"/>
        <v>2192.3186636585233</v>
      </c>
      <c r="J386" s="40">
        <f t="shared" si="60"/>
        <v>-226.63414345062105</v>
      </c>
      <c r="K386" s="37">
        <f t="shared" si="61"/>
        <v>1965.6845202079023</v>
      </c>
      <c r="L386" s="37">
        <f t="shared" si="62"/>
        <v>2190126.3449948649</v>
      </c>
      <c r="M386" s="37">
        <f t="shared" si="63"/>
        <v>1963718.8356876944</v>
      </c>
      <c r="N386" s="41">
        <f>'jan-mai'!M386</f>
        <v>1570632.4849619889</v>
      </c>
      <c r="O386" s="41">
        <f t="shared" si="64"/>
        <v>393086.3507257055</v>
      </c>
      <c r="P386" s="4"/>
      <c r="Q386" s="4"/>
      <c r="R386" s="4"/>
      <c r="S386" s="4"/>
      <c r="T386" s="4"/>
    </row>
    <row r="387" spans="1:20" s="34" customFormat="1" ht="14.5" x14ac:dyDescent="0.35">
      <c r="A387" s="33">
        <v>5013</v>
      </c>
      <c r="B387" s="34" t="s">
        <v>424</v>
      </c>
      <c r="C387">
        <v>70660192</v>
      </c>
      <c r="D387" s="36">
        <v>4694</v>
      </c>
      <c r="E387" s="37">
        <f t="shared" si="55"/>
        <v>15053.300383468257</v>
      </c>
      <c r="F387" s="38">
        <f t="shared" si="56"/>
        <v>0.79104309268444772</v>
      </c>
      <c r="G387" s="39">
        <f t="shared" si="57"/>
        <v>2385.8303969361382</v>
      </c>
      <c r="H387" s="39">
        <f t="shared" si="58"/>
        <v>725.69544497008371</v>
      </c>
      <c r="I387" s="37">
        <f t="shared" si="59"/>
        <v>3111.525841906222</v>
      </c>
      <c r="J387" s="40">
        <f t="shared" si="60"/>
        <v>-226.63414345062105</v>
      </c>
      <c r="K387" s="37">
        <f t="shared" si="61"/>
        <v>2884.8916984556008</v>
      </c>
      <c r="L387" s="37">
        <f t="shared" si="62"/>
        <v>14605502.301907806</v>
      </c>
      <c r="M387" s="37">
        <f t="shared" si="63"/>
        <v>13541681.63255059</v>
      </c>
      <c r="N387" s="41">
        <f>'jan-mai'!M387</f>
        <v>11458994.990552124</v>
      </c>
      <c r="O387" s="41">
        <f t="shared" si="64"/>
        <v>2082686.6419984661</v>
      </c>
      <c r="P387" s="4"/>
      <c r="Q387" s="4"/>
      <c r="R387" s="4"/>
      <c r="S387" s="4"/>
      <c r="T387" s="4"/>
    </row>
    <row r="388" spans="1:20" s="34" customFormat="1" ht="14.5" x14ac:dyDescent="0.35">
      <c r="A388" s="33">
        <v>5014</v>
      </c>
      <c r="B388" s="34" t="s">
        <v>425</v>
      </c>
      <c r="C388">
        <v>114350344</v>
      </c>
      <c r="D388" s="36">
        <v>5068</v>
      </c>
      <c r="E388" s="37">
        <f t="shared" si="55"/>
        <v>22563.209155485398</v>
      </c>
      <c r="F388" s="38">
        <f t="shared" si="56"/>
        <v>1.1856848861424869</v>
      </c>
      <c r="G388" s="39">
        <f t="shared" si="57"/>
        <v>-2120.1148662741462</v>
      </c>
      <c r="H388" s="39">
        <f t="shared" si="58"/>
        <v>0</v>
      </c>
      <c r="I388" s="37">
        <f t="shared" si="59"/>
        <v>-2120.1148662741462</v>
      </c>
      <c r="J388" s="40">
        <f t="shared" si="60"/>
        <v>-226.63414345062105</v>
      </c>
      <c r="K388" s="37">
        <f t="shared" si="61"/>
        <v>-2346.7490097247673</v>
      </c>
      <c r="L388" s="37">
        <f t="shared" si="62"/>
        <v>-10744742.142277373</v>
      </c>
      <c r="M388" s="37">
        <f t="shared" si="63"/>
        <v>-11893323.981285121</v>
      </c>
      <c r="N388" s="41">
        <f>'jan-mai'!M388</f>
        <v>-10580892.466944329</v>
      </c>
      <c r="O388" s="41">
        <f t="shared" si="64"/>
        <v>-1312431.5143407919</v>
      </c>
      <c r="P388" s="4"/>
      <c r="Q388" s="4"/>
      <c r="R388" s="4"/>
      <c r="S388" s="4"/>
      <c r="T388" s="4"/>
    </row>
    <row r="389" spans="1:20" s="34" customFormat="1" ht="14.5" x14ac:dyDescent="0.35">
      <c r="A389" s="33">
        <v>5015</v>
      </c>
      <c r="B389" s="34" t="s">
        <v>426</v>
      </c>
      <c r="C389">
        <v>87961621</v>
      </c>
      <c r="D389" s="36">
        <v>5334</v>
      </c>
      <c r="E389" s="37">
        <f t="shared" si="55"/>
        <v>16490.742594675667</v>
      </c>
      <c r="F389" s="38">
        <f t="shared" si="56"/>
        <v>0.86657993200490901</v>
      </c>
      <c r="G389" s="39">
        <f t="shared" si="57"/>
        <v>1523.3650702116922</v>
      </c>
      <c r="H389" s="39">
        <f t="shared" si="58"/>
        <v>222.59067104749028</v>
      </c>
      <c r="I389" s="37">
        <f t="shared" si="59"/>
        <v>1745.9557412591826</v>
      </c>
      <c r="J389" s="40">
        <f t="shared" si="60"/>
        <v>-226.63414345062105</v>
      </c>
      <c r="K389" s="37">
        <f t="shared" si="61"/>
        <v>1519.3215978085616</v>
      </c>
      <c r="L389" s="37">
        <f t="shared" si="62"/>
        <v>9312927.9238764793</v>
      </c>
      <c r="M389" s="37">
        <f t="shared" si="63"/>
        <v>8104061.4027108671</v>
      </c>
      <c r="N389" s="41">
        <f>'jan-mai'!M389</f>
        <v>6708938.8384757275</v>
      </c>
      <c r="O389" s="41">
        <f t="shared" si="64"/>
        <v>1395122.5642351396</v>
      </c>
      <c r="P389" s="4"/>
      <c r="Q389" s="4"/>
      <c r="R389" s="4"/>
      <c r="S389" s="4"/>
      <c r="T389" s="4"/>
    </row>
    <row r="390" spans="1:20" s="34" customFormat="1" ht="14.5" x14ac:dyDescent="0.35">
      <c r="A390" s="33">
        <v>5016</v>
      </c>
      <c r="B390" s="34" t="s">
        <v>427</v>
      </c>
      <c r="C390">
        <v>23676887</v>
      </c>
      <c r="D390" s="36">
        <v>1693</v>
      </c>
      <c r="E390" s="37">
        <f t="shared" si="55"/>
        <v>13985.16656822209</v>
      </c>
      <c r="F390" s="38">
        <f t="shared" si="56"/>
        <v>0.73491321716950142</v>
      </c>
      <c r="G390" s="39">
        <f t="shared" si="57"/>
        <v>3026.710686083838</v>
      </c>
      <c r="H390" s="39">
        <f t="shared" si="58"/>
        <v>1099.542280306242</v>
      </c>
      <c r="I390" s="37">
        <f t="shared" si="59"/>
        <v>4126.2529663900805</v>
      </c>
      <c r="J390" s="40">
        <f t="shared" si="60"/>
        <v>-226.63414345062105</v>
      </c>
      <c r="K390" s="37">
        <f t="shared" si="61"/>
        <v>3899.6188229394593</v>
      </c>
      <c r="L390" s="37">
        <f t="shared" si="62"/>
        <v>6985746.2720984062</v>
      </c>
      <c r="M390" s="37">
        <f t="shared" si="63"/>
        <v>6602054.6672365041</v>
      </c>
      <c r="N390" s="41">
        <f>'jan-mai'!M390</f>
        <v>5562215.1009916393</v>
      </c>
      <c r="O390" s="41">
        <f t="shared" si="64"/>
        <v>1039839.5662448648</v>
      </c>
      <c r="P390" s="4"/>
      <c r="Q390" s="4"/>
      <c r="R390" s="4"/>
      <c r="S390" s="4"/>
      <c r="T390" s="4"/>
    </row>
    <row r="391" spans="1:20" s="34" customFormat="1" ht="14.5" x14ac:dyDescent="0.35">
      <c r="A391" s="33">
        <v>5017</v>
      </c>
      <c r="B391" s="34" t="s">
        <v>428</v>
      </c>
      <c r="C391">
        <v>67738301</v>
      </c>
      <c r="D391" s="36">
        <v>4904</v>
      </c>
      <c r="E391" s="37">
        <f t="shared" si="55"/>
        <v>13812.867251223492</v>
      </c>
      <c r="F391" s="38">
        <f t="shared" si="56"/>
        <v>0.72585897782570474</v>
      </c>
      <c r="G391" s="39">
        <f t="shared" si="57"/>
        <v>3130.0902762829974</v>
      </c>
      <c r="H391" s="39">
        <f t="shared" si="58"/>
        <v>1159.8470412557515</v>
      </c>
      <c r="I391" s="37">
        <f t="shared" si="59"/>
        <v>4289.9373175387491</v>
      </c>
      <c r="J391" s="40">
        <f t="shared" si="60"/>
        <v>-226.63414345062105</v>
      </c>
      <c r="K391" s="37">
        <f t="shared" si="61"/>
        <v>4063.3031740881279</v>
      </c>
      <c r="L391" s="37">
        <f t="shared" si="62"/>
        <v>21037852.605210025</v>
      </c>
      <c r="M391" s="37">
        <f t="shared" si="63"/>
        <v>19926438.765728179</v>
      </c>
      <c r="N391" s="41">
        <f>'jan-mai'!M391</f>
        <v>17001315.960964557</v>
      </c>
      <c r="O391" s="41">
        <f t="shared" si="64"/>
        <v>2925122.8047636226</v>
      </c>
      <c r="P391" s="4"/>
      <c r="Q391" s="4"/>
      <c r="R391" s="4"/>
      <c r="S391" s="4"/>
      <c r="T391" s="4"/>
    </row>
    <row r="392" spans="1:20" s="34" customFormat="1" ht="14.5" x14ac:dyDescent="0.35">
      <c r="A392" s="33">
        <v>5018</v>
      </c>
      <c r="B392" s="34" t="s">
        <v>429</v>
      </c>
      <c r="C392">
        <v>51728022</v>
      </c>
      <c r="D392" s="36">
        <v>3340</v>
      </c>
      <c r="E392" s="37">
        <f t="shared" si="55"/>
        <v>15487.431736526945</v>
      </c>
      <c r="F392" s="38">
        <f t="shared" si="56"/>
        <v>0.81385646911397636</v>
      </c>
      <c r="G392" s="39">
        <f t="shared" si="57"/>
        <v>2125.3515851009251</v>
      </c>
      <c r="H392" s="39">
        <f t="shared" si="58"/>
        <v>573.7494713995427</v>
      </c>
      <c r="I392" s="37">
        <f t="shared" si="59"/>
        <v>2699.1010565004681</v>
      </c>
      <c r="J392" s="40">
        <f t="shared" si="60"/>
        <v>-226.63414345062105</v>
      </c>
      <c r="K392" s="37">
        <f t="shared" si="61"/>
        <v>2472.4669130498469</v>
      </c>
      <c r="L392" s="37">
        <f t="shared" si="62"/>
        <v>9014997.528711563</v>
      </c>
      <c r="M392" s="37">
        <f t="shared" si="63"/>
        <v>8258039.4895864883</v>
      </c>
      <c r="N392" s="41">
        <f>'jan-mai'!M392</f>
        <v>7173802.3032262716</v>
      </c>
      <c r="O392" s="41">
        <f t="shared" si="64"/>
        <v>1084237.1863602167</v>
      </c>
      <c r="P392" s="4"/>
      <c r="Q392" s="4"/>
      <c r="R392" s="4"/>
      <c r="S392" s="4"/>
      <c r="T392" s="4"/>
    </row>
    <row r="393" spans="1:20" s="34" customFormat="1" ht="14.5" x14ac:dyDescent="0.35">
      <c r="A393" s="33">
        <v>5019</v>
      </c>
      <c r="B393" s="34" t="s">
        <v>430</v>
      </c>
      <c r="C393">
        <v>14161398</v>
      </c>
      <c r="D393" s="36">
        <v>957</v>
      </c>
      <c r="E393" s="37">
        <f t="shared" ref="E393:E429" si="65">(C393)/D393</f>
        <v>14797.699059561128</v>
      </c>
      <c r="F393" s="38">
        <f t="shared" ref="F393:F429" si="66">IF(ISNUMBER(C393),E393/E$435,"")</f>
        <v>0.7776113762762783</v>
      </c>
      <c r="G393" s="39">
        <f t="shared" ref="G393:G429" si="67">(E$435-E393)*0.6</f>
        <v>2539.1911912804158</v>
      </c>
      <c r="H393" s="39">
        <f t="shared" ref="H393:H429" si="68">IF(E393&gt;=E$435*0.9,0,IF(E393&lt;0.9*E$435,(E$435*0.9-E393)*0.35))</f>
        <v>815.15590833757881</v>
      </c>
      <c r="I393" s="37">
        <f t="shared" ref="I393:I429" si="69">G393+H393</f>
        <v>3354.3470996179944</v>
      </c>
      <c r="J393" s="40">
        <f t="shared" ref="J393:J429" si="70">I$437</f>
        <v>-226.63414345062105</v>
      </c>
      <c r="K393" s="37">
        <f t="shared" ref="K393:K429" si="71">I393+J393</f>
        <v>3127.7129561673732</v>
      </c>
      <c r="L393" s="37">
        <f t="shared" ref="L393:L429" si="72">(I393*D393)</f>
        <v>3210110.1743344208</v>
      </c>
      <c r="M393" s="37">
        <f t="shared" ref="M393:M429" si="73">(K393*D393)</f>
        <v>2993221.2990521761</v>
      </c>
      <c r="N393" s="41">
        <f>'jan-mai'!M393</f>
        <v>2552469.8208795018</v>
      </c>
      <c r="O393" s="41">
        <f t="shared" ref="O393:O429" si="74">M393-N393</f>
        <v>440751.47817267431</v>
      </c>
      <c r="P393" s="4"/>
      <c r="Q393" s="4"/>
      <c r="R393" s="4"/>
      <c r="S393" s="4"/>
      <c r="T393" s="4"/>
    </row>
    <row r="394" spans="1:20" s="34" customFormat="1" ht="14.5" x14ac:dyDescent="0.35">
      <c r="A394" s="33">
        <v>5020</v>
      </c>
      <c r="B394" s="34" t="s">
        <v>431</v>
      </c>
      <c r="C394">
        <v>13628347</v>
      </c>
      <c r="D394" s="36">
        <v>947</v>
      </c>
      <c r="E394" s="37">
        <f t="shared" si="65"/>
        <v>14391.073917634636</v>
      </c>
      <c r="F394" s="38">
        <f t="shared" si="66"/>
        <v>0.7562434369115637</v>
      </c>
      <c r="G394" s="39">
        <f t="shared" si="67"/>
        <v>2783.1662764363105</v>
      </c>
      <c r="H394" s="39">
        <f t="shared" si="68"/>
        <v>957.47470801185091</v>
      </c>
      <c r="I394" s="37">
        <f t="shared" si="69"/>
        <v>3740.6409844481614</v>
      </c>
      <c r="J394" s="40">
        <f t="shared" si="70"/>
        <v>-226.63414345062105</v>
      </c>
      <c r="K394" s="37">
        <f t="shared" si="71"/>
        <v>3514.0068409975402</v>
      </c>
      <c r="L394" s="37">
        <f t="shared" si="72"/>
        <v>3542387.0122724087</v>
      </c>
      <c r="M394" s="37">
        <f t="shared" si="73"/>
        <v>3327764.4784246706</v>
      </c>
      <c r="N394" s="41">
        <f>'jan-mai'!M394</f>
        <v>2843018.134193196</v>
      </c>
      <c r="O394" s="41">
        <f t="shared" si="74"/>
        <v>484746.34423147468</v>
      </c>
      <c r="P394" s="4"/>
      <c r="Q394" s="4"/>
      <c r="R394" s="4"/>
      <c r="S394" s="4"/>
      <c r="T394" s="4"/>
    </row>
    <row r="395" spans="1:20" s="34" customFormat="1" ht="14.5" x14ac:dyDescent="0.35">
      <c r="A395" s="33">
        <v>5021</v>
      </c>
      <c r="B395" s="34" t="s">
        <v>432</v>
      </c>
      <c r="C395">
        <v>108759706</v>
      </c>
      <c r="D395" s="36">
        <v>6975</v>
      </c>
      <c r="E395" s="37">
        <f t="shared" si="65"/>
        <v>15592.789390681004</v>
      </c>
      <c r="F395" s="38">
        <f t="shared" si="66"/>
        <v>0.81939295895055286</v>
      </c>
      <c r="G395" s="39">
        <f t="shared" si="67"/>
        <v>2062.1369926084899</v>
      </c>
      <c r="H395" s="39">
        <f t="shared" si="68"/>
        <v>536.87429244562213</v>
      </c>
      <c r="I395" s="37">
        <f t="shared" si="69"/>
        <v>2599.0112850541118</v>
      </c>
      <c r="J395" s="40">
        <f t="shared" si="70"/>
        <v>-226.63414345062105</v>
      </c>
      <c r="K395" s="37">
        <f t="shared" si="71"/>
        <v>2372.3771416034906</v>
      </c>
      <c r="L395" s="37">
        <f t="shared" si="72"/>
        <v>18128103.713252429</v>
      </c>
      <c r="M395" s="37">
        <f t="shared" si="73"/>
        <v>16547330.562684348</v>
      </c>
      <c r="N395" s="41">
        <f>'jan-mai'!M395</f>
        <v>13459404.738698579</v>
      </c>
      <c r="O395" s="41">
        <f t="shared" si="74"/>
        <v>3087925.8239857685</v>
      </c>
      <c r="P395" s="4"/>
      <c r="Q395" s="4"/>
      <c r="R395" s="4"/>
      <c r="S395" s="4"/>
      <c r="T395" s="4"/>
    </row>
    <row r="396" spans="1:20" s="34" customFormat="1" ht="14.5" x14ac:dyDescent="0.35">
      <c r="A396" s="33">
        <v>5022</v>
      </c>
      <c r="B396" s="34" t="s">
        <v>433</v>
      </c>
      <c r="C396">
        <v>38875000</v>
      </c>
      <c r="D396" s="36">
        <v>2501</v>
      </c>
      <c r="E396" s="37">
        <f t="shared" si="65"/>
        <v>15543.782487005197</v>
      </c>
      <c r="F396" s="38">
        <f t="shared" si="66"/>
        <v>0.81681767169400055</v>
      </c>
      <c r="G396" s="39">
        <f t="shared" si="67"/>
        <v>2091.5411348139737</v>
      </c>
      <c r="H396" s="39">
        <f t="shared" si="68"/>
        <v>554.02670873215448</v>
      </c>
      <c r="I396" s="37">
        <f t="shared" si="69"/>
        <v>2645.5678435461282</v>
      </c>
      <c r="J396" s="40">
        <f t="shared" si="70"/>
        <v>-226.63414345062105</v>
      </c>
      <c r="K396" s="37">
        <f t="shared" si="71"/>
        <v>2418.933700095507</v>
      </c>
      <c r="L396" s="37">
        <f t="shared" si="72"/>
        <v>6616565.1767088668</v>
      </c>
      <c r="M396" s="37">
        <f t="shared" si="73"/>
        <v>6049753.1839388628</v>
      </c>
      <c r="N396" s="41">
        <f>'jan-mai'!M396</f>
        <v>3636214.5052451822</v>
      </c>
      <c r="O396" s="41">
        <f t="shared" si="74"/>
        <v>2413538.6786936806</v>
      </c>
      <c r="P396" s="4"/>
      <c r="Q396" s="4"/>
      <c r="R396" s="4"/>
      <c r="S396" s="4"/>
      <c r="T396" s="4"/>
    </row>
    <row r="397" spans="1:20" s="34" customFormat="1" ht="14.5" x14ac:dyDescent="0.35">
      <c r="A397" s="33">
        <v>5023</v>
      </c>
      <c r="B397" s="34" t="s">
        <v>434</v>
      </c>
      <c r="C397">
        <v>56251395</v>
      </c>
      <c r="D397" s="36">
        <v>3905</v>
      </c>
      <c r="E397" s="37">
        <f t="shared" si="65"/>
        <v>14404.966709346991</v>
      </c>
      <c r="F397" s="38">
        <f t="shared" si="66"/>
        <v>0.75697349587818274</v>
      </c>
      <c r="G397" s="39">
        <f t="shared" si="67"/>
        <v>2774.830601408898</v>
      </c>
      <c r="H397" s="39">
        <f t="shared" si="68"/>
        <v>952.6122309125268</v>
      </c>
      <c r="I397" s="37">
        <f t="shared" si="69"/>
        <v>3727.4428323214247</v>
      </c>
      <c r="J397" s="40">
        <f t="shared" si="70"/>
        <v>-226.63414345062105</v>
      </c>
      <c r="K397" s="37">
        <f t="shared" si="71"/>
        <v>3500.8086888708035</v>
      </c>
      <c r="L397" s="37">
        <f t="shared" si="72"/>
        <v>14555664.260215163</v>
      </c>
      <c r="M397" s="37">
        <f t="shared" si="73"/>
        <v>13670657.930040488</v>
      </c>
      <c r="N397" s="41">
        <f>'jan-mai'!M397</f>
        <v>10951436.32600257</v>
      </c>
      <c r="O397" s="41">
        <f t="shared" si="74"/>
        <v>2719221.6040379182</v>
      </c>
      <c r="P397" s="4"/>
      <c r="Q397" s="4"/>
      <c r="R397" s="4"/>
      <c r="S397" s="4"/>
      <c r="T397" s="4"/>
    </row>
    <row r="398" spans="1:20" s="34" customFormat="1" ht="14.5" x14ac:dyDescent="0.35">
      <c r="A398" s="33">
        <v>5024</v>
      </c>
      <c r="B398" s="34" t="s">
        <v>435</v>
      </c>
      <c r="C398">
        <v>185654271</v>
      </c>
      <c r="D398" s="36">
        <v>12086</v>
      </c>
      <c r="E398" s="37">
        <f t="shared" si="65"/>
        <v>15361.101356941916</v>
      </c>
      <c r="F398" s="38">
        <f t="shared" si="66"/>
        <v>0.80721787348237062</v>
      </c>
      <c r="G398" s="39">
        <f t="shared" si="67"/>
        <v>2201.1498128519429</v>
      </c>
      <c r="H398" s="39">
        <f t="shared" si="68"/>
        <v>617.96510425430313</v>
      </c>
      <c r="I398" s="37">
        <f t="shared" si="69"/>
        <v>2819.1149171062461</v>
      </c>
      <c r="J398" s="40">
        <f t="shared" si="70"/>
        <v>-226.63414345062105</v>
      </c>
      <c r="K398" s="37">
        <f t="shared" si="71"/>
        <v>2592.4807736556249</v>
      </c>
      <c r="L398" s="37">
        <f t="shared" si="72"/>
        <v>34071822.888146088</v>
      </c>
      <c r="M398" s="37">
        <f t="shared" si="73"/>
        <v>31332722.630401883</v>
      </c>
      <c r="N398" s="41">
        <f>'jan-mai'!M398</f>
        <v>26713210.169069659</v>
      </c>
      <c r="O398" s="41">
        <f t="shared" si="74"/>
        <v>4619512.4613322243</v>
      </c>
      <c r="P398" s="4"/>
      <c r="Q398" s="4"/>
      <c r="R398" s="4"/>
      <c r="S398" s="4"/>
      <c r="T398" s="4"/>
    </row>
    <row r="399" spans="1:20" s="34" customFormat="1" ht="14.5" x14ac:dyDescent="0.35">
      <c r="A399" s="33">
        <v>5025</v>
      </c>
      <c r="B399" s="34" t="s">
        <v>436</v>
      </c>
      <c r="C399">
        <v>91118429</v>
      </c>
      <c r="D399" s="36">
        <v>5610</v>
      </c>
      <c r="E399" s="37">
        <f t="shared" si="65"/>
        <v>16242.144206773619</v>
      </c>
      <c r="F399" s="38">
        <f t="shared" si="66"/>
        <v>0.85351621623541774</v>
      </c>
      <c r="G399" s="39">
        <f t="shared" si="67"/>
        <v>1672.5241029529209</v>
      </c>
      <c r="H399" s="39">
        <f t="shared" si="68"/>
        <v>309.60010681320699</v>
      </c>
      <c r="I399" s="37">
        <f t="shared" si="69"/>
        <v>1982.1242097661279</v>
      </c>
      <c r="J399" s="40">
        <f t="shared" si="70"/>
        <v>-226.63414345062105</v>
      </c>
      <c r="K399" s="37">
        <f t="shared" si="71"/>
        <v>1755.490066315507</v>
      </c>
      <c r="L399" s="37">
        <f t="shared" si="72"/>
        <v>11119716.816787979</v>
      </c>
      <c r="M399" s="37">
        <f t="shared" si="73"/>
        <v>9848299.2720299941</v>
      </c>
      <c r="N399" s="41">
        <f>'jan-mai'!M399</f>
        <v>8277689.1310177827</v>
      </c>
      <c r="O399" s="41">
        <f t="shared" si="74"/>
        <v>1570610.1410122113</v>
      </c>
      <c r="P399" s="4"/>
      <c r="Q399" s="4"/>
      <c r="R399" s="4"/>
      <c r="S399" s="4"/>
      <c r="T399" s="4"/>
    </row>
    <row r="400" spans="1:20" s="34" customFormat="1" ht="14.5" x14ac:dyDescent="0.35">
      <c r="A400" s="33">
        <v>5026</v>
      </c>
      <c r="B400" s="34" t="s">
        <v>437</v>
      </c>
      <c r="C400">
        <v>27441361</v>
      </c>
      <c r="D400" s="36">
        <v>2025</v>
      </c>
      <c r="E400" s="37">
        <f t="shared" si="65"/>
        <v>13551.28938271605</v>
      </c>
      <c r="F400" s="38">
        <f t="shared" si="66"/>
        <v>0.71211319711244836</v>
      </c>
      <c r="G400" s="39">
        <f t="shared" si="67"/>
        <v>3287.0369973874626</v>
      </c>
      <c r="H400" s="39">
        <f t="shared" si="68"/>
        <v>1251.399295233356</v>
      </c>
      <c r="I400" s="37">
        <f t="shared" si="69"/>
        <v>4538.4362926208187</v>
      </c>
      <c r="J400" s="40">
        <f t="shared" si="70"/>
        <v>-226.63414345062105</v>
      </c>
      <c r="K400" s="37">
        <f t="shared" si="71"/>
        <v>4311.8021491701975</v>
      </c>
      <c r="L400" s="37">
        <f t="shared" si="72"/>
        <v>9190333.4925571587</v>
      </c>
      <c r="M400" s="37">
        <f t="shared" si="73"/>
        <v>8731399.3520696498</v>
      </c>
      <c r="N400" s="41">
        <f>'jan-mai'!M400</f>
        <v>7520460.9789770069</v>
      </c>
      <c r="O400" s="41">
        <f t="shared" si="74"/>
        <v>1210938.373092643</v>
      </c>
      <c r="P400" s="4"/>
      <c r="Q400" s="4"/>
      <c r="R400" s="4"/>
      <c r="S400" s="4"/>
      <c r="T400" s="4"/>
    </row>
    <row r="401" spans="1:20" s="34" customFormat="1" ht="14.5" x14ac:dyDescent="0.35">
      <c r="A401" s="33">
        <v>5027</v>
      </c>
      <c r="B401" s="34" t="s">
        <v>438</v>
      </c>
      <c r="C401">
        <v>85174345</v>
      </c>
      <c r="D401" s="36">
        <v>6246</v>
      </c>
      <c r="E401" s="37">
        <f t="shared" si="65"/>
        <v>13636.622638488632</v>
      </c>
      <c r="F401" s="38">
        <f t="shared" si="66"/>
        <v>0.7165974152463872</v>
      </c>
      <c r="G401" s="39">
        <f t="shared" si="67"/>
        <v>3235.8370439239129</v>
      </c>
      <c r="H401" s="39">
        <f t="shared" si="68"/>
        <v>1221.5326557129522</v>
      </c>
      <c r="I401" s="37">
        <f t="shared" si="69"/>
        <v>4457.3696996368653</v>
      </c>
      <c r="J401" s="40">
        <f t="shared" si="70"/>
        <v>-226.63414345062105</v>
      </c>
      <c r="K401" s="37">
        <f t="shared" si="71"/>
        <v>4230.7355561862441</v>
      </c>
      <c r="L401" s="37">
        <f t="shared" si="72"/>
        <v>27840731.143931862</v>
      </c>
      <c r="M401" s="37">
        <f t="shared" si="73"/>
        <v>26425174.28393928</v>
      </c>
      <c r="N401" s="41">
        <f>'jan-mai'!M401</f>
        <v>22265448.494266845</v>
      </c>
      <c r="O401" s="41">
        <f t="shared" si="74"/>
        <v>4159725.7896724343</v>
      </c>
      <c r="P401" s="4"/>
      <c r="Q401" s="4"/>
      <c r="R401" s="4"/>
      <c r="S401" s="4"/>
      <c r="T401" s="4"/>
    </row>
    <row r="402" spans="1:20" s="34" customFormat="1" ht="14.5" x14ac:dyDescent="0.35">
      <c r="A402" s="33">
        <v>5028</v>
      </c>
      <c r="B402" s="34" t="s">
        <v>439</v>
      </c>
      <c r="C402">
        <v>254533924</v>
      </c>
      <c r="D402" s="36">
        <v>16562</v>
      </c>
      <c r="E402" s="37">
        <f t="shared" si="65"/>
        <v>15368.549933582901</v>
      </c>
      <c r="F402" s="38">
        <f t="shared" si="66"/>
        <v>0.80760929230429568</v>
      </c>
      <c r="G402" s="39">
        <f t="shared" si="67"/>
        <v>2196.6806668673516</v>
      </c>
      <c r="H402" s="39">
        <f t="shared" si="68"/>
        <v>615.35810242995831</v>
      </c>
      <c r="I402" s="37">
        <f t="shared" si="69"/>
        <v>2812.03876929731</v>
      </c>
      <c r="J402" s="40">
        <f t="shared" si="70"/>
        <v>-226.63414345062105</v>
      </c>
      <c r="K402" s="37">
        <f t="shared" si="71"/>
        <v>2585.4046258466888</v>
      </c>
      <c r="L402" s="37">
        <f t="shared" si="72"/>
        <v>46572986.097102046</v>
      </c>
      <c r="M402" s="37">
        <f t="shared" si="73"/>
        <v>42819471.413272858</v>
      </c>
      <c r="N402" s="41">
        <f>'jan-mai'!M402</f>
        <v>36171494.319860317</v>
      </c>
      <c r="O402" s="41">
        <f t="shared" si="74"/>
        <v>6647977.0934125409</v>
      </c>
      <c r="P402" s="4"/>
      <c r="Q402" s="4"/>
      <c r="R402" s="4"/>
      <c r="S402" s="4"/>
      <c r="T402" s="4"/>
    </row>
    <row r="403" spans="1:20" s="34" customFormat="1" ht="14.5" x14ac:dyDescent="0.35">
      <c r="A403" s="33">
        <v>5029</v>
      </c>
      <c r="B403" s="34" t="s">
        <v>440</v>
      </c>
      <c r="C403">
        <v>122352510</v>
      </c>
      <c r="D403" s="36">
        <v>8231</v>
      </c>
      <c r="E403" s="37">
        <f t="shared" si="65"/>
        <v>14864.841453043373</v>
      </c>
      <c r="F403" s="38">
        <f t="shared" si="66"/>
        <v>0.78113967407393337</v>
      </c>
      <c r="G403" s="39">
        <f t="shared" si="67"/>
        <v>2498.9057551910687</v>
      </c>
      <c r="H403" s="39">
        <f t="shared" si="68"/>
        <v>791.65607061879302</v>
      </c>
      <c r="I403" s="37">
        <f t="shared" si="69"/>
        <v>3290.5618258098616</v>
      </c>
      <c r="J403" s="40">
        <f t="shared" si="70"/>
        <v>-226.63414345062105</v>
      </c>
      <c r="K403" s="37">
        <f t="shared" si="71"/>
        <v>3063.9276823592404</v>
      </c>
      <c r="L403" s="37">
        <f t="shared" si="72"/>
        <v>27084614.388240971</v>
      </c>
      <c r="M403" s="37">
        <f t="shared" si="73"/>
        <v>25219188.753498908</v>
      </c>
      <c r="N403" s="41">
        <f>'jan-mai'!M403</f>
        <v>20792334.826498624</v>
      </c>
      <c r="O403" s="41">
        <f t="shared" si="74"/>
        <v>4426853.9270002842</v>
      </c>
      <c r="P403" s="4"/>
      <c r="Q403" s="4"/>
      <c r="R403" s="4"/>
      <c r="S403" s="4"/>
      <c r="T403" s="4"/>
    </row>
    <row r="404" spans="1:20" s="34" customFormat="1" ht="14.5" x14ac:dyDescent="0.35">
      <c r="A404" s="33">
        <v>5030</v>
      </c>
      <c r="B404" s="34" t="s">
        <v>441</v>
      </c>
      <c r="C404">
        <v>98416943</v>
      </c>
      <c r="D404" s="36">
        <v>6076</v>
      </c>
      <c r="E404" s="37">
        <f t="shared" si="65"/>
        <v>16197.653554970375</v>
      </c>
      <c r="F404" s="38">
        <f t="shared" si="66"/>
        <v>0.8511782556618922</v>
      </c>
      <c r="G404" s="39">
        <f t="shared" si="67"/>
        <v>1699.2184940348673</v>
      </c>
      <c r="H404" s="39">
        <f t="shared" si="68"/>
        <v>325.17183494434238</v>
      </c>
      <c r="I404" s="37">
        <f t="shared" si="69"/>
        <v>2024.3903289792097</v>
      </c>
      <c r="J404" s="40">
        <f t="shared" si="70"/>
        <v>-226.63414345062105</v>
      </c>
      <c r="K404" s="37">
        <f t="shared" si="71"/>
        <v>1797.7561855285887</v>
      </c>
      <c r="L404" s="37">
        <f t="shared" si="72"/>
        <v>12300195.638877679</v>
      </c>
      <c r="M404" s="37">
        <f t="shared" si="73"/>
        <v>10923166.583271705</v>
      </c>
      <c r="N404" s="41">
        <f>'jan-mai'!M404</f>
        <v>8459654.820599651</v>
      </c>
      <c r="O404" s="41">
        <f t="shared" si="74"/>
        <v>2463511.7626720537</v>
      </c>
      <c r="P404" s="4"/>
      <c r="Q404" s="4"/>
      <c r="R404" s="4"/>
      <c r="S404" s="4"/>
      <c r="T404" s="4"/>
    </row>
    <row r="405" spans="1:20" s="34" customFormat="1" ht="14.5" x14ac:dyDescent="0.35">
      <c r="A405" s="33">
        <v>5031</v>
      </c>
      <c r="B405" s="34" t="s">
        <v>442</v>
      </c>
      <c r="C405">
        <v>238951159</v>
      </c>
      <c r="D405" s="36">
        <v>14040</v>
      </c>
      <c r="E405" s="37">
        <f t="shared" si="65"/>
        <v>17019.31331908832</v>
      </c>
      <c r="F405" s="38">
        <f t="shared" si="66"/>
        <v>0.89435604819807502</v>
      </c>
      <c r="G405" s="39">
        <f t="shared" si="67"/>
        <v>1206.2226355641003</v>
      </c>
      <c r="H405" s="39">
        <f t="shared" si="68"/>
        <v>37.590917503061604</v>
      </c>
      <c r="I405" s="37">
        <f t="shared" si="69"/>
        <v>1243.8135530671618</v>
      </c>
      <c r="J405" s="40">
        <f t="shared" si="70"/>
        <v>-226.63414345062105</v>
      </c>
      <c r="K405" s="37">
        <f t="shared" si="71"/>
        <v>1017.1794096165407</v>
      </c>
      <c r="L405" s="37">
        <f t="shared" si="72"/>
        <v>17463142.28506295</v>
      </c>
      <c r="M405" s="37">
        <f t="shared" si="73"/>
        <v>14281198.911016231</v>
      </c>
      <c r="N405" s="41">
        <f>'jan-mai'!M405</f>
        <v>11377200.907573912</v>
      </c>
      <c r="O405" s="41">
        <f t="shared" si="74"/>
        <v>2903998.0034423191</v>
      </c>
      <c r="P405" s="4"/>
      <c r="Q405" s="4"/>
      <c r="R405" s="4"/>
      <c r="S405" s="4"/>
      <c r="T405" s="4"/>
    </row>
    <row r="406" spans="1:20" s="34" customFormat="1" ht="14.5" x14ac:dyDescent="0.35">
      <c r="A406" s="33">
        <v>5032</v>
      </c>
      <c r="B406" s="34" t="s">
        <v>443</v>
      </c>
      <c r="C406">
        <v>61215010</v>
      </c>
      <c r="D406" s="36">
        <v>4088</v>
      </c>
      <c r="E406" s="37">
        <f t="shared" si="65"/>
        <v>14974.317514677105</v>
      </c>
      <c r="F406" s="38">
        <f t="shared" si="66"/>
        <v>0.78689258407795915</v>
      </c>
      <c r="G406" s="39">
        <f t="shared" si="67"/>
        <v>2433.2201182108297</v>
      </c>
      <c r="H406" s="39">
        <f t="shared" si="68"/>
        <v>753.33944904698694</v>
      </c>
      <c r="I406" s="37">
        <f t="shared" si="69"/>
        <v>3186.5595672578165</v>
      </c>
      <c r="J406" s="40">
        <f t="shared" si="70"/>
        <v>-226.63414345062105</v>
      </c>
      <c r="K406" s="37">
        <f t="shared" si="71"/>
        <v>2959.9254238071953</v>
      </c>
      <c r="L406" s="37">
        <f t="shared" si="72"/>
        <v>13026655.510949954</v>
      </c>
      <c r="M406" s="37">
        <f t="shared" si="73"/>
        <v>12100175.132523814</v>
      </c>
      <c r="N406" s="41">
        <f>'jan-mai'!M406</f>
        <v>9670136.237361975</v>
      </c>
      <c r="O406" s="41">
        <f t="shared" si="74"/>
        <v>2430038.8951618392</v>
      </c>
      <c r="P406" s="4"/>
      <c r="Q406" s="4"/>
      <c r="R406" s="4"/>
      <c r="S406" s="4"/>
      <c r="T406" s="4"/>
    </row>
    <row r="407" spans="1:20" s="34" customFormat="1" ht="14.5" x14ac:dyDescent="0.35">
      <c r="A407" s="33">
        <v>5033</v>
      </c>
      <c r="B407" s="34" t="s">
        <v>444</v>
      </c>
      <c r="C407">
        <v>26419509</v>
      </c>
      <c r="D407" s="36">
        <v>794</v>
      </c>
      <c r="E407" s="37">
        <f t="shared" si="65"/>
        <v>33273.940806045342</v>
      </c>
      <c r="F407" s="38">
        <f t="shared" si="66"/>
        <v>1.7485282543035927</v>
      </c>
      <c r="G407" s="39">
        <f t="shared" si="67"/>
        <v>-8546.5538566101131</v>
      </c>
      <c r="H407" s="39">
        <f t="shared" si="68"/>
        <v>0</v>
      </c>
      <c r="I407" s="37">
        <f t="shared" si="69"/>
        <v>-8546.5538566101131</v>
      </c>
      <c r="J407" s="40">
        <f t="shared" si="70"/>
        <v>-226.63414345062105</v>
      </c>
      <c r="K407" s="37">
        <f t="shared" si="71"/>
        <v>-8773.1880000607343</v>
      </c>
      <c r="L407" s="37">
        <f t="shared" si="72"/>
        <v>-6785963.7621484296</v>
      </c>
      <c r="M407" s="37">
        <f t="shared" si="73"/>
        <v>-6965911.2720482228</v>
      </c>
      <c r="N407" s="41">
        <f>'jan-mai'!M407</f>
        <v>-7285697.4788385546</v>
      </c>
      <c r="O407" s="41">
        <f t="shared" si="74"/>
        <v>319786.20679033175</v>
      </c>
      <c r="P407" s="4"/>
      <c r="Q407" s="4"/>
      <c r="R407" s="4"/>
      <c r="S407" s="4"/>
      <c r="T407" s="4"/>
    </row>
    <row r="408" spans="1:20" s="34" customFormat="1" ht="14.5" x14ac:dyDescent="0.35">
      <c r="A408" s="33">
        <v>5034</v>
      </c>
      <c r="B408" s="34" t="s">
        <v>445</v>
      </c>
      <c r="C408">
        <v>36954790</v>
      </c>
      <c r="D408" s="36">
        <v>2432</v>
      </c>
      <c r="E408" s="37">
        <f t="shared" si="65"/>
        <v>15195.22615131579</v>
      </c>
      <c r="F408" s="38">
        <f t="shared" si="66"/>
        <v>0.79850121784436434</v>
      </c>
      <c r="G408" s="39">
        <f t="shared" si="67"/>
        <v>2300.6749362276182</v>
      </c>
      <c r="H408" s="39">
        <f t="shared" si="68"/>
        <v>676.02142622344707</v>
      </c>
      <c r="I408" s="37">
        <f t="shared" si="69"/>
        <v>2976.6963624510654</v>
      </c>
      <c r="J408" s="40">
        <f t="shared" si="70"/>
        <v>-226.63414345062105</v>
      </c>
      <c r="K408" s="37">
        <f t="shared" si="71"/>
        <v>2750.0622190004442</v>
      </c>
      <c r="L408" s="37">
        <f t="shared" si="72"/>
        <v>7239325.5534809912</v>
      </c>
      <c r="M408" s="37">
        <f t="shared" si="73"/>
        <v>6688151.3166090799</v>
      </c>
      <c r="N408" s="41">
        <f>'jan-mai'!M408</f>
        <v>4609311.8321096683</v>
      </c>
      <c r="O408" s="41">
        <f t="shared" si="74"/>
        <v>2078839.4844994117</v>
      </c>
      <c r="P408" s="4"/>
      <c r="Q408" s="4"/>
      <c r="R408" s="4"/>
      <c r="S408" s="4"/>
      <c r="T408" s="4"/>
    </row>
    <row r="409" spans="1:20" s="34" customFormat="1" ht="14.5" x14ac:dyDescent="0.35">
      <c r="A409" s="33">
        <v>5035</v>
      </c>
      <c r="B409" s="34" t="s">
        <v>446</v>
      </c>
      <c r="C409">
        <v>364688044</v>
      </c>
      <c r="D409" s="36">
        <v>24028</v>
      </c>
      <c r="E409" s="37">
        <f t="shared" si="65"/>
        <v>15177.627934076911</v>
      </c>
      <c r="F409" s="38">
        <f t="shared" si="66"/>
        <v>0.79757644069677858</v>
      </c>
      <c r="G409" s="39">
        <f t="shared" si="67"/>
        <v>2311.2338665709458</v>
      </c>
      <c r="H409" s="39">
        <f t="shared" si="68"/>
        <v>682.18080225705489</v>
      </c>
      <c r="I409" s="37">
        <f t="shared" si="69"/>
        <v>2993.4146688280007</v>
      </c>
      <c r="J409" s="40">
        <f t="shared" si="70"/>
        <v>-226.63414345062105</v>
      </c>
      <c r="K409" s="37">
        <f t="shared" si="71"/>
        <v>2766.7805253773795</v>
      </c>
      <c r="L409" s="37">
        <f t="shared" si="72"/>
        <v>71925767.662599206</v>
      </c>
      <c r="M409" s="37">
        <f t="shared" si="73"/>
        <v>66480202.463767678</v>
      </c>
      <c r="N409" s="41">
        <f>'jan-mai'!M409</f>
        <v>56032567.63985651</v>
      </c>
      <c r="O409" s="41">
        <f t="shared" si="74"/>
        <v>10447634.823911168</v>
      </c>
      <c r="P409" s="4"/>
      <c r="Q409" s="4"/>
      <c r="R409" s="4"/>
      <c r="S409" s="4"/>
      <c r="T409" s="4"/>
    </row>
    <row r="410" spans="1:20" s="34" customFormat="1" ht="14.5" x14ac:dyDescent="0.35">
      <c r="A410" s="33">
        <v>5036</v>
      </c>
      <c r="B410" s="34" t="s">
        <v>447</v>
      </c>
      <c r="C410">
        <v>32927143</v>
      </c>
      <c r="D410" s="36">
        <v>2632</v>
      </c>
      <c r="E410" s="37">
        <f t="shared" si="65"/>
        <v>12510.312689969605</v>
      </c>
      <c r="F410" s="38">
        <f t="shared" si="66"/>
        <v>0.65741041423654767</v>
      </c>
      <c r="G410" s="39">
        <f t="shared" si="67"/>
        <v>3911.6230130353288</v>
      </c>
      <c r="H410" s="39">
        <f t="shared" si="68"/>
        <v>1615.7411376946116</v>
      </c>
      <c r="I410" s="37">
        <f t="shared" si="69"/>
        <v>5527.3641507299399</v>
      </c>
      <c r="J410" s="40">
        <f t="shared" si="70"/>
        <v>-226.63414345062105</v>
      </c>
      <c r="K410" s="37">
        <f t="shared" si="71"/>
        <v>5300.7300072793187</v>
      </c>
      <c r="L410" s="37">
        <f t="shared" si="72"/>
        <v>14548022.444721201</v>
      </c>
      <c r="M410" s="37">
        <f t="shared" si="73"/>
        <v>13951521.379159167</v>
      </c>
      <c r="N410" s="41">
        <f>'jan-mai'!M410</f>
        <v>11773670.715835791</v>
      </c>
      <c r="O410" s="41">
        <f t="shared" si="74"/>
        <v>2177850.6633233763</v>
      </c>
      <c r="P410" s="4"/>
      <c r="Q410" s="4"/>
      <c r="R410" s="4"/>
      <c r="S410" s="4"/>
      <c r="T410" s="4"/>
    </row>
    <row r="411" spans="1:20" s="34" customFormat="1" ht="14.5" x14ac:dyDescent="0.35">
      <c r="A411" s="33">
        <v>5037</v>
      </c>
      <c r="B411" s="34" t="s">
        <v>448</v>
      </c>
      <c r="C411">
        <v>299677482</v>
      </c>
      <c r="D411" s="36">
        <v>20254</v>
      </c>
      <c r="E411" s="37">
        <f t="shared" si="65"/>
        <v>14795.965340179717</v>
      </c>
      <c r="F411" s="38">
        <f t="shared" si="66"/>
        <v>0.777520270226018</v>
      </c>
      <c r="G411" s="39">
        <f t="shared" si="67"/>
        <v>2540.2314229092622</v>
      </c>
      <c r="H411" s="39">
        <f t="shared" si="68"/>
        <v>815.7627101210727</v>
      </c>
      <c r="I411" s="37">
        <f t="shared" si="69"/>
        <v>3355.994133030335</v>
      </c>
      <c r="J411" s="40">
        <f t="shared" si="70"/>
        <v>-226.63414345062105</v>
      </c>
      <c r="K411" s="37">
        <f t="shared" si="71"/>
        <v>3129.3599895797138</v>
      </c>
      <c r="L411" s="37">
        <f t="shared" si="72"/>
        <v>67972305.170396402</v>
      </c>
      <c r="M411" s="37">
        <f t="shared" si="73"/>
        <v>63382057.22894752</v>
      </c>
      <c r="N411" s="41">
        <f>'jan-mai'!M411</f>
        <v>51260835.124444552</v>
      </c>
      <c r="O411" s="41">
        <f t="shared" si="74"/>
        <v>12121222.104502968</v>
      </c>
      <c r="P411" s="4"/>
      <c r="Q411" s="4"/>
      <c r="R411" s="4"/>
      <c r="S411" s="4"/>
      <c r="T411" s="4"/>
    </row>
    <row r="412" spans="1:20" s="34" customFormat="1" ht="14.5" x14ac:dyDescent="0.35">
      <c r="A412" s="33">
        <v>5038</v>
      </c>
      <c r="B412" s="34" t="s">
        <v>449</v>
      </c>
      <c r="C412">
        <v>204089394</v>
      </c>
      <c r="D412" s="36">
        <v>14933</v>
      </c>
      <c r="E412" s="37">
        <f t="shared" si="65"/>
        <v>13667.005558159781</v>
      </c>
      <c r="F412" s="38">
        <f t="shared" si="66"/>
        <v>0.71819402184621584</v>
      </c>
      <c r="G412" s="39">
        <f t="shared" si="67"/>
        <v>3217.607292121224</v>
      </c>
      <c r="H412" s="39">
        <f t="shared" si="68"/>
        <v>1210.8986338280502</v>
      </c>
      <c r="I412" s="37">
        <f t="shared" si="69"/>
        <v>4428.5059259492737</v>
      </c>
      <c r="J412" s="40">
        <f t="shared" si="70"/>
        <v>-226.63414345062105</v>
      </c>
      <c r="K412" s="37">
        <f t="shared" si="71"/>
        <v>4201.8717824986525</v>
      </c>
      <c r="L412" s="37">
        <f t="shared" si="72"/>
        <v>66130878.992200501</v>
      </c>
      <c r="M412" s="37">
        <f t="shared" si="73"/>
        <v>62746551.328052379</v>
      </c>
      <c r="N412" s="41">
        <f>'jan-mai'!M412</f>
        <v>51742309.173661031</v>
      </c>
      <c r="O412" s="41">
        <f t="shared" si="74"/>
        <v>11004242.154391348</v>
      </c>
      <c r="P412" s="4"/>
      <c r="Q412" s="4"/>
      <c r="R412" s="4"/>
      <c r="S412" s="4"/>
      <c r="T412" s="4"/>
    </row>
    <row r="413" spans="1:20" s="34" customFormat="1" ht="14.5" x14ac:dyDescent="0.35">
      <c r="A413" s="33">
        <v>5039</v>
      </c>
      <c r="B413" s="34" t="s">
        <v>450</v>
      </c>
      <c r="C413">
        <v>32860770</v>
      </c>
      <c r="D413" s="36">
        <v>2449</v>
      </c>
      <c r="E413" s="37">
        <f t="shared" si="65"/>
        <v>13418.035933033891</v>
      </c>
      <c r="F413" s="38">
        <f t="shared" si="66"/>
        <v>0.70511079775401875</v>
      </c>
      <c r="G413" s="39">
        <f t="shared" si="67"/>
        <v>3366.9890671967578</v>
      </c>
      <c r="H413" s="39">
        <f t="shared" si="68"/>
        <v>1298.0380026221119</v>
      </c>
      <c r="I413" s="37">
        <f t="shared" si="69"/>
        <v>4665.0270698188697</v>
      </c>
      <c r="J413" s="40">
        <f t="shared" si="70"/>
        <v>-226.63414345062105</v>
      </c>
      <c r="K413" s="37">
        <f t="shared" si="71"/>
        <v>4438.3929263682485</v>
      </c>
      <c r="L413" s="37">
        <f t="shared" si="72"/>
        <v>11424651.293986412</v>
      </c>
      <c r="M413" s="37">
        <f t="shared" si="73"/>
        <v>10869624.276675841</v>
      </c>
      <c r="N413" s="41">
        <f>'jan-mai'!M413</f>
        <v>8774638.4544763882</v>
      </c>
      <c r="O413" s="41">
        <f t="shared" si="74"/>
        <v>2094985.8221994527</v>
      </c>
      <c r="P413" s="4"/>
      <c r="Q413" s="4"/>
      <c r="R413" s="4"/>
      <c r="S413" s="4"/>
      <c r="T413" s="4"/>
    </row>
    <row r="414" spans="1:20" s="34" customFormat="1" ht="14.5" x14ac:dyDescent="0.35">
      <c r="A414" s="33">
        <v>5040</v>
      </c>
      <c r="B414" s="34" t="s">
        <v>451</v>
      </c>
      <c r="C414">
        <v>18901162</v>
      </c>
      <c r="D414" s="36">
        <v>1576</v>
      </c>
      <c r="E414" s="37">
        <f t="shared" si="65"/>
        <v>11993.123096446701</v>
      </c>
      <c r="F414" s="38">
        <f t="shared" si="66"/>
        <v>0.63023237054229775</v>
      </c>
      <c r="G414" s="39">
        <f t="shared" si="67"/>
        <v>4221.9367691490716</v>
      </c>
      <c r="H414" s="39">
        <f t="shared" si="68"/>
        <v>1796.7574954276281</v>
      </c>
      <c r="I414" s="37">
        <f t="shared" si="69"/>
        <v>6018.6942645766994</v>
      </c>
      <c r="J414" s="40">
        <f t="shared" si="70"/>
        <v>-226.63414345062105</v>
      </c>
      <c r="K414" s="37">
        <f t="shared" si="71"/>
        <v>5792.0601211260782</v>
      </c>
      <c r="L414" s="37">
        <f t="shared" si="72"/>
        <v>9485462.1609728783</v>
      </c>
      <c r="M414" s="37">
        <f t="shared" si="73"/>
        <v>9128286.7508946992</v>
      </c>
      <c r="N414" s="41">
        <f>'jan-mai'!M414</f>
        <v>7435995.061761857</v>
      </c>
      <c r="O414" s="41">
        <f t="shared" si="74"/>
        <v>1692291.6891328422</v>
      </c>
      <c r="P414" s="4"/>
      <c r="Q414" s="4"/>
      <c r="R414" s="4"/>
      <c r="S414" s="4"/>
      <c r="T414" s="4"/>
    </row>
    <row r="415" spans="1:20" s="34" customFormat="1" ht="14.5" x14ac:dyDescent="0.35">
      <c r="A415" s="33">
        <v>5041</v>
      </c>
      <c r="B415" s="34" t="s">
        <v>936</v>
      </c>
      <c r="C415">
        <v>26744964</v>
      </c>
      <c r="D415" s="36">
        <v>2100</v>
      </c>
      <c r="E415" s="37">
        <f t="shared" si="65"/>
        <v>12735.697142857143</v>
      </c>
      <c r="F415" s="38">
        <f t="shared" si="66"/>
        <v>0.66925424981501991</v>
      </c>
      <c r="G415" s="39">
        <f t="shared" si="67"/>
        <v>3776.392341302806</v>
      </c>
      <c r="H415" s="39">
        <f t="shared" si="68"/>
        <v>1536.8565791839733</v>
      </c>
      <c r="I415" s="37">
        <f t="shared" si="69"/>
        <v>5313.2489204867798</v>
      </c>
      <c r="J415" s="40">
        <f t="shared" si="70"/>
        <v>-226.63414345062105</v>
      </c>
      <c r="K415" s="37">
        <f t="shared" si="71"/>
        <v>5086.6147770361586</v>
      </c>
      <c r="L415" s="37">
        <f t="shared" si="72"/>
        <v>11157822.733022237</v>
      </c>
      <c r="M415" s="37">
        <f t="shared" si="73"/>
        <v>10681891.031775933</v>
      </c>
      <c r="N415" s="41">
        <f>'jan-mai'!M415</f>
        <v>8490884.104124302</v>
      </c>
      <c r="O415" s="41">
        <f t="shared" si="74"/>
        <v>2191006.9276516307</v>
      </c>
      <c r="P415" s="4"/>
      <c r="Q415" s="4"/>
      <c r="R415" s="4"/>
      <c r="S415" s="4"/>
      <c r="T415" s="4"/>
    </row>
    <row r="416" spans="1:20" s="34" customFormat="1" ht="14.5" x14ac:dyDescent="0.35">
      <c r="A416" s="33">
        <v>5042</v>
      </c>
      <c r="B416" s="34" t="s">
        <v>452</v>
      </c>
      <c r="C416">
        <v>20848080</v>
      </c>
      <c r="D416" s="36">
        <v>1386</v>
      </c>
      <c r="E416" s="37">
        <f t="shared" si="65"/>
        <v>15041.904761904761</v>
      </c>
      <c r="F416" s="38">
        <f t="shared" si="66"/>
        <v>0.7904442587081757</v>
      </c>
      <c r="G416" s="39">
        <f t="shared" si="67"/>
        <v>2392.6677698742355</v>
      </c>
      <c r="H416" s="39">
        <f t="shared" si="68"/>
        <v>729.68391251730702</v>
      </c>
      <c r="I416" s="37">
        <f t="shared" si="69"/>
        <v>3122.3516823915425</v>
      </c>
      <c r="J416" s="40">
        <f t="shared" si="70"/>
        <v>-226.63414345062105</v>
      </c>
      <c r="K416" s="37">
        <f t="shared" si="71"/>
        <v>2895.7175389409213</v>
      </c>
      <c r="L416" s="37">
        <f t="shared" si="72"/>
        <v>4327579.4317946779</v>
      </c>
      <c r="M416" s="37">
        <f t="shared" si="73"/>
        <v>4013464.5089721167</v>
      </c>
      <c r="N416" s="41">
        <f>'jan-mai'!M416</f>
        <v>3179447.1647220375</v>
      </c>
      <c r="O416" s="41">
        <f t="shared" si="74"/>
        <v>834017.34425007924</v>
      </c>
      <c r="P416" s="4"/>
      <c r="Q416" s="4"/>
      <c r="R416" s="4"/>
      <c r="S416" s="4"/>
      <c r="T416" s="4"/>
    </row>
    <row r="417" spans="1:20" s="34" customFormat="1" ht="14.5" x14ac:dyDescent="0.35">
      <c r="A417" s="33">
        <v>5043</v>
      </c>
      <c r="B417" s="34" t="s">
        <v>937</v>
      </c>
      <c r="C417">
        <v>7556410</v>
      </c>
      <c r="D417" s="36">
        <v>482</v>
      </c>
      <c r="E417" s="37">
        <f t="shared" si="65"/>
        <v>15677.199170124481</v>
      </c>
      <c r="F417" s="38">
        <f t="shared" si="66"/>
        <v>0.8238286488845098</v>
      </c>
      <c r="G417" s="39">
        <f t="shared" si="67"/>
        <v>2011.491124942404</v>
      </c>
      <c r="H417" s="39">
        <f t="shared" si="68"/>
        <v>507.33086964040535</v>
      </c>
      <c r="I417" s="37">
        <f t="shared" si="69"/>
        <v>2518.8219945828096</v>
      </c>
      <c r="J417" s="40">
        <f t="shared" si="70"/>
        <v>-226.63414345062105</v>
      </c>
      <c r="K417" s="37">
        <f t="shared" si="71"/>
        <v>2292.1878511321884</v>
      </c>
      <c r="L417" s="37">
        <f t="shared" si="72"/>
        <v>1214072.2013889141</v>
      </c>
      <c r="M417" s="37">
        <f t="shared" si="73"/>
        <v>1104834.5442457148</v>
      </c>
      <c r="N417" s="41">
        <f>'jan-mai'!M417</f>
        <v>-304846.47455942509</v>
      </c>
      <c r="O417" s="41">
        <f t="shared" si="74"/>
        <v>1409681.0188051399</v>
      </c>
      <c r="P417" s="4"/>
      <c r="Q417" s="4"/>
      <c r="R417" s="4"/>
      <c r="S417" s="4"/>
      <c r="T417" s="4"/>
    </row>
    <row r="418" spans="1:20" s="34" customFormat="1" ht="14.5" x14ac:dyDescent="0.35">
      <c r="A418" s="33">
        <v>5044</v>
      </c>
      <c r="B418" s="34" t="s">
        <v>453</v>
      </c>
      <c r="C418">
        <v>21097337</v>
      </c>
      <c r="D418" s="36">
        <v>871</v>
      </c>
      <c r="E418" s="37">
        <f t="shared" si="65"/>
        <v>24221.971297359356</v>
      </c>
      <c r="F418" s="38">
        <f t="shared" si="66"/>
        <v>1.2728519725162417</v>
      </c>
      <c r="G418" s="39">
        <f t="shared" si="67"/>
        <v>-3115.3721513985211</v>
      </c>
      <c r="H418" s="39">
        <f t="shared" si="68"/>
        <v>0</v>
      </c>
      <c r="I418" s="37">
        <f t="shared" si="69"/>
        <v>-3115.3721513985211</v>
      </c>
      <c r="J418" s="40">
        <f t="shared" si="70"/>
        <v>-226.63414345062105</v>
      </c>
      <c r="K418" s="37">
        <f t="shared" si="71"/>
        <v>-3342.0062948491423</v>
      </c>
      <c r="L418" s="37">
        <f t="shared" si="72"/>
        <v>-2713489.143868112</v>
      </c>
      <c r="M418" s="37">
        <f t="shared" si="73"/>
        <v>-2910887.4828136028</v>
      </c>
      <c r="N418" s="41">
        <f>'jan-mai'!M418</f>
        <v>-3302481.5036125723</v>
      </c>
      <c r="O418" s="41">
        <f t="shared" si="74"/>
        <v>391594.02079896955</v>
      </c>
      <c r="P418" s="4"/>
      <c r="Q418" s="4"/>
      <c r="R418" s="4"/>
      <c r="S418" s="4"/>
      <c r="T418" s="4"/>
    </row>
    <row r="419" spans="1:20" s="34" customFormat="1" ht="14.5" x14ac:dyDescent="0.35">
      <c r="A419" s="33">
        <v>5045</v>
      </c>
      <c r="B419" s="34" t="s">
        <v>454</v>
      </c>
      <c r="C419">
        <v>40494187</v>
      </c>
      <c r="D419" s="36">
        <v>2374</v>
      </c>
      <c r="E419" s="37">
        <f t="shared" si="65"/>
        <v>17057.366048862677</v>
      </c>
      <c r="F419" s="38">
        <f t="shared" si="66"/>
        <v>0.89635569932301051</v>
      </c>
      <c r="G419" s="39">
        <f t="shared" si="67"/>
        <v>1183.3909976994858</v>
      </c>
      <c r="H419" s="39">
        <f t="shared" si="68"/>
        <v>24.272462082036508</v>
      </c>
      <c r="I419" s="37">
        <f t="shared" si="69"/>
        <v>1207.6634597815223</v>
      </c>
      <c r="J419" s="40">
        <f t="shared" si="70"/>
        <v>-226.63414345062105</v>
      </c>
      <c r="K419" s="37">
        <f t="shared" si="71"/>
        <v>981.02931633090122</v>
      </c>
      <c r="L419" s="37">
        <f t="shared" si="72"/>
        <v>2866993.0535213337</v>
      </c>
      <c r="M419" s="37">
        <f t="shared" si="73"/>
        <v>2328963.5969695593</v>
      </c>
      <c r="N419" s="41">
        <f>'jan-mai'!M419</f>
        <v>1481508.7738504673</v>
      </c>
      <c r="O419" s="41">
        <f t="shared" si="74"/>
        <v>847454.82311909203</v>
      </c>
      <c r="P419" s="4"/>
      <c r="Q419" s="4"/>
      <c r="R419" s="4"/>
      <c r="S419" s="4"/>
      <c r="T419" s="4"/>
    </row>
    <row r="420" spans="1:20" s="34" customFormat="1" ht="14.5" x14ac:dyDescent="0.35">
      <c r="A420" s="33">
        <v>5046</v>
      </c>
      <c r="B420" s="34" t="s">
        <v>455</v>
      </c>
      <c r="C420">
        <v>16279577</v>
      </c>
      <c r="D420" s="36">
        <v>1254</v>
      </c>
      <c r="E420" s="37">
        <f t="shared" si="65"/>
        <v>12982.118819776715</v>
      </c>
      <c r="F420" s="38">
        <f t="shared" si="66"/>
        <v>0.68220358055640473</v>
      </c>
      <c r="G420" s="39">
        <f t="shared" si="67"/>
        <v>3628.5393351510634</v>
      </c>
      <c r="H420" s="39">
        <f t="shared" si="68"/>
        <v>1450.6089922621231</v>
      </c>
      <c r="I420" s="37">
        <f t="shared" si="69"/>
        <v>5079.1483274131861</v>
      </c>
      <c r="J420" s="40">
        <f t="shared" si="70"/>
        <v>-226.63414345062105</v>
      </c>
      <c r="K420" s="37">
        <f t="shared" si="71"/>
        <v>4852.5141839625649</v>
      </c>
      <c r="L420" s="37">
        <f t="shared" si="72"/>
        <v>6369252.0025761351</v>
      </c>
      <c r="M420" s="37">
        <f t="shared" si="73"/>
        <v>6085052.7866890561</v>
      </c>
      <c r="N420" s="41">
        <f>'jan-mai'!M420</f>
        <v>5039728.5704627959</v>
      </c>
      <c r="O420" s="41">
        <f t="shared" si="74"/>
        <v>1045324.2162262602</v>
      </c>
      <c r="P420" s="4"/>
      <c r="Q420" s="4"/>
      <c r="R420" s="4"/>
      <c r="S420" s="4"/>
      <c r="T420" s="4"/>
    </row>
    <row r="421" spans="1:20" s="34" customFormat="1" ht="14.5" x14ac:dyDescent="0.35">
      <c r="A421" s="33">
        <v>5047</v>
      </c>
      <c r="B421" s="34" t="s">
        <v>456</v>
      </c>
      <c r="C421">
        <v>56273794</v>
      </c>
      <c r="D421" s="36">
        <v>3879</v>
      </c>
      <c r="E421" s="37">
        <f t="shared" si="65"/>
        <v>14507.294147976283</v>
      </c>
      <c r="F421" s="38">
        <f t="shared" si="66"/>
        <v>0.76235074946761416</v>
      </c>
      <c r="G421" s="39">
        <f t="shared" si="67"/>
        <v>2713.4341382313223</v>
      </c>
      <c r="H421" s="39">
        <f t="shared" si="68"/>
        <v>916.79762739227442</v>
      </c>
      <c r="I421" s="37">
        <f t="shared" si="69"/>
        <v>3630.2317656235969</v>
      </c>
      <c r="J421" s="40">
        <f t="shared" si="70"/>
        <v>-226.63414345062105</v>
      </c>
      <c r="K421" s="37">
        <f t="shared" si="71"/>
        <v>3403.5976221729757</v>
      </c>
      <c r="L421" s="37">
        <f t="shared" si="72"/>
        <v>14081669.018853933</v>
      </c>
      <c r="M421" s="37">
        <f t="shared" si="73"/>
        <v>13202555.176408973</v>
      </c>
      <c r="N421" s="41">
        <f>'jan-mai'!M421</f>
        <v>11214431.150618173</v>
      </c>
      <c r="O421" s="41">
        <f t="shared" si="74"/>
        <v>1988124.0257907994</v>
      </c>
      <c r="P421" s="4"/>
      <c r="Q421" s="4"/>
      <c r="R421" s="4"/>
      <c r="S421" s="4"/>
      <c r="T421" s="4"/>
    </row>
    <row r="422" spans="1:20" s="34" customFormat="1" ht="14.5" x14ac:dyDescent="0.35">
      <c r="A422" s="33">
        <v>5048</v>
      </c>
      <c r="B422" s="34" t="s">
        <v>457</v>
      </c>
      <c r="C422">
        <v>7128256</v>
      </c>
      <c r="D422" s="36">
        <v>605</v>
      </c>
      <c r="E422" s="37">
        <f t="shared" si="65"/>
        <v>11782.24132231405</v>
      </c>
      <c r="F422" s="38">
        <f t="shared" si="66"/>
        <v>0.6191506431767908</v>
      </c>
      <c r="G422" s="39">
        <f t="shared" si="67"/>
        <v>4348.465833628662</v>
      </c>
      <c r="H422" s="39">
        <f t="shared" si="68"/>
        <v>1870.5661163740558</v>
      </c>
      <c r="I422" s="37">
        <f t="shared" si="69"/>
        <v>6219.0319500027181</v>
      </c>
      <c r="J422" s="40">
        <f t="shared" si="70"/>
        <v>-226.63414345062105</v>
      </c>
      <c r="K422" s="37">
        <f t="shared" si="71"/>
        <v>5992.3978065520969</v>
      </c>
      <c r="L422" s="37">
        <f t="shared" si="72"/>
        <v>3762514.3297516443</v>
      </c>
      <c r="M422" s="37">
        <f t="shared" si="73"/>
        <v>3625400.6729640188</v>
      </c>
      <c r="N422" s="41">
        <f>'jan-mai'!M422</f>
        <v>2916301.9695215253</v>
      </c>
      <c r="O422" s="41">
        <f t="shared" si="74"/>
        <v>709098.70344249345</v>
      </c>
      <c r="P422" s="4"/>
      <c r="Q422" s="4"/>
      <c r="R422" s="4"/>
      <c r="S422" s="4"/>
      <c r="T422" s="4"/>
    </row>
    <row r="423" spans="1:20" s="34" customFormat="1" ht="14.5" x14ac:dyDescent="0.35">
      <c r="A423" s="33">
        <v>5049</v>
      </c>
      <c r="B423" s="34" t="s">
        <v>458</v>
      </c>
      <c r="C423">
        <v>17544333</v>
      </c>
      <c r="D423" s="36">
        <v>1103</v>
      </c>
      <c r="E423" s="37">
        <f t="shared" si="65"/>
        <v>15906.013599274705</v>
      </c>
      <c r="F423" s="38">
        <f t="shared" si="66"/>
        <v>0.83585272792863752</v>
      </c>
      <c r="G423" s="39">
        <f t="shared" si="67"/>
        <v>1874.202467452269</v>
      </c>
      <c r="H423" s="39">
        <f t="shared" si="68"/>
        <v>427.24581943782664</v>
      </c>
      <c r="I423" s="37">
        <f t="shared" si="69"/>
        <v>2301.4482868900959</v>
      </c>
      <c r="J423" s="40">
        <f t="shared" si="70"/>
        <v>-226.63414345062105</v>
      </c>
      <c r="K423" s="37">
        <f t="shared" si="71"/>
        <v>2074.8141434394747</v>
      </c>
      <c r="L423" s="37">
        <f t="shared" si="72"/>
        <v>2538497.4604397756</v>
      </c>
      <c r="M423" s="37">
        <f t="shared" si="73"/>
        <v>2288520.0002137404</v>
      </c>
      <c r="N423" s="41">
        <f>'jan-mai'!M423</f>
        <v>2134631.6864995747</v>
      </c>
      <c r="O423" s="41">
        <f t="shared" si="74"/>
        <v>153888.31371416571</v>
      </c>
      <c r="P423" s="4"/>
      <c r="Q423" s="4"/>
      <c r="R423" s="4"/>
      <c r="S423" s="4"/>
      <c r="T423" s="4"/>
    </row>
    <row r="424" spans="1:20" s="34" customFormat="1" ht="14.5" x14ac:dyDescent="0.35">
      <c r="A424" s="33">
        <v>5050</v>
      </c>
      <c r="B424" s="34" t="s">
        <v>459</v>
      </c>
      <c r="C424">
        <v>82972928</v>
      </c>
      <c r="D424" s="36">
        <v>4578</v>
      </c>
      <c r="E424" s="37">
        <f t="shared" si="65"/>
        <v>18124.274355613805</v>
      </c>
      <c r="F424" s="38">
        <f t="shared" si="66"/>
        <v>0.95242117500500767</v>
      </c>
      <c r="G424" s="39">
        <f t="shared" si="67"/>
        <v>543.24601364880948</v>
      </c>
      <c r="H424" s="39">
        <f t="shared" si="68"/>
        <v>0</v>
      </c>
      <c r="I424" s="37">
        <f t="shared" si="69"/>
        <v>543.24601364880948</v>
      </c>
      <c r="J424" s="40">
        <f t="shared" si="70"/>
        <v>-226.63414345062105</v>
      </c>
      <c r="K424" s="37">
        <f t="shared" si="71"/>
        <v>316.6118701981884</v>
      </c>
      <c r="L424" s="37">
        <f t="shared" si="72"/>
        <v>2486980.25048425</v>
      </c>
      <c r="M424" s="37">
        <f t="shared" si="73"/>
        <v>1449449.1417673065</v>
      </c>
      <c r="N424" s="41">
        <f>'jan-mai'!M424</f>
        <v>1158978.2179812274</v>
      </c>
      <c r="O424" s="41">
        <f t="shared" si="74"/>
        <v>290470.92378607905</v>
      </c>
      <c r="P424" s="4"/>
      <c r="Q424" s="4"/>
      <c r="R424" s="4"/>
      <c r="S424" s="4"/>
      <c r="T424" s="4"/>
    </row>
    <row r="425" spans="1:20" s="34" customFormat="1" ht="14.5" x14ac:dyDescent="0.35">
      <c r="A425" s="33">
        <v>5051</v>
      </c>
      <c r="B425" s="34" t="s">
        <v>460</v>
      </c>
      <c r="C425">
        <v>76267716</v>
      </c>
      <c r="D425" s="36">
        <v>5072</v>
      </c>
      <c r="E425" s="37">
        <f t="shared" si="65"/>
        <v>15037.01025236593</v>
      </c>
      <c r="F425" s="38">
        <f t="shared" si="66"/>
        <v>0.79018705478185114</v>
      </c>
      <c r="G425" s="39">
        <f t="shared" si="67"/>
        <v>2395.6044755975345</v>
      </c>
      <c r="H425" s="39">
        <f t="shared" si="68"/>
        <v>731.39699085589814</v>
      </c>
      <c r="I425" s="37">
        <f t="shared" si="69"/>
        <v>3127.0014664534328</v>
      </c>
      <c r="J425" s="40">
        <f t="shared" si="70"/>
        <v>-226.63414345062105</v>
      </c>
      <c r="K425" s="37">
        <f t="shared" si="71"/>
        <v>2900.3673230028116</v>
      </c>
      <c r="L425" s="37">
        <f t="shared" si="72"/>
        <v>15860151.437851811</v>
      </c>
      <c r="M425" s="37">
        <f t="shared" si="73"/>
        <v>14710663.062270261</v>
      </c>
      <c r="N425" s="41">
        <f>'jan-mai'!M425</f>
        <v>12291749.9172945</v>
      </c>
      <c r="O425" s="41">
        <f t="shared" si="74"/>
        <v>2418913.144975761</v>
      </c>
      <c r="P425" s="4"/>
      <c r="Q425" s="4"/>
      <c r="R425" s="4"/>
      <c r="S425" s="4"/>
      <c r="T425" s="4"/>
    </row>
    <row r="426" spans="1:20" s="34" customFormat="1" ht="14.5" x14ac:dyDescent="0.35">
      <c r="A426" s="33">
        <v>5052</v>
      </c>
      <c r="B426" s="34" t="s">
        <v>461</v>
      </c>
      <c r="C426">
        <v>7931777</v>
      </c>
      <c r="D426" s="36">
        <v>567</v>
      </c>
      <c r="E426" s="37">
        <f t="shared" si="65"/>
        <v>13989.024691358025</v>
      </c>
      <c r="F426" s="38">
        <f t="shared" si="66"/>
        <v>0.7351159595302903</v>
      </c>
      <c r="G426" s="39">
        <f t="shared" si="67"/>
        <v>3024.3958122022773</v>
      </c>
      <c r="H426" s="39">
        <f t="shared" si="68"/>
        <v>1098.1919372086647</v>
      </c>
      <c r="I426" s="37">
        <f t="shared" si="69"/>
        <v>4122.5877494109418</v>
      </c>
      <c r="J426" s="40">
        <f t="shared" si="70"/>
        <v>-226.63414345062105</v>
      </c>
      <c r="K426" s="37">
        <f t="shared" si="71"/>
        <v>3895.9536059603206</v>
      </c>
      <c r="L426" s="37">
        <f t="shared" si="72"/>
        <v>2337507.2539160042</v>
      </c>
      <c r="M426" s="37">
        <f t="shared" si="73"/>
        <v>2209005.6945795016</v>
      </c>
      <c r="N426" s="41">
        <f>'jan-mai'!M426</f>
        <v>1985148.690113561</v>
      </c>
      <c r="O426" s="41">
        <f t="shared" si="74"/>
        <v>223857.00446594064</v>
      </c>
      <c r="P426" s="4"/>
      <c r="Q426" s="4"/>
      <c r="R426" s="4"/>
      <c r="S426" s="4"/>
      <c r="T426" s="4"/>
    </row>
    <row r="427" spans="1:20" s="34" customFormat="1" ht="14.5" x14ac:dyDescent="0.35">
      <c r="A427" s="33">
        <v>5053</v>
      </c>
      <c r="B427" s="34" t="s">
        <v>462</v>
      </c>
      <c r="C427">
        <v>96650656</v>
      </c>
      <c r="D427" s="36">
        <v>6804</v>
      </c>
      <c r="E427" s="37">
        <f t="shared" si="65"/>
        <v>14204.975896531452</v>
      </c>
      <c r="F427" s="38">
        <f t="shared" si="66"/>
        <v>0.74646408285591825</v>
      </c>
      <c r="G427" s="39">
        <f t="shared" si="67"/>
        <v>2894.8250890982208</v>
      </c>
      <c r="H427" s="39">
        <f t="shared" si="68"/>
        <v>1022.6090153979652</v>
      </c>
      <c r="I427" s="37">
        <f t="shared" si="69"/>
        <v>3917.4341044961861</v>
      </c>
      <c r="J427" s="40">
        <f t="shared" si="70"/>
        <v>-226.63414345062105</v>
      </c>
      <c r="K427" s="37">
        <f t="shared" si="71"/>
        <v>3690.7999610455649</v>
      </c>
      <c r="L427" s="37">
        <f t="shared" si="72"/>
        <v>26654221.64699205</v>
      </c>
      <c r="M427" s="37">
        <f t="shared" si="73"/>
        <v>25112202.934954025</v>
      </c>
      <c r="N427" s="41">
        <f>'jan-mai'!M427</f>
        <v>21117354.681362733</v>
      </c>
      <c r="O427" s="41">
        <f t="shared" si="74"/>
        <v>3994848.2535912916</v>
      </c>
      <c r="P427" s="4"/>
      <c r="Q427" s="4"/>
      <c r="R427" s="4"/>
      <c r="S427" s="4"/>
      <c r="T427" s="4"/>
    </row>
    <row r="428" spans="1:20" s="34" customFormat="1" ht="14.5" x14ac:dyDescent="0.35">
      <c r="A428" s="33">
        <v>5054</v>
      </c>
      <c r="B428" s="34" t="s">
        <v>463</v>
      </c>
      <c r="C428">
        <v>139893704</v>
      </c>
      <c r="D428" s="36">
        <v>9988</v>
      </c>
      <c r="E428" s="37">
        <f t="shared" si="65"/>
        <v>14006.177813376051</v>
      </c>
      <c r="F428" s="38">
        <f t="shared" si="66"/>
        <v>0.73601734715590583</v>
      </c>
      <c r="G428" s="39">
        <f t="shared" si="67"/>
        <v>3014.1039389914617</v>
      </c>
      <c r="H428" s="39">
        <f t="shared" si="68"/>
        <v>1092.1883445023557</v>
      </c>
      <c r="I428" s="37">
        <f t="shared" si="69"/>
        <v>4106.2922834938172</v>
      </c>
      <c r="J428" s="40">
        <f t="shared" si="70"/>
        <v>-226.63414345062105</v>
      </c>
      <c r="K428" s="37">
        <f t="shared" si="71"/>
        <v>3879.658140043196</v>
      </c>
      <c r="L428" s="37">
        <f t="shared" si="72"/>
        <v>41013647.327536248</v>
      </c>
      <c r="M428" s="37">
        <f t="shared" si="73"/>
        <v>38750025.50275144</v>
      </c>
      <c r="N428" s="41">
        <f>'jan-mai'!M428</f>
        <v>33522080.182282627</v>
      </c>
      <c r="O428" s="41">
        <f t="shared" si="74"/>
        <v>5227945.3204688132</v>
      </c>
      <c r="P428" s="4"/>
      <c r="Q428" s="4"/>
      <c r="R428" s="4"/>
      <c r="S428" s="4"/>
      <c r="T428" s="4"/>
    </row>
    <row r="429" spans="1:20" s="34" customFormat="1" ht="14.5" x14ac:dyDescent="0.35">
      <c r="A429" s="33">
        <v>5061</v>
      </c>
      <c r="B429" s="34" t="s">
        <v>343</v>
      </c>
      <c r="C429">
        <v>31253185</v>
      </c>
      <c r="D429" s="36">
        <v>2028</v>
      </c>
      <c r="E429" s="37">
        <f t="shared" si="65"/>
        <v>15410.840729783038</v>
      </c>
      <c r="F429" s="38">
        <f t="shared" si="66"/>
        <v>0.80983165161195847</v>
      </c>
      <c r="G429" s="39">
        <f t="shared" si="67"/>
        <v>2171.3061891472694</v>
      </c>
      <c r="H429" s="39">
        <f t="shared" si="68"/>
        <v>600.55632375991024</v>
      </c>
      <c r="I429" s="37">
        <f t="shared" si="69"/>
        <v>2771.8625129071797</v>
      </c>
      <c r="J429" s="40">
        <f t="shared" si="70"/>
        <v>-226.63414345062105</v>
      </c>
      <c r="K429" s="37">
        <f t="shared" si="71"/>
        <v>2545.2283694565585</v>
      </c>
      <c r="L429" s="37">
        <f t="shared" si="72"/>
        <v>5621337.1761757601</v>
      </c>
      <c r="M429" s="37">
        <f t="shared" si="73"/>
        <v>5161723.1332579004</v>
      </c>
      <c r="N429" s="41">
        <f>'jan-mai'!M429</f>
        <v>3649084.6299828961</v>
      </c>
      <c r="O429" s="41">
        <f t="shared" si="74"/>
        <v>1512638.5032750042</v>
      </c>
      <c r="P429" s="4"/>
      <c r="Q429" s="4"/>
      <c r="R429" s="4"/>
      <c r="S429" s="4"/>
      <c r="T429" s="4"/>
    </row>
    <row r="430" spans="1:20" s="34" customFormat="1" ht="14.5" x14ac:dyDescent="0.35">
      <c r="A430" s="33"/>
      <c r="C430"/>
      <c r="D430" s="36"/>
      <c r="E430" s="37"/>
      <c r="F430" s="38"/>
      <c r="G430" s="39"/>
      <c r="H430" s="39"/>
      <c r="I430" s="37"/>
      <c r="J430" s="40"/>
      <c r="K430" s="37"/>
      <c r="L430" s="37"/>
      <c r="M430" s="37"/>
      <c r="N430" s="41"/>
      <c r="O430" s="41"/>
      <c r="P430" s="4"/>
      <c r="Q430" s="4"/>
      <c r="R430" s="4"/>
      <c r="S430" s="4"/>
      <c r="T430" s="4"/>
    </row>
    <row r="431" spans="1:20" s="34" customFormat="1" ht="14.5" x14ac:dyDescent="0.35">
      <c r="A431" s="33"/>
      <c r="C431"/>
      <c r="D431" s="36"/>
      <c r="E431" s="37"/>
      <c r="F431" s="38"/>
      <c r="G431" s="39"/>
      <c r="H431" s="39"/>
      <c r="I431" s="37"/>
      <c r="J431" s="40"/>
      <c r="K431" s="37"/>
      <c r="L431" s="37"/>
      <c r="M431" s="37"/>
      <c r="N431" s="41"/>
      <c r="O431" s="41"/>
      <c r="P431" s="4"/>
      <c r="Q431" s="4"/>
      <c r="R431" s="4"/>
      <c r="S431" s="4"/>
      <c r="T431" s="4"/>
    </row>
    <row r="432" spans="1:20" s="34" customFormat="1" ht="14.5" x14ac:dyDescent="0.35">
      <c r="A432" s="33"/>
      <c r="C432"/>
      <c r="D432" s="36"/>
      <c r="E432" s="37"/>
      <c r="F432" s="38"/>
      <c r="G432" s="39"/>
      <c r="H432" s="39"/>
      <c r="I432" s="37"/>
      <c r="J432" s="40"/>
      <c r="K432" s="37"/>
      <c r="L432" s="37"/>
      <c r="M432" s="37"/>
      <c r="N432" s="41"/>
      <c r="O432" s="41"/>
      <c r="P432" s="4"/>
      <c r="Q432" s="4"/>
      <c r="R432" s="4"/>
      <c r="S432" s="4"/>
      <c r="T432" s="4"/>
    </row>
    <row r="433" spans="1:20" s="34" customFormat="1" ht="14.5" x14ac:dyDescent="0.35">
      <c r="A433" s="33"/>
      <c r="C433"/>
      <c r="D433" s="36"/>
      <c r="E433" s="37"/>
      <c r="F433" s="38"/>
      <c r="G433" s="39"/>
      <c r="H433" s="39"/>
      <c r="I433" s="37"/>
      <c r="J433" s="40"/>
      <c r="K433" s="37"/>
      <c r="L433" s="37"/>
      <c r="M433" s="37"/>
      <c r="N433" s="41"/>
      <c r="O433" s="41"/>
      <c r="P433" s="4"/>
      <c r="Q433" s="4"/>
      <c r="R433" s="4"/>
      <c r="S433" s="4"/>
      <c r="T433" s="4"/>
    </row>
    <row r="434" spans="1:20" s="34" customFormat="1" x14ac:dyDescent="0.3">
      <c r="A434" s="42"/>
      <c r="C434" s="36"/>
      <c r="D434" s="43"/>
      <c r="E434" s="37"/>
      <c r="F434" s="38"/>
      <c r="G434" s="39"/>
      <c r="H434" s="39"/>
      <c r="I434" s="37"/>
      <c r="J434" s="40"/>
      <c r="K434" s="37"/>
      <c r="M434" s="37"/>
      <c r="N434" s="41"/>
      <c r="O434" s="41"/>
      <c r="P434" s="4"/>
      <c r="Q434" s="4"/>
      <c r="R434" s="4"/>
      <c r="S434" s="4"/>
      <c r="T434" s="4"/>
    </row>
    <row r="435" spans="1:20" s="60" customFormat="1" ht="13.5" thickBot="1" x14ac:dyDescent="0.35">
      <c r="A435" s="44"/>
      <c r="B435" s="44" t="s">
        <v>32</v>
      </c>
      <c r="C435" s="45">
        <f>SUM(C8:C434)</f>
        <v>101394192661</v>
      </c>
      <c r="D435" s="46">
        <f>SUM(D8:D433)</f>
        <v>5328212</v>
      </c>
      <c r="E435" s="46">
        <f>(C435)/D435</f>
        <v>19029.684378361821</v>
      </c>
      <c r="F435" s="47">
        <f>IF(C435&gt;0,E435/E$435,"")</f>
        <v>1</v>
      </c>
      <c r="G435" s="48"/>
      <c r="H435" s="48"/>
      <c r="I435" s="46"/>
      <c r="J435" s="49"/>
      <c r="K435" s="46"/>
      <c r="L435" s="46">
        <f>SUM(L8:L433)</f>
        <v>1207554762.7433205</v>
      </c>
      <c r="M435" s="46">
        <f>SUM(M8:M434)</f>
        <v>-1.7611309885978699E-6</v>
      </c>
      <c r="N435" s="46">
        <f>jan!M435</f>
        <v>1.0523945093154907E-7</v>
      </c>
      <c r="O435" s="46">
        <f t="shared" ref="O435" si="75">M435-N435</f>
        <v>-1.8663704395294189E-6</v>
      </c>
      <c r="P435" s="4"/>
      <c r="Q435" s="4"/>
      <c r="R435" s="4"/>
      <c r="S435" s="4"/>
      <c r="T435" s="4"/>
    </row>
    <row r="436" spans="1:20" s="34" customFormat="1" ht="13.5" thickTop="1" x14ac:dyDescent="0.3">
      <c r="A436" s="50"/>
      <c r="B436" s="50"/>
      <c r="C436" s="50"/>
      <c r="D436" s="2"/>
      <c r="E436" s="37"/>
      <c r="F436" s="38"/>
      <c r="G436" s="39"/>
      <c r="H436" s="39"/>
      <c r="I436" s="37"/>
      <c r="J436" s="40"/>
      <c r="K436" s="37"/>
      <c r="L436" s="37"/>
      <c r="M436" s="37"/>
      <c r="O436" s="51"/>
      <c r="P436" s="4"/>
      <c r="Q436" s="4"/>
      <c r="R436" s="4"/>
      <c r="S436" s="4"/>
      <c r="T436" s="4"/>
    </row>
    <row r="437" spans="1:20" s="34" customFormat="1" x14ac:dyDescent="0.3">
      <c r="A437" s="52" t="s">
        <v>33</v>
      </c>
      <c r="B437" s="52"/>
      <c r="C437" s="52"/>
      <c r="D437" s="53">
        <f>L435</f>
        <v>1207554762.7433205</v>
      </c>
      <c r="E437" s="54" t="s">
        <v>34</v>
      </c>
      <c r="F437" s="55">
        <f>D435</f>
        <v>5328212</v>
      </c>
      <c r="G437" s="54" t="s">
        <v>35</v>
      </c>
      <c r="H437" s="54"/>
      <c r="I437" s="56">
        <f>-L435/D435</f>
        <v>-226.63414345062105</v>
      </c>
      <c r="J437" s="57" t="s">
        <v>36</v>
      </c>
      <c r="M437" s="58"/>
      <c r="P437" s="4"/>
      <c r="Q437" s="4"/>
      <c r="R437" s="4"/>
      <c r="S437" s="4"/>
      <c r="T437" s="4"/>
    </row>
  </sheetData>
  <mergeCells count="6">
    <mergeCell ref="A1:M1"/>
    <mergeCell ref="A2:A5"/>
    <mergeCell ref="B2:B5"/>
    <mergeCell ref="E2:F2"/>
    <mergeCell ref="G2:K2"/>
    <mergeCell ref="L2:M2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7"/>
  <sheetViews>
    <sheetView workbookViewId="0">
      <pane xSplit="2" ySplit="7" topLeftCell="C382" activePane="bottomRight" state="frozen"/>
      <selection pane="topRight" activeCell="C1" sqref="C1"/>
      <selection pane="bottomLeft" activeCell="A8" sqref="A8"/>
      <selection pane="bottomRight" activeCell="E395" sqref="E395"/>
    </sheetView>
  </sheetViews>
  <sheetFormatPr baseColWidth="10" defaultColWidth="8.7265625" defaultRowHeight="13" x14ac:dyDescent="0.3"/>
  <cols>
    <col min="1" max="1" width="6.54296875" style="2" customWidth="1"/>
    <col min="2" max="2" width="14" style="2" bestFit="1" customWidth="1"/>
    <col min="3" max="3" width="13.54296875" style="2" customWidth="1"/>
    <col min="4" max="6" width="11.453125" style="2" customWidth="1"/>
    <col min="7" max="8" width="11.453125" style="61" customWidth="1"/>
    <col min="9" max="9" width="11.453125" style="2" customWidth="1"/>
    <col min="10" max="10" width="11.453125" style="62" customWidth="1"/>
    <col min="11" max="11" width="11.453125" style="2" customWidth="1"/>
    <col min="12" max="13" width="12.81640625" style="2" bestFit="1" customWidth="1"/>
    <col min="14" max="15" width="12.81640625" style="2" customWidth="1"/>
    <col min="16" max="18" width="11.453125" style="4" customWidth="1"/>
    <col min="19" max="235" width="11.453125" style="2" customWidth="1"/>
    <col min="236" max="16384" width="8.7265625" style="2"/>
  </cols>
  <sheetData>
    <row r="1" spans="1:18" ht="22.5" customHeight="1" x14ac:dyDescent="0.3">
      <c r="A1" s="78" t="s">
        <v>912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9"/>
      <c r="N1" s="3"/>
      <c r="O1" s="3"/>
    </row>
    <row r="2" spans="1:18" x14ac:dyDescent="0.3">
      <c r="A2" s="80" t="s">
        <v>0</v>
      </c>
      <c r="B2" s="80" t="s">
        <v>1</v>
      </c>
      <c r="C2" s="5" t="s">
        <v>2</v>
      </c>
      <c r="D2" s="6" t="s">
        <v>3</v>
      </c>
      <c r="E2" s="83" t="s">
        <v>913</v>
      </c>
      <c r="F2" s="84"/>
      <c r="G2" s="83" t="s">
        <v>4</v>
      </c>
      <c r="H2" s="85"/>
      <c r="I2" s="85"/>
      <c r="J2" s="85"/>
      <c r="K2" s="84"/>
      <c r="L2" s="83" t="s">
        <v>5</v>
      </c>
      <c r="M2" s="84"/>
      <c r="N2" s="7" t="s">
        <v>6</v>
      </c>
      <c r="O2" s="7" t="s">
        <v>7</v>
      </c>
    </row>
    <row r="3" spans="1:18" x14ac:dyDescent="0.3">
      <c r="A3" s="81"/>
      <c r="B3" s="81"/>
      <c r="C3" s="8" t="s">
        <v>43</v>
      </c>
      <c r="D3" s="9" t="s">
        <v>466</v>
      </c>
      <c r="E3" s="10" t="s">
        <v>9</v>
      </c>
      <c r="F3" s="11" t="s">
        <v>10</v>
      </c>
      <c r="G3" s="12" t="s">
        <v>11</v>
      </c>
      <c r="H3" s="71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18" x14ac:dyDescent="0.3">
      <c r="A4" s="81"/>
      <c r="B4" s="81"/>
      <c r="C4" s="9"/>
      <c r="D4" s="9"/>
      <c r="E4" s="18"/>
      <c r="F4" s="16" t="s">
        <v>18</v>
      </c>
      <c r="G4" s="19" t="s">
        <v>19</v>
      </c>
      <c r="H4" s="72" t="s">
        <v>20</v>
      </c>
      <c r="I4" s="18" t="s">
        <v>16</v>
      </c>
      <c r="J4" s="20" t="s">
        <v>21</v>
      </c>
      <c r="K4" s="15" t="s">
        <v>22</v>
      </c>
      <c r="L4" s="15" t="s">
        <v>23</v>
      </c>
      <c r="M4" s="16" t="s">
        <v>16</v>
      </c>
      <c r="N4" s="21" t="s">
        <v>45</v>
      </c>
      <c r="O4" s="17" t="s">
        <v>46</v>
      </c>
    </row>
    <row r="5" spans="1:18" s="34" customFormat="1" x14ac:dyDescent="0.3">
      <c r="A5" s="82"/>
      <c r="B5" s="82"/>
      <c r="C5" s="1"/>
      <c r="D5" s="22"/>
      <c r="E5" s="22"/>
      <c r="F5" s="23" t="s">
        <v>26</v>
      </c>
      <c r="G5" s="24" t="s">
        <v>27</v>
      </c>
      <c r="H5" s="25" t="s">
        <v>28</v>
      </c>
      <c r="I5" s="22"/>
      <c r="J5" s="26" t="s">
        <v>29</v>
      </c>
      <c r="K5" s="22"/>
      <c r="L5" s="23" t="s">
        <v>30</v>
      </c>
      <c r="M5" s="23" t="s">
        <v>44</v>
      </c>
      <c r="N5" s="27"/>
      <c r="O5" s="27"/>
      <c r="P5" s="4"/>
      <c r="Q5" s="4"/>
      <c r="R5" s="4"/>
    </row>
    <row r="6" spans="1:18" s="59" customFormat="1" x14ac:dyDescent="0.3">
      <c r="A6" s="75"/>
      <c r="B6" s="75"/>
      <c r="C6" s="75">
        <v>1</v>
      </c>
      <c r="D6" s="76">
        <v>2</v>
      </c>
      <c r="E6" s="75">
        <v>3</v>
      </c>
      <c r="F6" s="75">
        <v>4</v>
      </c>
      <c r="G6" s="75">
        <v>5</v>
      </c>
      <c r="H6" s="75">
        <f t="shared" ref="H6:M6" si="0">G6+1</f>
        <v>6</v>
      </c>
      <c r="I6" s="75">
        <f t="shared" si="0"/>
        <v>7</v>
      </c>
      <c r="J6" s="75">
        <f t="shared" si="0"/>
        <v>8</v>
      </c>
      <c r="K6" s="75">
        <f t="shared" si="0"/>
        <v>9</v>
      </c>
      <c r="L6" s="75">
        <f t="shared" si="0"/>
        <v>10</v>
      </c>
      <c r="M6" s="75">
        <f t="shared" si="0"/>
        <v>11</v>
      </c>
      <c r="N6" s="75">
        <v>12</v>
      </c>
      <c r="O6" s="75">
        <v>13</v>
      </c>
      <c r="P6" s="4"/>
      <c r="Q6" s="4"/>
      <c r="R6" s="4"/>
    </row>
    <row r="7" spans="1:18" s="34" customFormat="1" x14ac:dyDescent="0.3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  <c r="P7" s="4"/>
      <c r="Q7" s="4"/>
      <c r="R7" s="4"/>
    </row>
    <row r="8" spans="1:18" s="34" customFormat="1" x14ac:dyDescent="0.3">
      <c r="A8" s="33">
        <v>101</v>
      </c>
      <c r="B8" s="34" t="s">
        <v>63</v>
      </c>
      <c r="C8" s="36">
        <v>357693999</v>
      </c>
      <c r="D8" s="36">
        <v>31177</v>
      </c>
      <c r="E8" s="37">
        <f>(C8)/D8</f>
        <v>11473.008916829715</v>
      </c>
      <c r="F8" s="38">
        <f>IF(ISNUMBER(C8),E8/E$435,"")</f>
        <v>0.74750304780685384</v>
      </c>
      <c r="G8" s="39">
        <f>(E$435-E8)*0.6</f>
        <v>2325.2612487537181</v>
      </c>
      <c r="H8" s="39">
        <f>IF(E8&gt;=E$435*0.9,0,IF(E8&lt;0.9*E$435,(E$435*0.9-E8)*0.35))</f>
        <v>819.20684350666181</v>
      </c>
      <c r="I8" s="37">
        <f t="shared" ref="I8" si="1">G8+H8</f>
        <v>3144.4680922603798</v>
      </c>
      <c r="J8" s="40">
        <f>I$437</f>
        <v>-201.692894617989</v>
      </c>
      <c r="K8" s="37">
        <f t="shared" ref="K8" si="2">I8+J8</f>
        <v>2942.7751976423906</v>
      </c>
      <c r="L8" s="37">
        <f t="shared" ref="L8" si="3">(I8*D8)</f>
        <v>98035081.712401867</v>
      </c>
      <c r="M8" s="37">
        <f t="shared" ref="M8" si="4">(K8*D8)</f>
        <v>91746902.336896807</v>
      </c>
      <c r="N8" s="41">
        <f>'jan-apr'!M8</f>
        <v>54341281.964774005</v>
      </c>
      <c r="O8" s="41">
        <f>M8-N8</f>
        <v>37405620.372122802</v>
      </c>
      <c r="P8" s="4"/>
      <c r="Q8" s="4"/>
      <c r="R8" s="4"/>
    </row>
    <row r="9" spans="1:18" s="34" customFormat="1" x14ac:dyDescent="0.3">
      <c r="A9" s="33">
        <v>104</v>
      </c>
      <c r="B9" s="34" t="s">
        <v>64</v>
      </c>
      <c r="C9" s="36">
        <v>423359924</v>
      </c>
      <c r="D9" s="36">
        <v>32726</v>
      </c>
      <c r="E9" s="37">
        <f t="shared" ref="E9:E72" si="5">(C9)/D9</f>
        <v>12936.500763918597</v>
      </c>
      <c r="F9" s="38">
        <f t="shared" ref="F9:F72" si="6">IF(ISNUMBER(C9),E9/E$435,"")</f>
        <v>0.84285419972086384</v>
      </c>
      <c r="G9" s="39">
        <f t="shared" ref="G9:G72" si="7">(E$435-E9)*0.6</f>
        <v>1447.1661405003888</v>
      </c>
      <c r="H9" s="39">
        <f t="shared" ref="H9:H72" si="8">IF(E9&gt;=E$435*0.9,0,IF(E9&lt;0.9*E$435,(E$435*0.9-E9)*0.35))</f>
        <v>306.98469702555303</v>
      </c>
      <c r="I9" s="37">
        <f t="shared" ref="I9:I72" si="9">G9+H9</f>
        <v>1754.1508375259418</v>
      </c>
      <c r="J9" s="40">
        <f t="shared" ref="J9:J72" si="10">I$437</f>
        <v>-201.692894617989</v>
      </c>
      <c r="K9" s="37">
        <f t="shared" ref="K9:K72" si="11">I9+J9</f>
        <v>1552.4579429079529</v>
      </c>
      <c r="L9" s="37">
        <f t="shared" ref="L9:L72" si="12">(I9*D9)</f>
        <v>57406340.308873974</v>
      </c>
      <c r="M9" s="37">
        <f t="shared" ref="M9:M72" si="13">(K9*D9)</f>
        <v>50805738.639605664</v>
      </c>
      <c r="N9" s="41">
        <f>'jan-apr'!M9</f>
        <v>34624211.382751517</v>
      </c>
      <c r="O9" s="41">
        <f t="shared" ref="O9:O72" si="14">M9-N9</f>
        <v>16181527.256854147</v>
      </c>
      <c r="P9" s="4"/>
      <c r="Q9" s="4"/>
      <c r="R9" s="4"/>
    </row>
    <row r="10" spans="1:18" s="34" customFormat="1" x14ac:dyDescent="0.3">
      <c r="A10" s="33">
        <v>105</v>
      </c>
      <c r="B10" s="34" t="s">
        <v>65</v>
      </c>
      <c r="C10" s="36">
        <v>683344732</v>
      </c>
      <c r="D10" s="36">
        <v>55997</v>
      </c>
      <c r="E10" s="37">
        <f t="shared" si="5"/>
        <v>12203.238244905977</v>
      </c>
      <c r="F10" s="38">
        <f t="shared" si="6"/>
        <v>0.79507981274200989</v>
      </c>
      <c r="G10" s="39">
        <f t="shared" si="7"/>
        <v>1887.1236519079607</v>
      </c>
      <c r="H10" s="39">
        <f t="shared" si="8"/>
        <v>563.62657867996995</v>
      </c>
      <c r="I10" s="37">
        <f t="shared" si="9"/>
        <v>2450.7502305879307</v>
      </c>
      <c r="J10" s="40">
        <f t="shared" si="10"/>
        <v>-201.692894617989</v>
      </c>
      <c r="K10" s="37">
        <f t="shared" si="11"/>
        <v>2249.0573359699415</v>
      </c>
      <c r="L10" s="37">
        <f t="shared" si="12"/>
        <v>137234660.66223234</v>
      </c>
      <c r="M10" s="37">
        <f t="shared" si="13"/>
        <v>125940463.64230882</v>
      </c>
      <c r="N10" s="41">
        <f>'jan-apr'!M10</f>
        <v>77715359.300830722</v>
      </c>
      <c r="O10" s="41">
        <f t="shared" si="14"/>
        <v>48225104.341478094</v>
      </c>
      <c r="P10" s="4"/>
      <c r="Q10" s="4"/>
      <c r="R10" s="4"/>
    </row>
    <row r="11" spans="1:18" s="34" customFormat="1" x14ac:dyDescent="0.3">
      <c r="A11" s="33">
        <v>106</v>
      </c>
      <c r="B11" s="34" t="s">
        <v>66</v>
      </c>
      <c r="C11" s="36">
        <v>1052125294</v>
      </c>
      <c r="D11" s="36">
        <v>81772</v>
      </c>
      <c r="E11" s="37">
        <f t="shared" si="5"/>
        <v>12866.571613755319</v>
      </c>
      <c r="F11" s="38">
        <f t="shared" si="6"/>
        <v>0.83829809301367608</v>
      </c>
      <c r="G11" s="39">
        <f t="shared" si="7"/>
        <v>1489.1236305983555</v>
      </c>
      <c r="H11" s="39">
        <f t="shared" si="8"/>
        <v>331.45989958270025</v>
      </c>
      <c r="I11" s="37">
        <f t="shared" si="9"/>
        <v>1820.5835301810557</v>
      </c>
      <c r="J11" s="40">
        <f t="shared" si="10"/>
        <v>-201.692894617989</v>
      </c>
      <c r="K11" s="37">
        <f t="shared" si="11"/>
        <v>1618.8906355630668</v>
      </c>
      <c r="L11" s="37">
        <f t="shared" si="12"/>
        <v>148872756.42996529</v>
      </c>
      <c r="M11" s="37">
        <f t="shared" si="13"/>
        <v>132379925.05126309</v>
      </c>
      <c r="N11" s="41">
        <f>'jan-apr'!M11</f>
        <v>95171067.530992389</v>
      </c>
      <c r="O11" s="41">
        <f t="shared" si="14"/>
        <v>37208857.520270705</v>
      </c>
      <c r="P11" s="4"/>
      <c r="Q11" s="4"/>
      <c r="R11" s="4"/>
    </row>
    <row r="12" spans="1:18" s="34" customFormat="1" x14ac:dyDescent="0.3">
      <c r="A12" s="33">
        <v>111</v>
      </c>
      <c r="B12" s="34" t="s">
        <v>67</v>
      </c>
      <c r="C12" s="36">
        <v>74561716</v>
      </c>
      <c r="D12" s="36">
        <v>4599</v>
      </c>
      <c r="E12" s="37">
        <f t="shared" si="5"/>
        <v>16212.593172428789</v>
      </c>
      <c r="F12" s="38">
        <f t="shared" si="6"/>
        <v>1.0563020474485858</v>
      </c>
      <c r="G12" s="39">
        <f t="shared" si="7"/>
        <v>-518.4893046057266</v>
      </c>
      <c r="H12" s="39">
        <f t="shared" si="8"/>
        <v>0</v>
      </c>
      <c r="I12" s="37">
        <f t="shared" si="9"/>
        <v>-518.4893046057266</v>
      </c>
      <c r="J12" s="40">
        <f t="shared" si="10"/>
        <v>-201.692894617989</v>
      </c>
      <c r="K12" s="37">
        <f t="shared" si="11"/>
        <v>-720.18219922371554</v>
      </c>
      <c r="L12" s="37">
        <f t="shared" si="12"/>
        <v>-2384532.3118817369</v>
      </c>
      <c r="M12" s="37">
        <f t="shared" si="13"/>
        <v>-3312117.934229868</v>
      </c>
      <c r="N12" s="41">
        <f>'jan-apr'!M12</f>
        <v>-522223.19348148536</v>
      </c>
      <c r="O12" s="41">
        <f t="shared" si="14"/>
        <v>-2789894.7407483826</v>
      </c>
      <c r="P12" s="4"/>
      <c r="Q12" s="4"/>
      <c r="R12" s="4"/>
    </row>
    <row r="13" spans="1:18" s="34" customFormat="1" x14ac:dyDescent="0.3">
      <c r="A13" s="33">
        <v>118</v>
      </c>
      <c r="B13" s="34" t="s">
        <v>68</v>
      </c>
      <c r="C13" s="36">
        <v>16912374</v>
      </c>
      <c r="D13" s="36">
        <v>1357</v>
      </c>
      <c r="E13" s="37">
        <f t="shared" si="5"/>
        <v>12463.061164333089</v>
      </c>
      <c r="F13" s="38">
        <f t="shared" si="6"/>
        <v>0.81200810292026837</v>
      </c>
      <c r="G13" s="39">
        <f t="shared" si="7"/>
        <v>1731.2299002516938</v>
      </c>
      <c r="H13" s="39">
        <f t="shared" si="8"/>
        <v>472.68855688048092</v>
      </c>
      <c r="I13" s="37">
        <f t="shared" si="9"/>
        <v>2203.9184571321748</v>
      </c>
      <c r="J13" s="40">
        <f t="shared" si="10"/>
        <v>-201.692894617989</v>
      </c>
      <c r="K13" s="37">
        <f t="shared" si="11"/>
        <v>2002.2255625141859</v>
      </c>
      <c r="L13" s="37">
        <f t="shared" si="12"/>
        <v>2990717.3463283614</v>
      </c>
      <c r="M13" s="37">
        <f t="shared" si="13"/>
        <v>2717020.0883317501</v>
      </c>
      <c r="N13" s="41">
        <f>'jan-apr'!M13</f>
        <v>1109641.1930894034</v>
      </c>
      <c r="O13" s="41">
        <f t="shared" si="14"/>
        <v>1607378.8952423467</v>
      </c>
      <c r="P13" s="4"/>
      <c r="Q13" s="4"/>
      <c r="R13" s="4"/>
    </row>
    <row r="14" spans="1:18" s="34" customFormat="1" x14ac:dyDescent="0.3">
      <c r="A14" s="33">
        <v>119</v>
      </c>
      <c r="B14" s="34" t="s">
        <v>69</v>
      </c>
      <c r="C14" s="36">
        <v>43145247</v>
      </c>
      <c r="D14" s="36">
        <v>3592</v>
      </c>
      <c r="E14" s="37">
        <f t="shared" si="5"/>
        <v>12011.483017817372</v>
      </c>
      <c r="F14" s="38">
        <f t="shared" si="6"/>
        <v>0.78258634936891291</v>
      </c>
      <c r="G14" s="39">
        <f t="shared" si="7"/>
        <v>2002.1767881611233</v>
      </c>
      <c r="H14" s="39">
        <f t="shared" si="8"/>
        <v>630.74090816098158</v>
      </c>
      <c r="I14" s="37">
        <f t="shared" si="9"/>
        <v>2632.9176963221048</v>
      </c>
      <c r="J14" s="40">
        <f t="shared" si="10"/>
        <v>-201.692894617989</v>
      </c>
      <c r="K14" s="37">
        <f t="shared" si="11"/>
        <v>2431.2248017041156</v>
      </c>
      <c r="L14" s="37">
        <f t="shared" si="12"/>
        <v>9457440.365189001</v>
      </c>
      <c r="M14" s="37">
        <f t="shared" si="13"/>
        <v>8732959.4877211843</v>
      </c>
      <c r="N14" s="41">
        <f>'jan-apr'!M14</f>
        <v>6535069.4531150591</v>
      </c>
      <c r="O14" s="41">
        <f t="shared" si="14"/>
        <v>2197890.0346061252</v>
      </c>
      <c r="P14" s="4"/>
      <c r="Q14" s="4"/>
      <c r="R14" s="4"/>
    </row>
    <row r="15" spans="1:18" s="34" customFormat="1" x14ac:dyDescent="0.3">
      <c r="A15" s="33">
        <v>121</v>
      </c>
      <c r="B15" s="34" t="s">
        <v>70</v>
      </c>
      <c r="C15" s="36">
        <v>9227882</v>
      </c>
      <c r="D15" s="36">
        <v>673</v>
      </c>
      <c r="E15" s="37">
        <f t="shared" si="5"/>
        <v>13711.563150074295</v>
      </c>
      <c r="F15" s="38">
        <f t="shared" si="6"/>
        <v>0.89335198108682912</v>
      </c>
      <c r="G15" s="39">
        <f t="shared" si="7"/>
        <v>982.12870880697005</v>
      </c>
      <c r="H15" s="39">
        <f t="shared" si="8"/>
        <v>35.712861871058792</v>
      </c>
      <c r="I15" s="37">
        <f t="shared" si="9"/>
        <v>1017.8415706780288</v>
      </c>
      <c r="J15" s="40">
        <f t="shared" si="10"/>
        <v>-201.692894617989</v>
      </c>
      <c r="K15" s="37">
        <f t="shared" si="11"/>
        <v>816.14867606003986</v>
      </c>
      <c r="L15" s="37">
        <f t="shared" si="12"/>
        <v>685007.37706631341</v>
      </c>
      <c r="M15" s="37">
        <f t="shared" si="13"/>
        <v>549268.05898840679</v>
      </c>
      <c r="N15" s="41">
        <f>'jan-apr'!M15</f>
        <v>609212.57317551097</v>
      </c>
      <c r="O15" s="41">
        <f t="shared" si="14"/>
        <v>-59944.514187104185</v>
      </c>
      <c r="P15" s="4"/>
      <c r="Q15" s="4"/>
      <c r="R15" s="4"/>
    </row>
    <row r="16" spans="1:18" s="34" customFormat="1" x14ac:dyDescent="0.3">
      <c r="A16" s="33">
        <v>122</v>
      </c>
      <c r="B16" s="34" t="s">
        <v>71</v>
      </c>
      <c r="C16" s="36">
        <v>66659432</v>
      </c>
      <c r="D16" s="36">
        <v>5347</v>
      </c>
      <c r="E16" s="37">
        <f t="shared" si="5"/>
        <v>12466.697587432205</v>
      </c>
      <c r="F16" s="38">
        <f t="shared" si="6"/>
        <v>0.812245027459368</v>
      </c>
      <c r="G16" s="39">
        <f t="shared" si="7"/>
        <v>1729.0480463922238</v>
      </c>
      <c r="H16" s="39">
        <f t="shared" si="8"/>
        <v>471.4158087957901</v>
      </c>
      <c r="I16" s="37">
        <f t="shared" si="9"/>
        <v>2200.4638551880139</v>
      </c>
      <c r="J16" s="40">
        <f t="shared" si="10"/>
        <v>-201.692894617989</v>
      </c>
      <c r="K16" s="37">
        <f t="shared" si="11"/>
        <v>1998.770960570025</v>
      </c>
      <c r="L16" s="37">
        <f t="shared" si="12"/>
        <v>11765880.23369031</v>
      </c>
      <c r="M16" s="37">
        <f t="shared" si="13"/>
        <v>10687428.326167924</v>
      </c>
      <c r="N16" s="41">
        <f>'jan-apr'!M16</f>
        <v>7186957.9009204423</v>
      </c>
      <c r="O16" s="41">
        <f t="shared" si="14"/>
        <v>3500470.425247482</v>
      </c>
      <c r="P16" s="4"/>
      <c r="Q16" s="4"/>
      <c r="R16" s="4"/>
    </row>
    <row r="17" spans="1:18" s="34" customFormat="1" x14ac:dyDescent="0.3">
      <c r="A17" s="33">
        <v>123</v>
      </c>
      <c r="B17" s="34" t="s">
        <v>72</v>
      </c>
      <c r="C17" s="36">
        <v>83811800</v>
      </c>
      <c r="D17" s="36">
        <v>6042</v>
      </c>
      <c r="E17" s="37">
        <f t="shared" si="5"/>
        <v>13871.532605097649</v>
      </c>
      <c r="F17" s="38">
        <f t="shared" si="6"/>
        <v>0.90377450024050565</v>
      </c>
      <c r="G17" s="39">
        <f t="shared" si="7"/>
        <v>886.14703579295747</v>
      </c>
      <c r="H17" s="39">
        <f t="shared" si="8"/>
        <v>0</v>
      </c>
      <c r="I17" s="37">
        <f t="shared" si="9"/>
        <v>886.14703579295747</v>
      </c>
      <c r="J17" s="40">
        <f t="shared" si="10"/>
        <v>-201.692894617989</v>
      </c>
      <c r="K17" s="37">
        <f t="shared" si="11"/>
        <v>684.45414117496853</v>
      </c>
      <c r="L17" s="37">
        <f t="shared" si="12"/>
        <v>5354100.3902610494</v>
      </c>
      <c r="M17" s="37">
        <f t="shared" si="13"/>
        <v>4135471.9209791599</v>
      </c>
      <c r="N17" s="41">
        <f>'jan-apr'!M17</f>
        <v>1446685.2633583092</v>
      </c>
      <c r="O17" s="41">
        <f t="shared" si="14"/>
        <v>2688786.657620851</v>
      </c>
      <c r="P17" s="4"/>
      <c r="Q17" s="4"/>
      <c r="R17" s="4"/>
    </row>
    <row r="18" spans="1:18" s="34" customFormat="1" x14ac:dyDescent="0.3">
      <c r="A18" s="33">
        <v>124</v>
      </c>
      <c r="B18" s="34" t="s">
        <v>73</v>
      </c>
      <c r="C18" s="36">
        <v>219655417</v>
      </c>
      <c r="D18" s="36">
        <v>15865</v>
      </c>
      <c r="E18" s="37">
        <f t="shared" si="5"/>
        <v>13845.283138985187</v>
      </c>
      <c r="F18" s="38">
        <f t="shared" si="6"/>
        <v>0.90206426397514494</v>
      </c>
      <c r="G18" s="39">
        <f t="shared" si="7"/>
        <v>901.89671546043462</v>
      </c>
      <c r="H18" s="39">
        <f t="shared" si="8"/>
        <v>0</v>
      </c>
      <c r="I18" s="37">
        <f t="shared" si="9"/>
        <v>901.89671546043462</v>
      </c>
      <c r="J18" s="40">
        <f t="shared" si="10"/>
        <v>-201.692894617989</v>
      </c>
      <c r="K18" s="37">
        <f t="shared" si="11"/>
        <v>700.20382084244557</v>
      </c>
      <c r="L18" s="37">
        <f t="shared" si="12"/>
        <v>14308591.390779795</v>
      </c>
      <c r="M18" s="37">
        <f t="shared" si="13"/>
        <v>11108733.617665399</v>
      </c>
      <c r="N18" s="41">
        <f>'jan-apr'!M18</f>
        <v>1467596.0078748188</v>
      </c>
      <c r="O18" s="41">
        <f t="shared" si="14"/>
        <v>9641137.6097905803</v>
      </c>
      <c r="P18" s="4"/>
      <c r="Q18" s="4"/>
      <c r="R18" s="4"/>
    </row>
    <row r="19" spans="1:18" s="34" customFormat="1" x14ac:dyDescent="0.3">
      <c r="A19" s="33">
        <v>125</v>
      </c>
      <c r="B19" s="34" t="s">
        <v>74</v>
      </c>
      <c r="C19" s="36">
        <v>139642029</v>
      </c>
      <c r="D19" s="36">
        <v>11424</v>
      </c>
      <c r="E19" s="37">
        <f t="shared" si="5"/>
        <v>12223.566964285714</v>
      </c>
      <c r="F19" s="38">
        <f t="shared" si="6"/>
        <v>0.79640429351288011</v>
      </c>
      <c r="G19" s="39">
        <f t="shared" si="7"/>
        <v>1874.9264202801187</v>
      </c>
      <c r="H19" s="39">
        <f t="shared" si="8"/>
        <v>556.51152689706214</v>
      </c>
      <c r="I19" s="37">
        <f t="shared" si="9"/>
        <v>2431.4379471771808</v>
      </c>
      <c r="J19" s="40">
        <f t="shared" si="10"/>
        <v>-201.692894617989</v>
      </c>
      <c r="K19" s="37">
        <f t="shared" si="11"/>
        <v>2229.7450525591917</v>
      </c>
      <c r="L19" s="37">
        <f t="shared" si="12"/>
        <v>27776747.108552113</v>
      </c>
      <c r="M19" s="37">
        <f t="shared" si="13"/>
        <v>25472607.480436206</v>
      </c>
      <c r="N19" s="41">
        <f>'jan-apr'!M19</f>
        <v>18147880.630842555</v>
      </c>
      <c r="O19" s="41">
        <f t="shared" si="14"/>
        <v>7324726.8495936505</v>
      </c>
      <c r="P19" s="4"/>
      <c r="Q19" s="4"/>
      <c r="R19" s="4"/>
    </row>
    <row r="20" spans="1:18" s="34" customFormat="1" x14ac:dyDescent="0.3">
      <c r="A20" s="33">
        <v>127</v>
      </c>
      <c r="B20" s="34" t="s">
        <v>75</v>
      </c>
      <c r="C20" s="36">
        <v>46960098</v>
      </c>
      <c r="D20" s="36">
        <v>3797</v>
      </c>
      <c r="E20" s="37">
        <f t="shared" si="5"/>
        <v>12367.68448775349</v>
      </c>
      <c r="F20" s="38">
        <f t="shared" si="6"/>
        <v>0.80579400887137798</v>
      </c>
      <c r="G20" s="39">
        <f t="shared" si="7"/>
        <v>1788.4559061994532</v>
      </c>
      <c r="H20" s="39">
        <f t="shared" si="8"/>
        <v>506.07039368334057</v>
      </c>
      <c r="I20" s="37">
        <f t="shared" si="9"/>
        <v>2294.5262998827939</v>
      </c>
      <c r="J20" s="40">
        <f t="shared" si="10"/>
        <v>-201.692894617989</v>
      </c>
      <c r="K20" s="37">
        <f t="shared" si="11"/>
        <v>2092.8334052648047</v>
      </c>
      <c r="L20" s="37">
        <f t="shared" si="12"/>
        <v>8712316.3606549688</v>
      </c>
      <c r="M20" s="37">
        <f t="shared" si="13"/>
        <v>7946488.4397904631</v>
      </c>
      <c r="N20" s="41">
        <f>'jan-apr'!M20</f>
        <v>3440776.3468758026</v>
      </c>
      <c r="O20" s="41">
        <f t="shared" si="14"/>
        <v>4505712.0929146605</v>
      </c>
      <c r="P20" s="4"/>
      <c r="Q20" s="4"/>
      <c r="R20" s="4"/>
    </row>
    <row r="21" spans="1:18" s="34" customFormat="1" x14ac:dyDescent="0.3">
      <c r="A21" s="33">
        <v>128</v>
      </c>
      <c r="B21" s="34" t="s">
        <v>76</v>
      </c>
      <c r="C21" s="36">
        <v>97680150</v>
      </c>
      <c r="D21" s="36">
        <v>8230</v>
      </c>
      <c r="E21" s="37">
        <f t="shared" si="5"/>
        <v>11868.791008505468</v>
      </c>
      <c r="F21" s="38">
        <f t="shared" si="6"/>
        <v>0.77328951079486896</v>
      </c>
      <c r="G21" s="39">
        <f t="shared" si="7"/>
        <v>2087.7919937482661</v>
      </c>
      <c r="H21" s="39">
        <f t="shared" si="8"/>
        <v>680.68311142014807</v>
      </c>
      <c r="I21" s="37">
        <f t="shared" si="9"/>
        <v>2768.4751051684143</v>
      </c>
      <c r="J21" s="40">
        <f t="shared" si="10"/>
        <v>-201.692894617989</v>
      </c>
      <c r="K21" s="37">
        <f t="shared" si="11"/>
        <v>2566.7822105504251</v>
      </c>
      <c r="L21" s="37">
        <f t="shared" si="12"/>
        <v>22784550.115536049</v>
      </c>
      <c r="M21" s="37">
        <f t="shared" si="13"/>
        <v>21124617.592829999</v>
      </c>
      <c r="N21" s="41">
        <f>'jan-apr'!M21</f>
        <v>13385739.18244347</v>
      </c>
      <c r="O21" s="41">
        <f t="shared" si="14"/>
        <v>7738878.4103865288</v>
      </c>
      <c r="P21" s="4"/>
      <c r="Q21" s="4"/>
      <c r="R21" s="4"/>
    </row>
    <row r="22" spans="1:18" s="34" customFormat="1" x14ac:dyDescent="0.3">
      <c r="A22" s="33">
        <v>135</v>
      </c>
      <c r="B22" s="34" t="s">
        <v>77</v>
      </c>
      <c r="C22" s="36">
        <v>98794467</v>
      </c>
      <c r="D22" s="36">
        <v>7542</v>
      </c>
      <c r="E22" s="37">
        <f t="shared" si="5"/>
        <v>13099.239856801909</v>
      </c>
      <c r="F22" s="38">
        <f t="shared" si="6"/>
        <v>0.85345716959646056</v>
      </c>
      <c r="G22" s="39">
        <f t="shared" si="7"/>
        <v>1349.5226847704016</v>
      </c>
      <c r="H22" s="39">
        <f t="shared" si="8"/>
        <v>250.02601451639381</v>
      </c>
      <c r="I22" s="37">
        <f t="shared" si="9"/>
        <v>1599.5486992867955</v>
      </c>
      <c r="J22" s="40">
        <f t="shared" si="10"/>
        <v>-201.692894617989</v>
      </c>
      <c r="K22" s="37">
        <f t="shared" si="11"/>
        <v>1397.8558046688065</v>
      </c>
      <c r="L22" s="37">
        <f t="shared" si="12"/>
        <v>12063796.290021012</v>
      </c>
      <c r="M22" s="37">
        <f t="shared" si="13"/>
        <v>10542628.478812139</v>
      </c>
      <c r="N22" s="41">
        <f>'jan-apr'!M22</f>
        <v>7008779.1182610737</v>
      </c>
      <c r="O22" s="41">
        <f t="shared" si="14"/>
        <v>3533849.3605510658</v>
      </c>
      <c r="P22" s="4"/>
      <c r="Q22" s="4"/>
      <c r="R22" s="4"/>
    </row>
    <row r="23" spans="1:18" s="34" customFormat="1" x14ac:dyDescent="0.3">
      <c r="A23" s="33">
        <v>136</v>
      </c>
      <c r="B23" s="34" t="s">
        <v>78</v>
      </c>
      <c r="C23" s="36">
        <v>224007939</v>
      </c>
      <c r="D23" s="36">
        <v>16145</v>
      </c>
      <c r="E23" s="37">
        <f t="shared" si="5"/>
        <v>13874.756209352741</v>
      </c>
      <c r="F23" s="38">
        <f t="shared" si="6"/>
        <v>0.90398452831797615</v>
      </c>
      <c r="G23" s="39">
        <f t="shared" si="7"/>
        <v>884.21287323990214</v>
      </c>
      <c r="H23" s="39">
        <f t="shared" si="8"/>
        <v>0</v>
      </c>
      <c r="I23" s="37">
        <f t="shared" si="9"/>
        <v>884.21287323990214</v>
      </c>
      <c r="J23" s="40">
        <f t="shared" si="10"/>
        <v>-201.692894617989</v>
      </c>
      <c r="K23" s="37">
        <f t="shared" si="11"/>
        <v>682.5199786219132</v>
      </c>
      <c r="L23" s="37">
        <f t="shared" si="12"/>
        <v>14275616.83845822</v>
      </c>
      <c r="M23" s="37">
        <f t="shared" si="13"/>
        <v>11019285.054850789</v>
      </c>
      <c r="N23" s="41">
        <f>'jan-apr'!M23</f>
        <v>7702549.1037423704</v>
      </c>
      <c r="O23" s="41">
        <f t="shared" si="14"/>
        <v>3316735.9511084184</v>
      </c>
      <c r="P23" s="4"/>
      <c r="Q23" s="4"/>
      <c r="R23" s="4"/>
    </row>
    <row r="24" spans="1:18" s="34" customFormat="1" x14ac:dyDescent="0.3">
      <c r="A24" s="33">
        <v>137</v>
      </c>
      <c r="B24" s="34" t="s">
        <v>79</v>
      </c>
      <c r="C24" s="36">
        <v>69819168</v>
      </c>
      <c r="D24" s="36">
        <v>5593</v>
      </c>
      <c r="E24" s="37">
        <f t="shared" si="5"/>
        <v>12483.31271231897</v>
      </c>
      <c r="F24" s="38">
        <f t="shared" si="6"/>
        <v>0.8133275557292039</v>
      </c>
      <c r="G24" s="39">
        <f t="shared" si="7"/>
        <v>1719.0789714601651</v>
      </c>
      <c r="H24" s="39">
        <f t="shared" si="8"/>
        <v>465.6005150854225</v>
      </c>
      <c r="I24" s="37">
        <f t="shared" si="9"/>
        <v>2184.6794865455877</v>
      </c>
      <c r="J24" s="40">
        <f t="shared" si="10"/>
        <v>-201.692894617989</v>
      </c>
      <c r="K24" s="37">
        <f t="shared" si="11"/>
        <v>1982.9865919275987</v>
      </c>
      <c r="L24" s="37">
        <f t="shared" si="12"/>
        <v>12218912.368249472</v>
      </c>
      <c r="M24" s="37">
        <f t="shared" si="13"/>
        <v>11090844.008651059</v>
      </c>
      <c r="N24" s="41">
        <f>'jan-apr'!M24</f>
        <v>6088390.4734333316</v>
      </c>
      <c r="O24" s="41">
        <f t="shared" si="14"/>
        <v>5002453.5352177275</v>
      </c>
      <c r="P24" s="4"/>
      <c r="Q24" s="4"/>
      <c r="R24" s="4"/>
    </row>
    <row r="25" spans="1:18" s="34" customFormat="1" x14ac:dyDescent="0.3">
      <c r="A25" s="33">
        <v>138</v>
      </c>
      <c r="B25" s="34" t="s">
        <v>80</v>
      </c>
      <c r="C25" s="36">
        <v>72054871</v>
      </c>
      <c r="D25" s="36">
        <v>5642</v>
      </c>
      <c r="E25" s="37">
        <f t="shared" si="5"/>
        <v>12771.157568238214</v>
      </c>
      <c r="F25" s="38">
        <f t="shared" si="6"/>
        <v>0.83208156425956725</v>
      </c>
      <c r="G25" s="39">
        <f t="shared" si="7"/>
        <v>1546.3720579086187</v>
      </c>
      <c r="H25" s="39">
        <f t="shared" si="8"/>
        <v>364.85481551368719</v>
      </c>
      <c r="I25" s="37">
        <f t="shared" si="9"/>
        <v>1911.2268734223057</v>
      </c>
      <c r="J25" s="40">
        <f t="shared" si="10"/>
        <v>-201.692894617989</v>
      </c>
      <c r="K25" s="37">
        <f t="shared" si="11"/>
        <v>1709.5339788043168</v>
      </c>
      <c r="L25" s="37">
        <f t="shared" si="12"/>
        <v>10783142.019848648</v>
      </c>
      <c r="M25" s="37">
        <f t="shared" si="13"/>
        <v>9645190.7084139548</v>
      </c>
      <c r="N25" s="41">
        <f>'jan-apr'!M25</f>
        <v>6641303.7907224838</v>
      </c>
      <c r="O25" s="41">
        <f t="shared" si="14"/>
        <v>3003886.9176914711</v>
      </c>
      <c r="P25" s="4"/>
      <c r="Q25" s="4"/>
      <c r="R25" s="4"/>
    </row>
    <row r="26" spans="1:18" s="34" customFormat="1" x14ac:dyDescent="0.3">
      <c r="A26" s="33">
        <v>211</v>
      </c>
      <c r="B26" s="34" t="s">
        <v>81</v>
      </c>
      <c r="C26" s="36">
        <v>267542420</v>
      </c>
      <c r="D26" s="36">
        <v>17824</v>
      </c>
      <c r="E26" s="37">
        <f t="shared" si="5"/>
        <v>15010.234515260323</v>
      </c>
      <c r="F26" s="38">
        <f t="shared" si="6"/>
        <v>0.97796455400586857</v>
      </c>
      <c r="G26" s="39">
        <f t="shared" si="7"/>
        <v>202.92588969535316</v>
      </c>
      <c r="H26" s="39">
        <f t="shared" si="8"/>
        <v>0</v>
      </c>
      <c r="I26" s="37">
        <f t="shared" si="9"/>
        <v>202.92588969535316</v>
      </c>
      <c r="J26" s="40">
        <f t="shared" si="10"/>
        <v>-201.692894617989</v>
      </c>
      <c r="K26" s="37">
        <f t="shared" si="11"/>
        <v>1.2329950773641656</v>
      </c>
      <c r="L26" s="37">
        <f t="shared" si="12"/>
        <v>3616951.057929975</v>
      </c>
      <c r="M26" s="37">
        <f t="shared" si="13"/>
        <v>21976.904258938888</v>
      </c>
      <c r="N26" s="41">
        <f>'jan-apr'!M26</f>
        <v>888005.28462406446</v>
      </c>
      <c r="O26" s="41">
        <f t="shared" si="14"/>
        <v>-866028.3803651256</v>
      </c>
      <c r="P26" s="4"/>
      <c r="Q26" s="4"/>
      <c r="R26" s="4"/>
    </row>
    <row r="27" spans="1:18" s="34" customFormat="1" x14ac:dyDescent="0.3">
      <c r="A27" s="33">
        <v>213</v>
      </c>
      <c r="B27" s="34" t="s">
        <v>82</v>
      </c>
      <c r="C27" s="36">
        <v>504468485</v>
      </c>
      <c r="D27" s="36">
        <v>30843</v>
      </c>
      <c r="E27" s="37">
        <f t="shared" si="5"/>
        <v>16356.01222319489</v>
      </c>
      <c r="F27" s="38">
        <f t="shared" si="6"/>
        <v>1.065646255087435</v>
      </c>
      <c r="G27" s="39">
        <f t="shared" si="7"/>
        <v>-604.54073506538691</v>
      </c>
      <c r="H27" s="39">
        <f t="shared" si="8"/>
        <v>0</v>
      </c>
      <c r="I27" s="37">
        <f t="shared" si="9"/>
        <v>-604.54073506538691</v>
      </c>
      <c r="J27" s="40">
        <f t="shared" si="10"/>
        <v>-201.692894617989</v>
      </c>
      <c r="K27" s="37">
        <f t="shared" si="11"/>
        <v>-806.23362968337597</v>
      </c>
      <c r="L27" s="37">
        <f t="shared" si="12"/>
        <v>-18645849.891621727</v>
      </c>
      <c r="M27" s="37">
        <f t="shared" si="13"/>
        <v>-24866663.840324365</v>
      </c>
      <c r="N27" s="41">
        <f>'jan-apr'!M27</f>
        <v>-13101974.734366039</v>
      </c>
      <c r="O27" s="41">
        <f t="shared" si="14"/>
        <v>-11764689.105958326</v>
      </c>
      <c r="P27" s="4"/>
      <c r="Q27" s="4"/>
      <c r="R27" s="4"/>
    </row>
    <row r="28" spans="1:18" s="34" customFormat="1" x14ac:dyDescent="0.3">
      <c r="A28" s="33">
        <v>214</v>
      </c>
      <c r="B28" s="34" t="s">
        <v>83</v>
      </c>
      <c r="C28" s="36">
        <v>299200249</v>
      </c>
      <c r="D28" s="36">
        <v>20335</v>
      </c>
      <c r="E28" s="37">
        <f t="shared" si="5"/>
        <v>14713.560314728302</v>
      </c>
      <c r="F28" s="38">
        <f t="shared" si="6"/>
        <v>0.95863528557149635</v>
      </c>
      <c r="G28" s="39">
        <f t="shared" si="7"/>
        <v>380.93041001456584</v>
      </c>
      <c r="H28" s="39">
        <f t="shared" si="8"/>
        <v>0</v>
      </c>
      <c r="I28" s="37">
        <f t="shared" si="9"/>
        <v>380.93041001456584</v>
      </c>
      <c r="J28" s="40">
        <f t="shared" si="10"/>
        <v>-201.692894617989</v>
      </c>
      <c r="K28" s="37">
        <f t="shared" si="11"/>
        <v>179.23751539657684</v>
      </c>
      <c r="L28" s="37">
        <f t="shared" si="12"/>
        <v>7746219.8876461964</v>
      </c>
      <c r="M28" s="37">
        <f t="shared" si="13"/>
        <v>3644794.8755893898</v>
      </c>
      <c r="N28" s="41">
        <f>'jan-apr'!M28</f>
        <v>2827354.3594159605</v>
      </c>
      <c r="O28" s="41">
        <f t="shared" si="14"/>
        <v>817440.51617342932</v>
      </c>
      <c r="P28" s="4"/>
      <c r="Q28" s="4"/>
      <c r="R28" s="4"/>
    </row>
    <row r="29" spans="1:18" s="34" customFormat="1" x14ac:dyDescent="0.3">
      <c r="A29" s="33">
        <v>215</v>
      </c>
      <c r="B29" s="34" t="s">
        <v>84</v>
      </c>
      <c r="C29" s="36">
        <v>290558866</v>
      </c>
      <c r="D29" s="36">
        <v>15761</v>
      </c>
      <c r="E29" s="37">
        <f t="shared" si="5"/>
        <v>18435.306516084005</v>
      </c>
      <c r="F29" s="38">
        <f t="shared" si="6"/>
        <v>1.2011188963526263</v>
      </c>
      <c r="G29" s="39">
        <f t="shared" si="7"/>
        <v>-1852.1173107988561</v>
      </c>
      <c r="H29" s="39">
        <f t="shared" si="8"/>
        <v>0</v>
      </c>
      <c r="I29" s="37">
        <f t="shared" si="9"/>
        <v>-1852.1173107988561</v>
      </c>
      <c r="J29" s="40">
        <f t="shared" si="10"/>
        <v>-201.692894617989</v>
      </c>
      <c r="K29" s="37">
        <f t="shared" si="11"/>
        <v>-2053.8102054168453</v>
      </c>
      <c r="L29" s="37">
        <f t="shared" si="12"/>
        <v>-29191220.935500771</v>
      </c>
      <c r="M29" s="37">
        <f t="shared" si="13"/>
        <v>-32370102.647574898</v>
      </c>
      <c r="N29" s="41">
        <f>'jan-apr'!M29</f>
        <v>-16560396.41784337</v>
      </c>
      <c r="O29" s="41">
        <f t="shared" si="14"/>
        <v>-15809706.229731528</v>
      </c>
      <c r="P29" s="4"/>
      <c r="Q29" s="4"/>
      <c r="R29" s="4"/>
    </row>
    <row r="30" spans="1:18" s="34" customFormat="1" x14ac:dyDescent="0.3">
      <c r="A30" s="33">
        <v>216</v>
      </c>
      <c r="B30" s="34" t="s">
        <v>85</v>
      </c>
      <c r="C30" s="36">
        <v>306419483</v>
      </c>
      <c r="D30" s="36">
        <v>19488</v>
      </c>
      <c r="E30" s="37">
        <f t="shared" si="5"/>
        <v>15723.495638341543</v>
      </c>
      <c r="F30" s="38">
        <f t="shared" si="6"/>
        <v>1.0244357863783331</v>
      </c>
      <c r="G30" s="39">
        <f t="shared" si="7"/>
        <v>-225.03078415337876</v>
      </c>
      <c r="H30" s="39">
        <f t="shared" si="8"/>
        <v>0</v>
      </c>
      <c r="I30" s="37">
        <f t="shared" si="9"/>
        <v>-225.03078415337876</v>
      </c>
      <c r="J30" s="40">
        <f t="shared" si="10"/>
        <v>-201.692894617989</v>
      </c>
      <c r="K30" s="37">
        <f t="shared" si="11"/>
        <v>-426.72367877136776</v>
      </c>
      <c r="L30" s="37">
        <f t="shared" si="12"/>
        <v>-4385399.9215810457</v>
      </c>
      <c r="M30" s="37">
        <f t="shared" si="13"/>
        <v>-8315991.0518964147</v>
      </c>
      <c r="N30" s="41">
        <f>'jan-apr'!M30</f>
        <v>-3362840.7038850198</v>
      </c>
      <c r="O30" s="41">
        <f t="shared" si="14"/>
        <v>-4953150.348011395</v>
      </c>
      <c r="P30" s="4"/>
      <c r="Q30" s="4"/>
      <c r="R30" s="4"/>
    </row>
    <row r="31" spans="1:18" s="34" customFormat="1" x14ac:dyDescent="0.3">
      <c r="A31" s="33">
        <v>217</v>
      </c>
      <c r="B31" s="34" t="s">
        <v>86</v>
      </c>
      <c r="C31" s="36">
        <v>517406399</v>
      </c>
      <c r="D31" s="36">
        <v>27394</v>
      </c>
      <c r="E31" s="37">
        <f t="shared" si="5"/>
        <v>18887.581185661093</v>
      </c>
      <c r="F31" s="38">
        <f t="shared" si="6"/>
        <v>1.2305860305983589</v>
      </c>
      <c r="G31" s="39">
        <f t="shared" si="7"/>
        <v>-2123.4821125451085</v>
      </c>
      <c r="H31" s="39">
        <f t="shared" si="8"/>
        <v>0</v>
      </c>
      <c r="I31" s="37">
        <f t="shared" si="9"/>
        <v>-2123.4821125451085</v>
      </c>
      <c r="J31" s="40">
        <f t="shared" si="10"/>
        <v>-201.692894617989</v>
      </c>
      <c r="K31" s="37">
        <f t="shared" si="11"/>
        <v>-2325.1750071630977</v>
      </c>
      <c r="L31" s="37">
        <f t="shared" si="12"/>
        <v>-58170668.991060704</v>
      </c>
      <c r="M31" s="37">
        <f t="shared" si="13"/>
        <v>-63695844.146225899</v>
      </c>
      <c r="N31" s="41">
        <f>'jan-apr'!M31</f>
        <v>-34632654.794962339</v>
      </c>
      <c r="O31" s="41">
        <f t="shared" si="14"/>
        <v>-29063189.35126356</v>
      </c>
      <c r="P31" s="4"/>
      <c r="Q31" s="4"/>
      <c r="R31" s="4"/>
    </row>
    <row r="32" spans="1:18" s="34" customFormat="1" x14ac:dyDescent="0.3">
      <c r="A32" s="33">
        <v>219</v>
      </c>
      <c r="B32" s="34" t="s">
        <v>87</v>
      </c>
      <c r="C32" s="36">
        <v>3239369716</v>
      </c>
      <c r="D32" s="36">
        <v>126841</v>
      </c>
      <c r="E32" s="37">
        <f t="shared" si="5"/>
        <v>25538.821958199635</v>
      </c>
      <c r="F32" s="38">
        <f t="shared" si="6"/>
        <v>1.6639355368361364</v>
      </c>
      <c r="G32" s="39">
        <f t="shared" si="7"/>
        <v>-6114.226576068234</v>
      </c>
      <c r="H32" s="39">
        <f t="shared" si="8"/>
        <v>0</v>
      </c>
      <c r="I32" s="37">
        <f t="shared" si="9"/>
        <v>-6114.226576068234</v>
      </c>
      <c r="J32" s="40">
        <f t="shared" si="10"/>
        <v>-201.692894617989</v>
      </c>
      <c r="K32" s="37">
        <f t="shared" si="11"/>
        <v>-6315.9194706862227</v>
      </c>
      <c r="L32" s="37">
        <f t="shared" si="12"/>
        <v>-775534613.13507092</v>
      </c>
      <c r="M32" s="37">
        <f t="shared" si="13"/>
        <v>-801117541.58131123</v>
      </c>
      <c r="N32" s="41">
        <f>'jan-apr'!M32</f>
        <v>-408198998.53346044</v>
      </c>
      <c r="O32" s="41">
        <f t="shared" si="14"/>
        <v>-392918543.04785079</v>
      </c>
      <c r="P32" s="4"/>
      <c r="Q32" s="4"/>
      <c r="R32" s="4"/>
    </row>
    <row r="33" spans="1:18" s="34" customFormat="1" x14ac:dyDescent="0.3">
      <c r="A33" s="33">
        <v>220</v>
      </c>
      <c r="B33" s="34" t="s">
        <v>88</v>
      </c>
      <c r="C33" s="36">
        <v>1449967075</v>
      </c>
      <c r="D33" s="36">
        <v>61523</v>
      </c>
      <c r="E33" s="37">
        <f t="shared" si="5"/>
        <v>23567.886400208052</v>
      </c>
      <c r="F33" s="38">
        <f t="shared" si="6"/>
        <v>1.5355228120392035</v>
      </c>
      <c r="G33" s="39">
        <f t="shared" si="7"/>
        <v>-4931.6652412732838</v>
      </c>
      <c r="H33" s="39">
        <f t="shared" si="8"/>
        <v>0</v>
      </c>
      <c r="I33" s="37">
        <f t="shared" si="9"/>
        <v>-4931.6652412732838</v>
      </c>
      <c r="J33" s="40">
        <f t="shared" si="10"/>
        <v>-201.692894617989</v>
      </c>
      <c r="K33" s="37">
        <f t="shared" si="11"/>
        <v>-5133.3581358912725</v>
      </c>
      <c r="L33" s="37">
        <f t="shared" si="12"/>
        <v>-303410840.63885623</v>
      </c>
      <c r="M33" s="37">
        <f t="shared" si="13"/>
        <v>-315819592.59443873</v>
      </c>
      <c r="N33" s="41">
        <f>'jan-apr'!M33</f>
        <v>-158161733.34750193</v>
      </c>
      <c r="O33" s="41">
        <f t="shared" si="14"/>
        <v>-157657859.2469368</v>
      </c>
      <c r="P33" s="4"/>
      <c r="Q33" s="4"/>
      <c r="R33" s="4"/>
    </row>
    <row r="34" spans="1:18" s="34" customFormat="1" x14ac:dyDescent="0.3">
      <c r="A34" s="33">
        <v>221</v>
      </c>
      <c r="B34" s="34" t="s">
        <v>89</v>
      </c>
      <c r="C34" s="36">
        <v>199116517</v>
      </c>
      <c r="D34" s="36">
        <v>16500</v>
      </c>
      <c r="E34" s="37">
        <f t="shared" si="5"/>
        <v>12067.667696969696</v>
      </c>
      <c r="F34" s="38">
        <f t="shared" si="6"/>
        <v>0.78624696004313677</v>
      </c>
      <c r="G34" s="39">
        <f t="shared" si="7"/>
        <v>1968.4659806697291</v>
      </c>
      <c r="H34" s="39">
        <f t="shared" si="8"/>
        <v>611.07627045766822</v>
      </c>
      <c r="I34" s="37">
        <f t="shared" si="9"/>
        <v>2579.5422511273973</v>
      </c>
      <c r="J34" s="40">
        <f t="shared" si="10"/>
        <v>-201.692894617989</v>
      </c>
      <c r="K34" s="37">
        <f t="shared" si="11"/>
        <v>2377.8493565094082</v>
      </c>
      <c r="L34" s="37">
        <f t="shared" si="12"/>
        <v>42562447.143602058</v>
      </c>
      <c r="M34" s="37">
        <f t="shared" si="13"/>
        <v>39234514.382405236</v>
      </c>
      <c r="N34" s="41">
        <f>'jan-apr'!M34</f>
        <v>24471080.65757196</v>
      </c>
      <c r="O34" s="41">
        <f t="shared" si="14"/>
        <v>14763433.724833276</v>
      </c>
      <c r="P34" s="4"/>
      <c r="Q34" s="4"/>
      <c r="R34" s="4"/>
    </row>
    <row r="35" spans="1:18" s="34" customFormat="1" x14ac:dyDescent="0.3">
      <c r="A35" s="33">
        <v>226</v>
      </c>
      <c r="B35" s="34" t="s">
        <v>90</v>
      </c>
      <c r="C35" s="36">
        <v>276065055</v>
      </c>
      <c r="D35" s="36">
        <v>18263</v>
      </c>
      <c r="E35" s="37">
        <f t="shared" si="5"/>
        <v>15116.084706784208</v>
      </c>
      <c r="F35" s="38">
        <f t="shared" si="6"/>
        <v>0.98486103088901444</v>
      </c>
      <c r="G35" s="39">
        <f t="shared" si="7"/>
        <v>139.41577478102226</v>
      </c>
      <c r="H35" s="39">
        <f t="shared" si="8"/>
        <v>0</v>
      </c>
      <c r="I35" s="37">
        <f t="shared" si="9"/>
        <v>139.41577478102226</v>
      </c>
      <c r="J35" s="40">
        <f t="shared" si="10"/>
        <v>-201.692894617989</v>
      </c>
      <c r="K35" s="37">
        <f t="shared" si="11"/>
        <v>-62.277119836966733</v>
      </c>
      <c r="L35" s="37">
        <f t="shared" si="12"/>
        <v>2546150.2948258095</v>
      </c>
      <c r="M35" s="37">
        <f t="shared" si="13"/>
        <v>-1137367.0395825235</v>
      </c>
      <c r="N35" s="41">
        <f>'jan-apr'!M35</f>
        <v>-2599154.3375847768</v>
      </c>
      <c r="O35" s="41">
        <f t="shared" si="14"/>
        <v>1461787.2980022533</v>
      </c>
      <c r="P35" s="4"/>
      <c r="Q35" s="4"/>
      <c r="R35" s="4"/>
    </row>
    <row r="36" spans="1:18" s="34" customFormat="1" x14ac:dyDescent="0.3">
      <c r="A36" s="33">
        <v>227</v>
      </c>
      <c r="B36" s="34" t="s">
        <v>91</v>
      </c>
      <c r="C36" s="36">
        <v>187366666</v>
      </c>
      <c r="D36" s="36">
        <v>11842</v>
      </c>
      <c r="E36" s="37">
        <f t="shared" si="5"/>
        <v>15822.214659685864</v>
      </c>
      <c r="F36" s="38">
        <f t="shared" si="6"/>
        <v>1.0308676448268299</v>
      </c>
      <c r="G36" s="39">
        <f t="shared" si="7"/>
        <v>-284.26219695997133</v>
      </c>
      <c r="H36" s="39">
        <f t="shared" si="8"/>
        <v>0</v>
      </c>
      <c r="I36" s="37">
        <f t="shared" si="9"/>
        <v>-284.26219695997133</v>
      </c>
      <c r="J36" s="40">
        <f t="shared" si="10"/>
        <v>-201.692894617989</v>
      </c>
      <c r="K36" s="37">
        <f t="shared" si="11"/>
        <v>-485.95509157796033</v>
      </c>
      <c r="L36" s="37">
        <f t="shared" si="12"/>
        <v>-3366232.9363999804</v>
      </c>
      <c r="M36" s="37">
        <f t="shared" si="13"/>
        <v>-5754680.1944662062</v>
      </c>
      <c r="N36" s="41">
        <f>'jan-apr'!M36</f>
        <v>-1252838.7485122331</v>
      </c>
      <c r="O36" s="41">
        <f t="shared" si="14"/>
        <v>-4501841.4459539726</v>
      </c>
      <c r="P36" s="4"/>
      <c r="Q36" s="4"/>
      <c r="R36" s="4"/>
    </row>
    <row r="37" spans="1:18" s="34" customFormat="1" x14ac:dyDescent="0.3">
      <c r="A37" s="33">
        <v>228</v>
      </c>
      <c r="B37" s="34" t="s">
        <v>92</v>
      </c>
      <c r="C37" s="36">
        <v>278022145</v>
      </c>
      <c r="D37" s="36">
        <v>18161</v>
      </c>
      <c r="E37" s="37">
        <f t="shared" si="5"/>
        <v>15308.746489730742</v>
      </c>
      <c r="F37" s="38">
        <f t="shared" si="6"/>
        <v>0.99741355926168762</v>
      </c>
      <c r="G37" s="39">
        <f t="shared" si="7"/>
        <v>23.818705013101862</v>
      </c>
      <c r="H37" s="39">
        <f t="shared" si="8"/>
        <v>0</v>
      </c>
      <c r="I37" s="37">
        <f t="shared" si="9"/>
        <v>23.818705013101862</v>
      </c>
      <c r="J37" s="40">
        <f t="shared" si="10"/>
        <v>-201.692894617989</v>
      </c>
      <c r="K37" s="37">
        <f t="shared" si="11"/>
        <v>-177.87418960488714</v>
      </c>
      <c r="L37" s="37">
        <f t="shared" si="12"/>
        <v>432571.5017429429</v>
      </c>
      <c r="M37" s="37">
        <f t="shared" si="13"/>
        <v>-3230373.1574143553</v>
      </c>
      <c r="N37" s="41">
        <f>'jan-apr'!M37</f>
        <v>-1294498.8089622112</v>
      </c>
      <c r="O37" s="41">
        <f t="shared" si="14"/>
        <v>-1935874.3484521441</v>
      </c>
      <c r="P37" s="4"/>
      <c r="Q37" s="4"/>
      <c r="R37" s="4"/>
    </row>
    <row r="38" spans="1:18" s="34" customFormat="1" x14ac:dyDescent="0.3">
      <c r="A38" s="33">
        <v>229</v>
      </c>
      <c r="B38" s="34" t="s">
        <v>93</v>
      </c>
      <c r="C38" s="36">
        <v>144556415</v>
      </c>
      <c r="D38" s="36">
        <v>11026</v>
      </c>
      <c r="E38" s="37">
        <f t="shared" si="5"/>
        <v>13110.503809178306</v>
      </c>
      <c r="F38" s="38">
        <f t="shared" si="6"/>
        <v>0.85419105194526257</v>
      </c>
      <c r="G38" s="39">
        <f t="shared" si="7"/>
        <v>1342.7643133445631</v>
      </c>
      <c r="H38" s="39">
        <f t="shared" si="8"/>
        <v>246.08363118465476</v>
      </c>
      <c r="I38" s="37">
        <f t="shared" si="9"/>
        <v>1588.8479445292178</v>
      </c>
      <c r="J38" s="40">
        <f t="shared" si="10"/>
        <v>-201.692894617989</v>
      </c>
      <c r="K38" s="37">
        <f t="shared" si="11"/>
        <v>1387.1550499112288</v>
      </c>
      <c r="L38" s="37">
        <f t="shared" si="12"/>
        <v>17518637.436379157</v>
      </c>
      <c r="M38" s="37">
        <f t="shared" si="13"/>
        <v>15294771.58032121</v>
      </c>
      <c r="N38" s="41">
        <f>'jan-apr'!M38</f>
        <v>8707005.776126571</v>
      </c>
      <c r="O38" s="41">
        <f t="shared" si="14"/>
        <v>6587765.8041946385</v>
      </c>
      <c r="P38" s="4"/>
      <c r="Q38" s="4"/>
      <c r="R38" s="4"/>
    </row>
    <row r="39" spans="1:18" s="34" customFormat="1" x14ac:dyDescent="0.3">
      <c r="A39" s="33">
        <v>230</v>
      </c>
      <c r="B39" s="34" t="s">
        <v>94</v>
      </c>
      <c r="C39" s="36">
        <v>630285760</v>
      </c>
      <c r="D39" s="36">
        <v>40106</v>
      </c>
      <c r="E39" s="37">
        <f t="shared" si="5"/>
        <v>15715.497930484216</v>
      </c>
      <c r="F39" s="38">
        <f t="shared" si="6"/>
        <v>1.0239147102559176</v>
      </c>
      <c r="G39" s="39">
        <f t="shared" si="7"/>
        <v>-220.23215943898285</v>
      </c>
      <c r="H39" s="39">
        <f t="shared" si="8"/>
        <v>0</v>
      </c>
      <c r="I39" s="37">
        <f t="shared" si="9"/>
        <v>-220.23215943898285</v>
      </c>
      <c r="J39" s="40">
        <f t="shared" si="10"/>
        <v>-201.692894617989</v>
      </c>
      <c r="K39" s="37">
        <f t="shared" si="11"/>
        <v>-421.92505405697182</v>
      </c>
      <c r="L39" s="37">
        <f t="shared" si="12"/>
        <v>-8832630.9864598457</v>
      </c>
      <c r="M39" s="37">
        <f t="shared" si="13"/>
        <v>-16921726.218008913</v>
      </c>
      <c r="N39" s="41">
        <f>'jan-apr'!M39</f>
        <v>-8363472.605255127</v>
      </c>
      <c r="O39" s="41">
        <f t="shared" si="14"/>
        <v>-8558253.6127537861</v>
      </c>
      <c r="P39" s="4"/>
      <c r="Q39" s="4"/>
      <c r="R39" s="4"/>
    </row>
    <row r="40" spans="1:18" s="34" customFormat="1" x14ac:dyDescent="0.3">
      <c r="A40" s="33">
        <v>231</v>
      </c>
      <c r="B40" s="34" t="s">
        <v>95</v>
      </c>
      <c r="C40" s="36">
        <v>876938060</v>
      </c>
      <c r="D40" s="36">
        <v>55652</v>
      </c>
      <c r="E40" s="37">
        <f t="shared" si="5"/>
        <v>15757.530007906274</v>
      </c>
      <c r="F40" s="38">
        <f t="shared" si="6"/>
        <v>1.0266532338817951</v>
      </c>
      <c r="G40" s="39">
        <f t="shared" si="7"/>
        <v>-245.45140589221774</v>
      </c>
      <c r="H40" s="39">
        <f t="shared" si="8"/>
        <v>0</v>
      </c>
      <c r="I40" s="37">
        <f t="shared" si="9"/>
        <v>-245.45140589221774</v>
      </c>
      <c r="J40" s="40">
        <f t="shared" si="10"/>
        <v>-201.692894617989</v>
      </c>
      <c r="K40" s="37">
        <f t="shared" si="11"/>
        <v>-447.14430051020673</v>
      </c>
      <c r="L40" s="37">
        <f t="shared" si="12"/>
        <v>-13659861.640713701</v>
      </c>
      <c r="M40" s="37">
        <f t="shared" si="13"/>
        <v>-24884474.611994024</v>
      </c>
      <c r="N40" s="41">
        <f>'jan-apr'!M40</f>
        <v>-13276963.514727473</v>
      </c>
      <c r="O40" s="41">
        <f t="shared" si="14"/>
        <v>-11607511.097266551</v>
      </c>
      <c r="P40" s="4"/>
      <c r="Q40" s="4"/>
      <c r="R40" s="4"/>
    </row>
    <row r="41" spans="1:18" s="34" customFormat="1" x14ac:dyDescent="0.3">
      <c r="A41" s="33">
        <v>233</v>
      </c>
      <c r="B41" s="34" t="s">
        <v>96</v>
      </c>
      <c r="C41" s="36">
        <v>391155852</v>
      </c>
      <c r="D41" s="36">
        <v>24089</v>
      </c>
      <c r="E41" s="37">
        <f t="shared" si="5"/>
        <v>16237.944788077546</v>
      </c>
      <c r="F41" s="38">
        <f t="shared" si="6"/>
        <v>1.057953785898512</v>
      </c>
      <c r="G41" s="39">
        <f t="shared" si="7"/>
        <v>-533.70027399498065</v>
      </c>
      <c r="H41" s="39">
        <f t="shared" si="8"/>
        <v>0</v>
      </c>
      <c r="I41" s="37">
        <f t="shared" si="9"/>
        <v>-533.70027399498065</v>
      </c>
      <c r="J41" s="40">
        <f t="shared" si="10"/>
        <v>-201.692894617989</v>
      </c>
      <c r="K41" s="37">
        <f t="shared" si="11"/>
        <v>-735.3931686129697</v>
      </c>
      <c r="L41" s="37">
        <f t="shared" si="12"/>
        <v>-12856305.900265088</v>
      </c>
      <c r="M41" s="37">
        <f t="shared" si="13"/>
        <v>-17714886.038717829</v>
      </c>
      <c r="N41" s="41">
        <f>'jan-apr'!M41</f>
        <v>-9823501.5430257469</v>
      </c>
      <c r="O41" s="41">
        <f t="shared" si="14"/>
        <v>-7891384.4956920817</v>
      </c>
      <c r="P41" s="4"/>
      <c r="Q41" s="4"/>
      <c r="R41" s="4"/>
    </row>
    <row r="42" spans="1:18" s="34" customFormat="1" x14ac:dyDescent="0.3">
      <c r="A42" s="33">
        <v>234</v>
      </c>
      <c r="B42" s="34" t="s">
        <v>97</v>
      </c>
      <c r="C42" s="36">
        <v>120331755</v>
      </c>
      <c r="D42" s="36">
        <v>6823</v>
      </c>
      <c r="E42" s="37">
        <f t="shared" si="5"/>
        <v>17636.194489227611</v>
      </c>
      <c r="F42" s="38">
        <f t="shared" si="6"/>
        <v>1.149054204348593</v>
      </c>
      <c r="G42" s="39">
        <f t="shared" si="7"/>
        <v>-1372.6500946850199</v>
      </c>
      <c r="H42" s="39">
        <f t="shared" si="8"/>
        <v>0</v>
      </c>
      <c r="I42" s="37">
        <f t="shared" si="9"/>
        <v>-1372.6500946850199</v>
      </c>
      <c r="J42" s="40">
        <f t="shared" si="10"/>
        <v>-201.692894617989</v>
      </c>
      <c r="K42" s="37">
        <f t="shared" si="11"/>
        <v>-1574.3429893030088</v>
      </c>
      <c r="L42" s="37">
        <f t="shared" si="12"/>
        <v>-9365591.5960358903</v>
      </c>
      <c r="M42" s="37">
        <f t="shared" si="13"/>
        <v>-10741742.21601443</v>
      </c>
      <c r="N42" s="41">
        <f>'jan-apr'!M42</f>
        <v>-4938885.3665849427</v>
      </c>
      <c r="O42" s="41">
        <f t="shared" si="14"/>
        <v>-5802856.8494294873</v>
      </c>
      <c r="P42" s="4"/>
      <c r="Q42" s="4"/>
      <c r="R42" s="4"/>
    </row>
    <row r="43" spans="1:18" s="34" customFormat="1" x14ac:dyDescent="0.3">
      <c r="A43" s="33">
        <v>235</v>
      </c>
      <c r="B43" s="34" t="s">
        <v>98</v>
      </c>
      <c r="C43" s="36">
        <v>544176878</v>
      </c>
      <c r="D43" s="36">
        <v>38234</v>
      </c>
      <c r="E43" s="37">
        <f t="shared" si="5"/>
        <v>14232.800073233248</v>
      </c>
      <c r="F43" s="38">
        <f t="shared" si="6"/>
        <v>0.92731222564998317</v>
      </c>
      <c r="G43" s="39">
        <f t="shared" si="7"/>
        <v>669.38655491159841</v>
      </c>
      <c r="H43" s="39">
        <f t="shared" si="8"/>
        <v>0</v>
      </c>
      <c r="I43" s="37">
        <f t="shared" si="9"/>
        <v>669.38655491159841</v>
      </c>
      <c r="J43" s="40">
        <f t="shared" si="10"/>
        <v>-201.692894617989</v>
      </c>
      <c r="K43" s="37">
        <f t="shared" si="11"/>
        <v>467.69366029360941</v>
      </c>
      <c r="L43" s="37">
        <f t="shared" si="12"/>
        <v>25593325.540490054</v>
      </c>
      <c r="M43" s="37">
        <f t="shared" si="13"/>
        <v>17881799.407665864</v>
      </c>
      <c r="N43" s="41">
        <f>'jan-apr'!M43</f>
        <v>10435217.531817576</v>
      </c>
      <c r="O43" s="41">
        <f t="shared" si="14"/>
        <v>7446581.8758482877</v>
      </c>
      <c r="P43" s="4"/>
      <c r="Q43" s="4"/>
      <c r="R43" s="4"/>
    </row>
    <row r="44" spans="1:18" s="34" customFormat="1" x14ac:dyDescent="0.3">
      <c r="A44" s="33">
        <v>236</v>
      </c>
      <c r="B44" s="34" t="s">
        <v>99</v>
      </c>
      <c r="C44" s="36">
        <v>278792540</v>
      </c>
      <c r="D44" s="36">
        <v>21885</v>
      </c>
      <c r="E44" s="37">
        <f t="shared" si="5"/>
        <v>12738.97829563628</v>
      </c>
      <c r="F44" s="38">
        <f t="shared" si="6"/>
        <v>0.82998498222772832</v>
      </c>
      <c r="G44" s="39">
        <f t="shared" si="7"/>
        <v>1565.679621469779</v>
      </c>
      <c r="H44" s="39">
        <f t="shared" si="8"/>
        <v>376.11756092436406</v>
      </c>
      <c r="I44" s="37">
        <f t="shared" si="9"/>
        <v>1941.797182394143</v>
      </c>
      <c r="J44" s="40">
        <f t="shared" si="10"/>
        <v>-201.692894617989</v>
      </c>
      <c r="K44" s="37">
        <f t="shared" si="11"/>
        <v>1740.104287776154</v>
      </c>
      <c r="L44" s="37">
        <f t="shared" si="12"/>
        <v>42496231.33669582</v>
      </c>
      <c r="M44" s="37">
        <f t="shared" si="13"/>
        <v>38082182.337981127</v>
      </c>
      <c r="N44" s="41">
        <f>'jan-apr'!M44</f>
        <v>22222719.729043167</v>
      </c>
      <c r="O44" s="41">
        <f t="shared" si="14"/>
        <v>15859462.60893796</v>
      </c>
      <c r="P44" s="4"/>
      <c r="Q44" s="4"/>
      <c r="R44" s="4"/>
    </row>
    <row r="45" spans="1:18" s="34" customFormat="1" x14ac:dyDescent="0.3">
      <c r="A45" s="33">
        <v>237</v>
      </c>
      <c r="B45" s="34" t="s">
        <v>100</v>
      </c>
      <c r="C45" s="36">
        <v>305868632</v>
      </c>
      <c r="D45" s="36">
        <v>24919</v>
      </c>
      <c r="E45" s="37">
        <f t="shared" si="5"/>
        <v>12274.514707652796</v>
      </c>
      <c r="F45" s="38">
        <f t="shared" si="6"/>
        <v>0.79972370115231028</v>
      </c>
      <c r="G45" s="39">
        <f t="shared" si="7"/>
        <v>1844.3577742598695</v>
      </c>
      <c r="H45" s="39">
        <f t="shared" si="8"/>
        <v>538.67981671858342</v>
      </c>
      <c r="I45" s="37">
        <f t="shared" si="9"/>
        <v>2383.037590978453</v>
      </c>
      <c r="J45" s="40">
        <f t="shared" si="10"/>
        <v>-201.692894617989</v>
      </c>
      <c r="K45" s="37">
        <f t="shared" si="11"/>
        <v>2181.3446963604638</v>
      </c>
      <c r="L45" s="37">
        <f t="shared" si="12"/>
        <v>59382913.72959207</v>
      </c>
      <c r="M45" s="37">
        <f t="shared" si="13"/>
        <v>54356928.488606401</v>
      </c>
      <c r="N45" s="41">
        <f>'jan-apr'!M45</f>
        <v>31128101.956702173</v>
      </c>
      <c r="O45" s="41">
        <f t="shared" si="14"/>
        <v>23228826.531904228</v>
      </c>
      <c r="P45" s="4"/>
      <c r="Q45" s="4"/>
      <c r="R45" s="4"/>
    </row>
    <row r="46" spans="1:18" s="34" customFormat="1" x14ac:dyDescent="0.3">
      <c r="A46" s="33">
        <v>238</v>
      </c>
      <c r="B46" s="34" t="s">
        <v>101</v>
      </c>
      <c r="C46" s="36">
        <v>177371513</v>
      </c>
      <c r="D46" s="36">
        <v>13682</v>
      </c>
      <c r="E46" s="37">
        <f t="shared" si="5"/>
        <v>12963.858573307996</v>
      </c>
      <c r="F46" s="38">
        <f t="shared" si="6"/>
        <v>0.84463664807840821</v>
      </c>
      <c r="G46" s="39">
        <f t="shared" si="7"/>
        <v>1430.7514548667491</v>
      </c>
      <c r="H46" s="39">
        <f t="shared" si="8"/>
        <v>297.40946373926323</v>
      </c>
      <c r="I46" s="37">
        <f t="shared" si="9"/>
        <v>1728.1609186060123</v>
      </c>
      <c r="J46" s="40">
        <f t="shared" si="10"/>
        <v>-201.692894617989</v>
      </c>
      <c r="K46" s="37">
        <f t="shared" si="11"/>
        <v>1526.4680239880233</v>
      </c>
      <c r="L46" s="37">
        <f t="shared" si="12"/>
        <v>23644697.68836746</v>
      </c>
      <c r="M46" s="37">
        <f t="shared" si="13"/>
        <v>20885135.504204135</v>
      </c>
      <c r="N46" s="41">
        <f>'jan-apr'!M46</f>
        <v>11001286.570412097</v>
      </c>
      <c r="O46" s="41">
        <f t="shared" si="14"/>
        <v>9883848.9337920379</v>
      </c>
      <c r="P46" s="4"/>
      <c r="Q46" s="4"/>
      <c r="R46" s="4"/>
    </row>
    <row r="47" spans="1:18" s="34" customFormat="1" x14ac:dyDescent="0.3">
      <c r="A47" s="33">
        <v>239</v>
      </c>
      <c r="B47" s="34" t="s">
        <v>102</v>
      </c>
      <c r="C47" s="36">
        <v>32798088</v>
      </c>
      <c r="D47" s="36">
        <v>2864</v>
      </c>
      <c r="E47" s="37">
        <f t="shared" si="5"/>
        <v>11451.846368715083</v>
      </c>
      <c r="F47" s="38">
        <f t="shared" si="6"/>
        <v>0.74612424043995285</v>
      </c>
      <c r="G47" s="39">
        <f t="shared" si="7"/>
        <v>2337.9587776224967</v>
      </c>
      <c r="H47" s="39">
        <f t="shared" si="8"/>
        <v>826.61373534678273</v>
      </c>
      <c r="I47" s="37">
        <f t="shared" si="9"/>
        <v>3164.5725129692792</v>
      </c>
      <c r="J47" s="40">
        <f t="shared" si="10"/>
        <v>-201.692894617989</v>
      </c>
      <c r="K47" s="37">
        <f t="shared" si="11"/>
        <v>2962.87961835129</v>
      </c>
      <c r="L47" s="37">
        <f t="shared" si="12"/>
        <v>9063335.6771440152</v>
      </c>
      <c r="M47" s="37">
        <f t="shared" si="13"/>
        <v>8485687.2269580942</v>
      </c>
      <c r="N47" s="41">
        <f>'jan-apr'!M47</f>
        <v>5658456.6962476419</v>
      </c>
      <c r="O47" s="41">
        <f t="shared" si="14"/>
        <v>2827230.5307104522</v>
      </c>
      <c r="P47" s="4"/>
      <c r="Q47" s="4"/>
      <c r="R47" s="4"/>
    </row>
    <row r="48" spans="1:18" s="34" customFormat="1" x14ac:dyDescent="0.3">
      <c r="A48" s="33">
        <v>301</v>
      </c>
      <c r="B48" s="34" t="s">
        <v>103</v>
      </c>
      <c r="C48" s="36">
        <v>14056460910</v>
      </c>
      <c r="D48" s="36">
        <v>681071</v>
      </c>
      <c r="E48" s="37">
        <f t="shared" si="5"/>
        <v>20638.759997122179</v>
      </c>
      <c r="F48" s="38">
        <f t="shared" si="6"/>
        <v>1.3446809039058976</v>
      </c>
      <c r="G48" s="39">
        <f t="shared" si="7"/>
        <v>-3174.1893994217603</v>
      </c>
      <c r="H48" s="39">
        <f t="shared" si="8"/>
        <v>0</v>
      </c>
      <c r="I48" s="37">
        <f t="shared" si="9"/>
        <v>-3174.1893994217603</v>
      </c>
      <c r="J48" s="40">
        <f t="shared" si="10"/>
        <v>-201.692894617989</v>
      </c>
      <c r="K48" s="37">
        <f t="shared" si="11"/>
        <v>-3375.8822940397495</v>
      </c>
      <c r="L48" s="37">
        <f t="shared" si="12"/>
        <v>-2161848348.4535775</v>
      </c>
      <c r="M48" s="37">
        <f t="shared" si="13"/>
        <v>-2299215529.8839464</v>
      </c>
      <c r="N48" s="41">
        <f>'jan-apr'!M48</f>
        <v>-1196304990.8008757</v>
      </c>
      <c r="O48" s="41">
        <f t="shared" si="14"/>
        <v>-1102910539.0830708</v>
      </c>
      <c r="P48" s="4"/>
      <c r="Q48" s="4"/>
      <c r="R48" s="4"/>
    </row>
    <row r="49" spans="1:18" s="34" customFormat="1" x14ac:dyDescent="0.3">
      <c r="A49" s="33">
        <v>402</v>
      </c>
      <c r="B49" s="34" t="s">
        <v>104</v>
      </c>
      <c r="C49" s="36">
        <v>228649616</v>
      </c>
      <c r="D49" s="36">
        <v>17823</v>
      </c>
      <c r="E49" s="37">
        <f t="shared" si="5"/>
        <v>12828.907366885485</v>
      </c>
      <c r="F49" s="38">
        <f t="shared" si="6"/>
        <v>0.83584414745042879</v>
      </c>
      <c r="G49" s="39">
        <f t="shared" si="7"/>
        <v>1511.7221787202557</v>
      </c>
      <c r="H49" s="39">
        <f t="shared" si="8"/>
        <v>344.64238598714206</v>
      </c>
      <c r="I49" s="37">
        <f t="shared" si="9"/>
        <v>1856.3645647073977</v>
      </c>
      <c r="J49" s="40">
        <f t="shared" si="10"/>
        <v>-201.692894617989</v>
      </c>
      <c r="K49" s="37">
        <f t="shared" si="11"/>
        <v>1654.6716700894087</v>
      </c>
      <c r="L49" s="37">
        <f t="shared" si="12"/>
        <v>33085985.636779949</v>
      </c>
      <c r="M49" s="37">
        <f t="shared" si="13"/>
        <v>29491213.176003531</v>
      </c>
      <c r="N49" s="41">
        <f>'jan-apr'!M49</f>
        <v>17653820.32437909</v>
      </c>
      <c r="O49" s="41">
        <f t="shared" si="14"/>
        <v>11837392.85162444</v>
      </c>
      <c r="P49" s="4"/>
      <c r="Q49" s="4"/>
      <c r="R49" s="4"/>
    </row>
    <row r="50" spans="1:18" s="34" customFormat="1" x14ac:dyDescent="0.3">
      <c r="A50" s="33">
        <v>403</v>
      </c>
      <c r="B50" s="34" t="s">
        <v>105</v>
      </c>
      <c r="C50" s="36">
        <v>430166676</v>
      </c>
      <c r="D50" s="36">
        <v>31144</v>
      </c>
      <c r="E50" s="37">
        <f t="shared" si="5"/>
        <v>13812.184562034421</v>
      </c>
      <c r="F50" s="38">
        <f t="shared" si="6"/>
        <v>0.89990778633897106</v>
      </c>
      <c r="G50" s="39">
        <f t="shared" si="7"/>
        <v>921.75586163089429</v>
      </c>
      <c r="H50" s="39">
        <f t="shared" si="8"/>
        <v>0.49536768501457112</v>
      </c>
      <c r="I50" s="37">
        <f t="shared" si="9"/>
        <v>922.25122931590886</v>
      </c>
      <c r="J50" s="40">
        <f t="shared" si="10"/>
        <v>-201.692894617989</v>
      </c>
      <c r="K50" s="37">
        <f t="shared" si="11"/>
        <v>720.55833469791992</v>
      </c>
      <c r="L50" s="37">
        <f t="shared" si="12"/>
        <v>28722592.285814665</v>
      </c>
      <c r="M50" s="37">
        <f t="shared" si="13"/>
        <v>22441068.77583202</v>
      </c>
      <c r="N50" s="41">
        <f>'jan-apr'!M50</f>
        <v>13526717.393914459</v>
      </c>
      <c r="O50" s="41">
        <f t="shared" si="14"/>
        <v>8914351.3819175605</v>
      </c>
      <c r="P50" s="4"/>
      <c r="Q50" s="4"/>
      <c r="R50" s="4"/>
    </row>
    <row r="51" spans="1:18" s="34" customFormat="1" x14ac:dyDescent="0.3">
      <c r="A51" s="33">
        <v>412</v>
      </c>
      <c r="B51" s="34" t="s">
        <v>106</v>
      </c>
      <c r="C51" s="36">
        <v>407415905</v>
      </c>
      <c r="D51" s="36">
        <v>34488</v>
      </c>
      <c r="E51" s="37">
        <f t="shared" si="5"/>
        <v>11813.265628624449</v>
      </c>
      <c r="F51" s="38">
        <f t="shared" si="6"/>
        <v>0.76967185556662188</v>
      </c>
      <c r="G51" s="39">
        <f t="shared" si="7"/>
        <v>2121.1072216768775</v>
      </c>
      <c r="H51" s="39">
        <f t="shared" si="8"/>
        <v>700.11699437850473</v>
      </c>
      <c r="I51" s="37">
        <f t="shared" si="9"/>
        <v>2821.2242160553824</v>
      </c>
      <c r="J51" s="40">
        <f t="shared" si="10"/>
        <v>-201.692894617989</v>
      </c>
      <c r="K51" s="37">
        <f t="shared" si="11"/>
        <v>2619.5313214373932</v>
      </c>
      <c r="L51" s="37">
        <f t="shared" si="12"/>
        <v>97298380.763318032</v>
      </c>
      <c r="M51" s="37">
        <f t="shared" si="13"/>
        <v>90342396.213732824</v>
      </c>
      <c r="N51" s="41">
        <f>'jan-apr'!M51</f>
        <v>52149401.333026789</v>
      </c>
      <c r="O51" s="41">
        <f t="shared" si="14"/>
        <v>38192994.880706035</v>
      </c>
      <c r="P51" s="4"/>
      <c r="Q51" s="4"/>
      <c r="R51" s="4"/>
    </row>
    <row r="52" spans="1:18" s="34" customFormat="1" x14ac:dyDescent="0.3">
      <c r="A52" s="33">
        <v>415</v>
      </c>
      <c r="B52" s="34" t="s">
        <v>107</v>
      </c>
      <c r="C52" s="36">
        <v>81936286</v>
      </c>
      <c r="D52" s="36">
        <v>7663</v>
      </c>
      <c r="E52" s="37">
        <f t="shared" si="5"/>
        <v>10692.455435208143</v>
      </c>
      <c r="F52" s="38">
        <f t="shared" si="6"/>
        <v>0.69664750409394938</v>
      </c>
      <c r="G52" s="39">
        <f t="shared" si="7"/>
        <v>2793.593337726661</v>
      </c>
      <c r="H52" s="39">
        <f t="shared" si="8"/>
        <v>1092.4005620742118</v>
      </c>
      <c r="I52" s="37">
        <f t="shared" si="9"/>
        <v>3885.9938998008729</v>
      </c>
      <c r="J52" s="40">
        <f t="shared" si="10"/>
        <v>-201.692894617989</v>
      </c>
      <c r="K52" s="37">
        <f t="shared" si="11"/>
        <v>3684.3010051828837</v>
      </c>
      <c r="L52" s="37">
        <f t="shared" si="12"/>
        <v>29778371.254174087</v>
      </c>
      <c r="M52" s="37">
        <f t="shared" si="13"/>
        <v>28232798.602716438</v>
      </c>
      <c r="N52" s="41">
        <f>'jan-apr'!M52</f>
        <v>16107602.982383268</v>
      </c>
      <c r="O52" s="41">
        <f t="shared" si="14"/>
        <v>12125195.620333171</v>
      </c>
      <c r="P52" s="4"/>
      <c r="Q52" s="4"/>
      <c r="R52" s="4"/>
    </row>
    <row r="53" spans="1:18" s="34" customFormat="1" x14ac:dyDescent="0.3">
      <c r="A53" s="33">
        <v>417</v>
      </c>
      <c r="B53" s="34" t="s">
        <v>108</v>
      </c>
      <c r="C53" s="36">
        <v>247535226</v>
      </c>
      <c r="D53" s="36">
        <v>20916</v>
      </c>
      <c r="E53" s="37">
        <f t="shared" si="5"/>
        <v>11834.730636833046</v>
      </c>
      <c r="F53" s="38">
        <f t="shared" si="6"/>
        <v>0.77107036917133009</v>
      </c>
      <c r="G53" s="39">
        <f t="shared" si="7"/>
        <v>2108.2282167517192</v>
      </c>
      <c r="H53" s="39">
        <f t="shared" si="8"/>
        <v>692.60424150549568</v>
      </c>
      <c r="I53" s="37">
        <f t="shared" si="9"/>
        <v>2800.832458257215</v>
      </c>
      <c r="J53" s="40">
        <f t="shared" si="10"/>
        <v>-201.692894617989</v>
      </c>
      <c r="K53" s="37">
        <f t="shared" si="11"/>
        <v>2599.1395636392258</v>
      </c>
      <c r="L53" s="37">
        <f t="shared" si="12"/>
        <v>58582211.696907908</v>
      </c>
      <c r="M53" s="37">
        <f t="shared" si="13"/>
        <v>54363603.11307805</v>
      </c>
      <c r="N53" s="41">
        <f>'jan-apr'!M53</f>
        <v>31285722.779998496</v>
      </c>
      <c r="O53" s="41">
        <f t="shared" si="14"/>
        <v>23077880.333079554</v>
      </c>
      <c r="P53" s="4"/>
      <c r="Q53" s="4"/>
      <c r="R53" s="4"/>
    </row>
    <row r="54" spans="1:18" s="34" customFormat="1" x14ac:dyDescent="0.3">
      <c r="A54" s="33">
        <v>418</v>
      </c>
      <c r="B54" s="34" t="s">
        <v>109</v>
      </c>
      <c r="C54" s="36">
        <v>52677317</v>
      </c>
      <c r="D54" s="36">
        <v>5024</v>
      </c>
      <c r="E54" s="37">
        <f t="shared" si="5"/>
        <v>10485.134753184713</v>
      </c>
      <c r="F54" s="38">
        <f t="shared" si="6"/>
        <v>0.68313990178932815</v>
      </c>
      <c r="G54" s="39">
        <f t="shared" si="7"/>
        <v>2917.9857469407189</v>
      </c>
      <c r="H54" s="39">
        <f t="shared" si="8"/>
        <v>1164.9628007824122</v>
      </c>
      <c r="I54" s="37">
        <f t="shared" si="9"/>
        <v>4082.948547723131</v>
      </c>
      <c r="J54" s="40">
        <f t="shared" si="10"/>
        <v>-201.692894617989</v>
      </c>
      <c r="K54" s="37">
        <f t="shared" si="11"/>
        <v>3881.2556531051418</v>
      </c>
      <c r="L54" s="37">
        <f t="shared" si="12"/>
        <v>20512733.503761008</v>
      </c>
      <c r="M54" s="37">
        <f t="shared" si="13"/>
        <v>19499428.401200231</v>
      </c>
      <c r="N54" s="41">
        <f>'jan-apr'!M54</f>
        <v>11856311.20123888</v>
      </c>
      <c r="O54" s="41">
        <f t="shared" si="14"/>
        <v>7643117.1999613512</v>
      </c>
      <c r="P54" s="4"/>
      <c r="Q54" s="4"/>
      <c r="R54" s="4"/>
    </row>
    <row r="55" spans="1:18" s="34" customFormat="1" x14ac:dyDescent="0.3">
      <c r="A55" s="33">
        <v>419</v>
      </c>
      <c r="B55" s="34" t="s">
        <v>110</v>
      </c>
      <c r="C55" s="36">
        <v>96661412</v>
      </c>
      <c r="D55" s="36">
        <v>7879</v>
      </c>
      <c r="E55" s="37">
        <f t="shared" si="5"/>
        <v>12268.233532174134</v>
      </c>
      <c r="F55" s="38">
        <f t="shared" si="6"/>
        <v>0.79931446257783123</v>
      </c>
      <c r="G55" s="39">
        <f t="shared" si="7"/>
        <v>1848.1264795470665</v>
      </c>
      <c r="H55" s="39">
        <f t="shared" si="8"/>
        <v>540.87822813611501</v>
      </c>
      <c r="I55" s="37">
        <f t="shared" si="9"/>
        <v>2389.0047076831816</v>
      </c>
      <c r="J55" s="40">
        <f t="shared" si="10"/>
        <v>-201.692894617989</v>
      </c>
      <c r="K55" s="37">
        <f t="shared" si="11"/>
        <v>2187.3118130651924</v>
      </c>
      <c r="L55" s="37">
        <f t="shared" si="12"/>
        <v>18822968.091835786</v>
      </c>
      <c r="M55" s="37">
        <f t="shared" si="13"/>
        <v>17233829.775140651</v>
      </c>
      <c r="N55" s="41">
        <f>'jan-apr'!M55</f>
        <v>10273784.972882396</v>
      </c>
      <c r="O55" s="41">
        <f t="shared" si="14"/>
        <v>6960044.802258255</v>
      </c>
      <c r="P55" s="4"/>
      <c r="Q55" s="4"/>
      <c r="R55" s="4"/>
    </row>
    <row r="56" spans="1:18" s="34" customFormat="1" x14ac:dyDescent="0.3">
      <c r="A56" s="33">
        <v>420</v>
      </c>
      <c r="B56" s="34" t="s">
        <v>111</v>
      </c>
      <c r="C56" s="36">
        <v>61570725</v>
      </c>
      <c r="D56" s="36">
        <v>6114</v>
      </c>
      <c r="E56" s="37">
        <f t="shared" si="5"/>
        <v>10070.448969578018</v>
      </c>
      <c r="F56" s="38">
        <f t="shared" si="6"/>
        <v>0.65612180310438151</v>
      </c>
      <c r="G56" s="39">
        <f t="shared" si="7"/>
        <v>3166.7972171047363</v>
      </c>
      <c r="H56" s="39">
        <f t="shared" si="8"/>
        <v>1310.1028250447557</v>
      </c>
      <c r="I56" s="37">
        <f t="shared" si="9"/>
        <v>4476.900042149492</v>
      </c>
      <c r="J56" s="40">
        <f t="shared" si="10"/>
        <v>-201.692894617989</v>
      </c>
      <c r="K56" s="37">
        <f t="shared" si="11"/>
        <v>4275.2071475315033</v>
      </c>
      <c r="L56" s="37">
        <f t="shared" si="12"/>
        <v>27371766.857701994</v>
      </c>
      <c r="M56" s="37">
        <f t="shared" si="13"/>
        <v>26138616.500007611</v>
      </c>
      <c r="N56" s="41">
        <f>'jan-apr'!M56</f>
        <v>15365765.214405755</v>
      </c>
      <c r="O56" s="41">
        <f t="shared" si="14"/>
        <v>10772851.285601856</v>
      </c>
      <c r="P56" s="4"/>
      <c r="Q56" s="4"/>
      <c r="R56" s="4"/>
    </row>
    <row r="57" spans="1:18" s="34" customFormat="1" x14ac:dyDescent="0.3">
      <c r="A57" s="33">
        <v>423</v>
      </c>
      <c r="B57" s="34" t="s">
        <v>112</v>
      </c>
      <c r="C57" s="36">
        <v>50714636</v>
      </c>
      <c r="D57" s="36">
        <v>4646</v>
      </c>
      <c r="E57" s="37">
        <f t="shared" si="5"/>
        <v>10915.763237193285</v>
      </c>
      <c r="F57" s="38">
        <f t="shared" si="6"/>
        <v>0.71119671814869345</v>
      </c>
      <c r="G57" s="39">
        <f t="shared" si="7"/>
        <v>2659.6086565355758</v>
      </c>
      <c r="H57" s="39">
        <f t="shared" si="8"/>
        <v>1014.2428313794121</v>
      </c>
      <c r="I57" s="37">
        <f t="shared" si="9"/>
        <v>3673.851487914988</v>
      </c>
      <c r="J57" s="40">
        <f t="shared" si="10"/>
        <v>-201.692894617989</v>
      </c>
      <c r="K57" s="37">
        <f t="shared" si="11"/>
        <v>3472.1585932969988</v>
      </c>
      <c r="L57" s="37">
        <f t="shared" si="12"/>
        <v>17068714.012853034</v>
      </c>
      <c r="M57" s="37">
        <f t="shared" si="13"/>
        <v>16131648.824457856</v>
      </c>
      <c r="N57" s="41">
        <f>'jan-apr'!M57</f>
        <v>9158668.2678654138</v>
      </c>
      <c r="O57" s="41">
        <f t="shared" si="14"/>
        <v>6972980.5565924421</v>
      </c>
      <c r="P57" s="4"/>
      <c r="Q57" s="4"/>
      <c r="R57" s="4"/>
    </row>
    <row r="58" spans="1:18" s="34" customFormat="1" x14ac:dyDescent="0.3">
      <c r="A58" s="33">
        <v>425</v>
      </c>
      <c r="B58" s="34" t="s">
        <v>113</v>
      </c>
      <c r="C58" s="36">
        <v>76190662</v>
      </c>
      <c r="D58" s="36">
        <v>7214</v>
      </c>
      <c r="E58" s="37">
        <f t="shared" si="5"/>
        <v>10561.500138619351</v>
      </c>
      <c r="F58" s="38">
        <f t="shared" si="6"/>
        <v>0.68811534971002153</v>
      </c>
      <c r="G58" s="39">
        <f t="shared" si="7"/>
        <v>2872.1665156799363</v>
      </c>
      <c r="H58" s="39">
        <f t="shared" si="8"/>
        <v>1138.234915880289</v>
      </c>
      <c r="I58" s="37">
        <f t="shared" si="9"/>
        <v>4010.4014315602253</v>
      </c>
      <c r="J58" s="40">
        <f t="shared" si="10"/>
        <v>-201.692894617989</v>
      </c>
      <c r="K58" s="37">
        <f t="shared" si="11"/>
        <v>3808.7085369422362</v>
      </c>
      <c r="L58" s="37">
        <f t="shared" si="12"/>
        <v>28931035.927275464</v>
      </c>
      <c r="M58" s="37">
        <f t="shared" si="13"/>
        <v>27476023.385501292</v>
      </c>
      <c r="N58" s="41">
        <f>'jan-apr'!M58</f>
        <v>16520164.888243886</v>
      </c>
      <c r="O58" s="41">
        <f t="shared" si="14"/>
        <v>10955858.497257406</v>
      </c>
      <c r="P58" s="4"/>
      <c r="Q58" s="4"/>
      <c r="R58" s="4"/>
    </row>
    <row r="59" spans="1:18" s="34" customFormat="1" x14ac:dyDescent="0.3">
      <c r="A59" s="33">
        <v>426</v>
      </c>
      <c r="B59" s="34" t="s">
        <v>79</v>
      </c>
      <c r="C59" s="36">
        <v>39951344</v>
      </c>
      <c r="D59" s="36">
        <v>3705</v>
      </c>
      <c r="E59" s="37">
        <f t="shared" si="5"/>
        <v>10783.088798920378</v>
      </c>
      <c r="F59" s="38">
        <f t="shared" si="6"/>
        <v>0.70255255621227408</v>
      </c>
      <c r="G59" s="39">
        <f t="shared" si="7"/>
        <v>2739.2133194993198</v>
      </c>
      <c r="H59" s="39">
        <f t="shared" si="8"/>
        <v>1060.6788847749294</v>
      </c>
      <c r="I59" s="37">
        <f t="shared" si="9"/>
        <v>3799.8922042742493</v>
      </c>
      <c r="J59" s="40">
        <f t="shared" si="10"/>
        <v>-201.692894617989</v>
      </c>
      <c r="K59" s="37">
        <f t="shared" si="11"/>
        <v>3598.1993096562601</v>
      </c>
      <c r="L59" s="37">
        <f t="shared" si="12"/>
        <v>14078600.616836093</v>
      </c>
      <c r="M59" s="37">
        <f t="shared" si="13"/>
        <v>13331328.442276444</v>
      </c>
      <c r="N59" s="41">
        <f>'jan-apr'!M59</f>
        <v>7512456.2287002513</v>
      </c>
      <c r="O59" s="41">
        <f t="shared" si="14"/>
        <v>5818872.213576193</v>
      </c>
      <c r="P59" s="4"/>
      <c r="Q59" s="4"/>
      <c r="R59" s="4"/>
    </row>
    <row r="60" spans="1:18" s="34" customFormat="1" x14ac:dyDescent="0.3">
      <c r="A60" s="33">
        <v>427</v>
      </c>
      <c r="B60" s="34" t="s">
        <v>114</v>
      </c>
      <c r="C60" s="36">
        <v>254278176</v>
      </c>
      <c r="D60" s="36">
        <v>21191</v>
      </c>
      <c r="E60" s="37">
        <f t="shared" si="5"/>
        <v>11999.347647586239</v>
      </c>
      <c r="F60" s="38">
        <f t="shared" si="6"/>
        <v>0.78179569137328198</v>
      </c>
      <c r="G60" s="39">
        <f t="shared" si="7"/>
        <v>2009.4580102998034</v>
      </c>
      <c r="H60" s="39">
        <f t="shared" si="8"/>
        <v>634.98828774187825</v>
      </c>
      <c r="I60" s="37">
        <f t="shared" si="9"/>
        <v>2644.4462980416815</v>
      </c>
      <c r="J60" s="40">
        <f t="shared" si="10"/>
        <v>-201.692894617989</v>
      </c>
      <c r="K60" s="37">
        <f t="shared" si="11"/>
        <v>2442.7534034236924</v>
      </c>
      <c r="L60" s="37">
        <f t="shared" si="12"/>
        <v>56038461.501801275</v>
      </c>
      <c r="M60" s="37">
        <f t="shared" si="13"/>
        <v>51764387.371951468</v>
      </c>
      <c r="N60" s="41">
        <f>'jan-apr'!M60</f>
        <v>28152998.398458019</v>
      </c>
      <c r="O60" s="41">
        <f t="shared" si="14"/>
        <v>23611388.973493449</v>
      </c>
      <c r="P60" s="4"/>
      <c r="Q60" s="4"/>
      <c r="R60" s="4"/>
    </row>
    <row r="61" spans="1:18" s="34" customFormat="1" x14ac:dyDescent="0.3">
      <c r="A61" s="33">
        <v>428</v>
      </c>
      <c r="B61" s="34" t="s">
        <v>115</v>
      </c>
      <c r="C61" s="36">
        <v>81362818</v>
      </c>
      <c r="D61" s="36">
        <v>6607</v>
      </c>
      <c r="E61" s="37">
        <f t="shared" si="5"/>
        <v>12314.638716512789</v>
      </c>
      <c r="F61" s="38">
        <f t="shared" si="6"/>
        <v>0.80233790803827187</v>
      </c>
      <c r="G61" s="39">
        <f t="shared" si="7"/>
        <v>1820.2833689438735</v>
      </c>
      <c r="H61" s="39">
        <f t="shared" si="8"/>
        <v>524.63641361758584</v>
      </c>
      <c r="I61" s="37">
        <f t="shared" si="9"/>
        <v>2344.9197825614592</v>
      </c>
      <c r="J61" s="40">
        <f t="shared" si="10"/>
        <v>-201.692894617989</v>
      </c>
      <c r="K61" s="37">
        <f t="shared" si="11"/>
        <v>2143.22688794347</v>
      </c>
      <c r="L61" s="37">
        <f t="shared" si="12"/>
        <v>15492885.00338356</v>
      </c>
      <c r="M61" s="37">
        <f t="shared" si="13"/>
        <v>14160300.048642507</v>
      </c>
      <c r="N61" s="41">
        <f>'jan-apr'!M61</f>
        <v>8594752.8954986632</v>
      </c>
      <c r="O61" s="41">
        <f t="shared" si="14"/>
        <v>5565547.1531438436</v>
      </c>
      <c r="P61" s="4"/>
      <c r="Q61" s="4"/>
      <c r="R61" s="4"/>
    </row>
    <row r="62" spans="1:18" s="34" customFormat="1" x14ac:dyDescent="0.3">
      <c r="A62" s="33">
        <v>429</v>
      </c>
      <c r="B62" s="34" t="s">
        <v>116</v>
      </c>
      <c r="C62" s="36">
        <v>54939502</v>
      </c>
      <c r="D62" s="36">
        <v>4407</v>
      </c>
      <c r="E62" s="37">
        <f t="shared" si="5"/>
        <v>12466.41751758566</v>
      </c>
      <c r="F62" s="38">
        <f t="shared" si="6"/>
        <v>0.81222678001744497</v>
      </c>
      <c r="G62" s="39">
        <f t="shared" si="7"/>
        <v>1729.2160883001509</v>
      </c>
      <c r="H62" s="39">
        <f t="shared" si="8"/>
        <v>471.51383324208098</v>
      </c>
      <c r="I62" s="37">
        <f t="shared" si="9"/>
        <v>2200.7299215422318</v>
      </c>
      <c r="J62" s="40">
        <f t="shared" si="10"/>
        <v>-201.692894617989</v>
      </c>
      <c r="K62" s="37">
        <f t="shared" si="11"/>
        <v>1999.0370269242428</v>
      </c>
      <c r="L62" s="37">
        <f t="shared" si="12"/>
        <v>9698616.764236616</v>
      </c>
      <c r="M62" s="37">
        <f t="shared" si="13"/>
        <v>8809756.1776551381</v>
      </c>
      <c r="N62" s="41">
        <f>'jan-apr'!M62</f>
        <v>3137967.0478224005</v>
      </c>
      <c r="O62" s="41">
        <f t="shared" si="14"/>
        <v>5671789.1298327371</v>
      </c>
      <c r="P62" s="4"/>
      <c r="Q62" s="4"/>
      <c r="R62" s="4"/>
    </row>
    <row r="63" spans="1:18" s="34" customFormat="1" x14ac:dyDescent="0.3">
      <c r="A63" s="33">
        <v>430</v>
      </c>
      <c r="B63" s="34" t="s">
        <v>117</v>
      </c>
      <c r="C63" s="36">
        <v>26330844</v>
      </c>
      <c r="D63" s="36">
        <v>2459</v>
      </c>
      <c r="E63" s="37">
        <f t="shared" si="5"/>
        <v>10707.947946319642</v>
      </c>
      <c r="F63" s="38">
        <f t="shared" si="6"/>
        <v>0.69765689050321467</v>
      </c>
      <c r="G63" s="39">
        <f t="shared" si="7"/>
        <v>2784.2978310597614</v>
      </c>
      <c r="H63" s="39">
        <f t="shared" si="8"/>
        <v>1086.9781831851872</v>
      </c>
      <c r="I63" s="37">
        <f t="shared" si="9"/>
        <v>3871.2760142449488</v>
      </c>
      <c r="J63" s="40">
        <f t="shared" si="10"/>
        <v>-201.692894617989</v>
      </c>
      <c r="K63" s="37">
        <f t="shared" si="11"/>
        <v>3669.5831196269596</v>
      </c>
      <c r="L63" s="37">
        <f t="shared" si="12"/>
        <v>9519467.7190283295</v>
      </c>
      <c r="M63" s="37">
        <f t="shared" si="13"/>
        <v>9023504.8911626935</v>
      </c>
      <c r="N63" s="41">
        <f>'jan-apr'!M63</f>
        <v>5137803.4890617849</v>
      </c>
      <c r="O63" s="41">
        <f t="shared" si="14"/>
        <v>3885701.4021009086</v>
      </c>
      <c r="P63" s="4"/>
      <c r="Q63" s="4"/>
      <c r="R63" s="4"/>
    </row>
    <row r="64" spans="1:18" s="34" customFormat="1" x14ac:dyDescent="0.3">
      <c r="A64" s="33">
        <v>432</v>
      </c>
      <c r="B64" s="34" t="s">
        <v>118</v>
      </c>
      <c r="C64" s="36">
        <v>23565097</v>
      </c>
      <c r="D64" s="36">
        <v>1791</v>
      </c>
      <c r="E64" s="37">
        <f t="shared" si="5"/>
        <v>13157.508096035734</v>
      </c>
      <c r="F64" s="38">
        <f t="shared" si="6"/>
        <v>0.85725353084165512</v>
      </c>
      <c r="G64" s="39">
        <f t="shared" si="7"/>
        <v>1314.5617412301067</v>
      </c>
      <c r="H64" s="39">
        <f t="shared" si="8"/>
        <v>229.63213078455519</v>
      </c>
      <c r="I64" s="37">
        <f t="shared" si="9"/>
        <v>1544.1938720146618</v>
      </c>
      <c r="J64" s="40">
        <f t="shared" si="10"/>
        <v>-201.692894617989</v>
      </c>
      <c r="K64" s="37">
        <f t="shared" si="11"/>
        <v>1342.5009773966729</v>
      </c>
      <c r="L64" s="37">
        <f t="shared" si="12"/>
        <v>2765651.2247782592</v>
      </c>
      <c r="M64" s="37">
        <f t="shared" si="13"/>
        <v>2404419.250517441</v>
      </c>
      <c r="N64" s="41">
        <f>'jan-apr'!M64</f>
        <v>21456.512127563801</v>
      </c>
      <c r="O64" s="41">
        <f t="shared" si="14"/>
        <v>2382962.7383898771</v>
      </c>
      <c r="P64" s="4"/>
      <c r="Q64" s="4"/>
      <c r="R64" s="4"/>
    </row>
    <row r="65" spans="1:18" s="34" customFormat="1" x14ac:dyDescent="0.3">
      <c r="A65" s="33">
        <v>434</v>
      </c>
      <c r="B65" s="34" t="s">
        <v>119</v>
      </c>
      <c r="C65" s="36">
        <v>13708881</v>
      </c>
      <c r="D65" s="36">
        <v>1286</v>
      </c>
      <c r="E65" s="37">
        <f t="shared" si="5"/>
        <v>10660.094090202178</v>
      </c>
      <c r="F65" s="38">
        <f t="shared" si="6"/>
        <v>0.69453905946547856</v>
      </c>
      <c r="G65" s="39">
        <f t="shared" si="7"/>
        <v>2813.0101447302404</v>
      </c>
      <c r="H65" s="39">
        <f t="shared" si="8"/>
        <v>1103.7270328262998</v>
      </c>
      <c r="I65" s="37">
        <f t="shared" si="9"/>
        <v>3916.7371775565402</v>
      </c>
      <c r="J65" s="40">
        <f t="shared" si="10"/>
        <v>-201.692894617989</v>
      </c>
      <c r="K65" s="37">
        <f t="shared" si="11"/>
        <v>3715.0442829385511</v>
      </c>
      <c r="L65" s="37">
        <f t="shared" si="12"/>
        <v>5036924.0103377104</v>
      </c>
      <c r="M65" s="37">
        <f t="shared" si="13"/>
        <v>4777546.9478589771</v>
      </c>
      <c r="N65" s="41">
        <f>'jan-apr'!M65</f>
        <v>3207292.3323234874</v>
      </c>
      <c r="O65" s="41">
        <f t="shared" si="14"/>
        <v>1570254.6155354897</v>
      </c>
      <c r="P65" s="4"/>
      <c r="Q65" s="4"/>
      <c r="R65" s="4"/>
    </row>
    <row r="66" spans="1:18" s="34" customFormat="1" x14ac:dyDescent="0.3">
      <c r="A66" s="33">
        <v>436</v>
      </c>
      <c r="B66" s="34" t="s">
        <v>120</v>
      </c>
      <c r="C66" s="36">
        <v>15355444</v>
      </c>
      <c r="D66" s="36">
        <v>1551</v>
      </c>
      <c r="E66" s="37">
        <f t="shared" si="5"/>
        <v>9900.350741457125</v>
      </c>
      <c r="F66" s="38">
        <f t="shared" si="6"/>
        <v>0.645039362145027</v>
      </c>
      <c r="G66" s="39">
        <f t="shared" si="7"/>
        <v>3268.8561539772718</v>
      </c>
      <c r="H66" s="39">
        <f t="shared" si="8"/>
        <v>1369.637204887068</v>
      </c>
      <c r="I66" s="37">
        <f t="shared" si="9"/>
        <v>4638.4933588643398</v>
      </c>
      <c r="J66" s="40">
        <f t="shared" si="10"/>
        <v>-201.692894617989</v>
      </c>
      <c r="K66" s="37">
        <f t="shared" si="11"/>
        <v>4436.8004642463511</v>
      </c>
      <c r="L66" s="37">
        <f t="shared" si="12"/>
        <v>7194303.1995985908</v>
      </c>
      <c r="M66" s="37">
        <f t="shared" si="13"/>
        <v>6881477.5200460907</v>
      </c>
      <c r="N66" s="41">
        <f>'jan-apr'!M66</f>
        <v>4535467.3401117641</v>
      </c>
      <c r="O66" s="41">
        <f t="shared" si="14"/>
        <v>2346010.1799343266</v>
      </c>
      <c r="P66" s="4"/>
      <c r="Q66" s="4"/>
      <c r="R66" s="4"/>
    </row>
    <row r="67" spans="1:18" s="34" customFormat="1" x14ac:dyDescent="0.3">
      <c r="A67" s="33">
        <v>437</v>
      </c>
      <c r="B67" s="34" t="s">
        <v>121</v>
      </c>
      <c r="C67" s="36">
        <v>69163742</v>
      </c>
      <c r="D67" s="36">
        <v>5591</v>
      </c>
      <c r="E67" s="37">
        <f t="shared" si="5"/>
        <v>12370.549454480415</v>
      </c>
      <c r="F67" s="38">
        <f t="shared" si="6"/>
        <v>0.80598067057239875</v>
      </c>
      <c r="G67" s="39">
        <f t="shared" si="7"/>
        <v>1786.7369261632978</v>
      </c>
      <c r="H67" s="39">
        <f t="shared" si="8"/>
        <v>505.06765532891666</v>
      </c>
      <c r="I67" s="37">
        <f t="shared" si="9"/>
        <v>2291.8045814922143</v>
      </c>
      <c r="J67" s="40">
        <f t="shared" si="10"/>
        <v>-201.692894617989</v>
      </c>
      <c r="K67" s="37">
        <f t="shared" si="11"/>
        <v>2090.1116868742251</v>
      </c>
      <c r="L67" s="37">
        <f t="shared" si="12"/>
        <v>12813479.415122971</v>
      </c>
      <c r="M67" s="37">
        <f t="shared" si="13"/>
        <v>11685814.441313792</v>
      </c>
      <c r="N67" s="41">
        <f>'jan-apr'!M67</f>
        <v>5876399.6012990801</v>
      </c>
      <c r="O67" s="41">
        <f t="shared" si="14"/>
        <v>5809414.840014712</v>
      </c>
      <c r="P67" s="4"/>
      <c r="Q67" s="4"/>
      <c r="R67" s="4"/>
    </row>
    <row r="68" spans="1:18" s="34" customFormat="1" x14ac:dyDescent="0.3">
      <c r="A68" s="33">
        <v>438</v>
      </c>
      <c r="B68" s="34" t="s">
        <v>122</v>
      </c>
      <c r="C68" s="36">
        <v>30530202</v>
      </c>
      <c r="D68" s="36">
        <v>2418</v>
      </c>
      <c r="E68" s="37">
        <f t="shared" si="5"/>
        <v>12626.220843672456</v>
      </c>
      <c r="F68" s="38">
        <f t="shared" si="6"/>
        <v>0.82263847534214107</v>
      </c>
      <c r="G68" s="39">
        <f t="shared" si="7"/>
        <v>1633.3340926480735</v>
      </c>
      <c r="H68" s="39">
        <f t="shared" si="8"/>
        <v>415.58266911170239</v>
      </c>
      <c r="I68" s="37">
        <f t="shared" si="9"/>
        <v>2048.9167617597759</v>
      </c>
      <c r="J68" s="40">
        <f t="shared" si="10"/>
        <v>-201.692894617989</v>
      </c>
      <c r="K68" s="37">
        <f t="shared" si="11"/>
        <v>1847.223867141787</v>
      </c>
      <c r="L68" s="37">
        <f t="shared" si="12"/>
        <v>4954280.7299351385</v>
      </c>
      <c r="M68" s="37">
        <f t="shared" si="13"/>
        <v>4466587.3107488407</v>
      </c>
      <c r="N68" s="41">
        <f>'jan-apr'!M68</f>
        <v>1140923.7103096354</v>
      </c>
      <c r="O68" s="41">
        <f t="shared" si="14"/>
        <v>3325663.6004392053</v>
      </c>
      <c r="P68" s="4"/>
      <c r="Q68" s="4"/>
      <c r="R68" s="4"/>
    </row>
    <row r="69" spans="1:18" s="34" customFormat="1" x14ac:dyDescent="0.3">
      <c r="A69" s="33">
        <v>439</v>
      </c>
      <c r="B69" s="34" t="s">
        <v>123</v>
      </c>
      <c r="C69" s="36">
        <v>16227546</v>
      </c>
      <c r="D69" s="36">
        <v>1577</v>
      </c>
      <c r="E69" s="37">
        <f t="shared" si="5"/>
        <v>10290.136968928346</v>
      </c>
      <c r="F69" s="38">
        <f t="shared" si="6"/>
        <v>0.67043517549617582</v>
      </c>
      <c r="G69" s="39">
        <f t="shared" si="7"/>
        <v>3034.9844174945397</v>
      </c>
      <c r="H69" s="39">
        <f t="shared" si="8"/>
        <v>1233.2120252721409</v>
      </c>
      <c r="I69" s="37">
        <f t="shared" si="9"/>
        <v>4268.1964427666808</v>
      </c>
      <c r="J69" s="40">
        <f t="shared" si="10"/>
        <v>-201.692894617989</v>
      </c>
      <c r="K69" s="37">
        <f t="shared" si="11"/>
        <v>4066.5035481486916</v>
      </c>
      <c r="L69" s="37">
        <f t="shared" si="12"/>
        <v>6730945.7902430557</v>
      </c>
      <c r="M69" s="37">
        <f t="shared" si="13"/>
        <v>6412876.0954304868</v>
      </c>
      <c r="N69" s="41">
        <f>'jan-apr'!M69</f>
        <v>3517429.9778570295</v>
      </c>
      <c r="O69" s="41">
        <f t="shared" si="14"/>
        <v>2895446.1175734573</v>
      </c>
      <c r="P69" s="4"/>
      <c r="Q69" s="4"/>
      <c r="R69" s="4"/>
    </row>
    <row r="70" spans="1:18" s="34" customFormat="1" x14ac:dyDescent="0.3">
      <c r="A70" s="33">
        <v>441</v>
      </c>
      <c r="B70" s="34" t="s">
        <v>124</v>
      </c>
      <c r="C70" s="36">
        <v>21746408</v>
      </c>
      <c r="D70" s="36">
        <v>1912</v>
      </c>
      <c r="E70" s="37">
        <f t="shared" si="5"/>
        <v>11373.644351464434</v>
      </c>
      <c r="F70" s="38">
        <f t="shared" si="6"/>
        <v>0.74102913011072125</v>
      </c>
      <c r="G70" s="39">
        <f t="shared" si="7"/>
        <v>2384.8799879728863</v>
      </c>
      <c r="H70" s="39">
        <f t="shared" si="8"/>
        <v>853.98444138450986</v>
      </c>
      <c r="I70" s="37">
        <f t="shared" si="9"/>
        <v>3238.8644293573961</v>
      </c>
      <c r="J70" s="40">
        <f t="shared" si="10"/>
        <v>-201.692894617989</v>
      </c>
      <c r="K70" s="37">
        <f t="shared" si="11"/>
        <v>3037.171534739407</v>
      </c>
      <c r="L70" s="37">
        <f t="shared" si="12"/>
        <v>6192708.7889313418</v>
      </c>
      <c r="M70" s="37">
        <f t="shared" si="13"/>
        <v>5807071.9744217461</v>
      </c>
      <c r="N70" s="41">
        <f>'jan-apr'!M70</f>
        <v>3922680.9603440957</v>
      </c>
      <c r="O70" s="41">
        <f t="shared" si="14"/>
        <v>1884391.0140776504</v>
      </c>
      <c r="P70" s="4"/>
      <c r="Q70" s="4"/>
      <c r="R70" s="4"/>
    </row>
    <row r="71" spans="1:18" s="34" customFormat="1" x14ac:dyDescent="0.3">
      <c r="A71" s="33">
        <v>501</v>
      </c>
      <c r="B71" s="34" t="s">
        <v>125</v>
      </c>
      <c r="C71" s="36">
        <v>401763786</v>
      </c>
      <c r="D71" s="36">
        <v>28023</v>
      </c>
      <c r="E71" s="37">
        <f t="shared" si="5"/>
        <v>14336.929879027941</v>
      </c>
      <c r="F71" s="38">
        <f t="shared" si="6"/>
        <v>0.93409661392714116</v>
      </c>
      <c r="G71" s="39">
        <f t="shared" si="7"/>
        <v>606.90867143478238</v>
      </c>
      <c r="H71" s="39">
        <f t="shared" si="8"/>
        <v>0</v>
      </c>
      <c r="I71" s="37">
        <f t="shared" si="9"/>
        <v>606.90867143478238</v>
      </c>
      <c r="J71" s="40">
        <f t="shared" si="10"/>
        <v>-201.692894617989</v>
      </c>
      <c r="K71" s="37">
        <f t="shared" si="11"/>
        <v>405.21577681679338</v>
      </c>
      <c r="L71" s="37">
        <f t="shared" si="12"/>
        <v>17007401.699616905</v>
      </c>
      <c r="M71" s="37">
        <f t="shared" si="13"/>
        <v>11355361.713737002</v>
      </c>
      <c r="N71" s="41">
        <f>'jan-apr'!M71</f>
        <v>7341214.645198605</v>
      </c>
      <c r="O71" s="41">
        <f t="shared" si="14"/>
        <v>4014147.0685383966</v>
      </c>
      <c r="P71" s="4"/>
      <c r="Q71" s="4"/>
      <c r="R71" s="4"/>
    </row>
    <row r="72" spans="1:18" s="34" customFormat="1" x14ac:dyDescent="0.3">
      <c r="A72" s="33">
        <v>502</v>
      </c>
      <c r="B72" s="34" t="s">
        <v>126</v>
      </c>
      <c r="C72" s="36">
        <v>389596417</v>
      </c>
      <c r="D72" s="36">
        <v>30676</v>
      </c>
      <c r="E72" s="37">
        <f t="shared" si="5"/>
        <v>12700.365660451167</v>
      </c>
      <c r="F72" s="38">
        <f t="shared" si="6"/>
        <v>0.82746924614716222</v>
      </c>
      <c r="G72" s="39">
        <f t="shared" si="7"/>
        <v>1588.8472025808467</v>
      </c>
      <c r="H72" s="39">
        <f t="shared" si="8"/>
        <v>389.63198323915344</v>
      </c>
      <c r="I72" s="37">
        <f t="shared" si="9"/>
        <v>1978.4791858200001</v>
      </c>
      <c r="J72" s="40">
        <f t="shared" si="10"/>
        <v>-201.692894617989</v>
      </c>
      <c r="K72" s="37">
        <f t="shared" si="11"/>
        <v>1776.7862912020112</v>
      </c>
      <c r="L72" s="37">
        <f t="shared" si="12"/>
        <v>60691827.504214324</v>
      </c>
      <c r="M72" s="37">
        <f t="shared" si="13"/>
        <v>54504696.268912897</v>
      </c>
      <c r="N72" s="41">
        <f>'jan-apr'!M72</f>
        <v>33759270.945144087</v>
      </c>
      <c r="O72" s="41">
        <f t="shared" si="14"/>
        <v>20745425.323768809</v>
      </c>
      <c r="P72" s="4"/>
      <c r="Q72" s="4"/>
      <c r="R72" s="4"/>
    </row>
    <row r="73" spans="1:18" s="34" customFormat="1" x14ac:dyDescent="0.3">
      <c r="A73" s="33">
        <v>511</v>
      </c>
      <c r="B73" s="34" t="s">
        <v>127</v>
      </c>
      <c r="C73" s="36">
        <v>29699427</v>
      </c>
      <c r="D73" s="36">
        <v>2615</v>
      </c>
      <c r="E73" s="37">
        <f t="shared" ref="E73:E136" si="15">(C73)/D73</f>
        <v>11357.33346080306</v>
      </c>
      <c r="F73" s="38">
        <f t="shared" ref="F73:F121" si="16">IF(ISNUMBER(C73),E73/E$435,"")</f>
        <v>0.73996642366900167</v>
      </c>
      <c r="G73" s="39">
        <f t="shared" ref="G73:G121" si="17">(E$435-E73)*0.6</f>
        <v>2394.6665223697109</v>
      </c>
      <c r="H73" s="39">
        <f t="shared" ref="H73:H121" si="18">IF(E73&gt;=E$435*0.9,0,IF(E73&lt;0.9*E$435,(E$435*0.9-E73)*0.35))</f>
        <v>859.69325311599096</v>
      </c>
      <c r="I73" s="37">
        <f t="shared" ref="I73:I121" si="19">G73+H73</f>
        <v>3254.3597754857019</v>
      </c>
      <c r="J73" s="40">
        <f t="shared" ref="J73:J136" si="20">I$437</f>
        <v>-201.692894617989</v>
      </c>
      <c r="K73" s="37">
        <f t="shared" ref="K73:K121" si="21">I73+J73</f>
        <v>3052.6668808677127</v>
      </c>
      <c r="L73" s="37">
        <f t="shared" ref="L73:L121" si="22">(I73*D73)</f>
        <v>8510150.8128951099</v>
      </c>
      <c r="M73" s="37">
        <f t="shared" ref="M73:M121" si="23">(K73*D73)</f>
        <v>7982723.8934690692</v>
      </c>
      <c r="N73" s="41">
        <f>'jan-apr'!M73</f>
        <v>5027647.5155333746</v>
      </c>
      <c r="O73" s="41">
        <f t="shared" ref="O73:O121" si="24">M73-N73</f>
        <v>2955076.3779356945</v>
      </c>
      <c r="P73" s="4"/>
      <c r="Q73" s="4"/>
      <c r="R73" s="4"/>
    </row>
    <row r="74" spans="1:18" s="34" customFormat="1" x14ac:dyDescent="0.3">
      <c r="A74" s="33">
        <v>512</v>
      </c>
      <c r="B74" s="34" t="s">
        <v>128</v>
      </c>
      <c r="C74" s="36">
        <v>24369344</v>
      </c>
      <c r="D74" s="36">
        <v>2009</v>
      </c>
      <c r="E74" s="37">
        <f t="shared" si="15"/>
        <v>12130.086610253858</v>
      </c>
      <c r="F74" s="38">
        <f t="shared" si="16"/>
        <v>0.79031375091368683</v>
      </c>
      <c r="G74" s="39">
        <f t="shared" si="17"/>
        <v>1931.0146326992317</v>
      </c>
      <c r="H74" s="39">
        <f t="shared" si="18"/>
        <v>589.22965080821143</v>
      </c>
      <c r="I74" s="37">
        <f t="shared" si="19"/>
        <v>2520.244283507443</v>
      </c>
      <c r="J74" s="40">
        <f t="shared" si="20"/>
        <v>-201.692894617989</v>
      </c>
      <c r="K74" s="37">
        <f t="shared" si="21"/>
        <v>2318.5513888894538</v>
      </c>
      <c r="L74" s="37">
        <f t="shared" si="22"/>
        <v>5063170.7655664533</v>
      </c>
      <c r="M74" s="37">
        <f t="shared" si="23"/>
        <v>4657969.7402789127</v>
      </c>
      <c r="N74" s="41">
        <f>'jan-apr'!M74</f>
        <v>2289533.0088552777</v>
      </c>
      <c r="O74" s="41">
        <f t="shared" si="24"/>
        <v>2368436.731423635</v>
      </c>
      <c r="P74" s="4"/>
      <c r="Q74" s="4"/>
      <c r="R74" s="4"/>
    </row>
    <row r="75" spans="1:18" s="34" customFormat="1" x14ac:dyDescent="0.3">
      <c r="A75" s="33">
        <v>513</v>
      </c>
      <c r="B75" s="34" t="s">
        <v>129</v>
      </c>
      <c r="C75" s="36">
        <v>35463652</v>
      </c>
      <c r="D75" s="36">
        <v>2204</v>
      </c>
      <c r="E75" s="37">
        <f t="shared" si="15"/>
        <v>16090.586206896553</v>
      </c>
      <c r="F75" s="38">
        <f t="shared" si="16"/>
        <v>1.0483529053141949</v>
      </c>
      <c r="G75" s="39">
        <f t="shared" si="17"/>
        <v>-445.28512528638458</v>
      </c>
      <c r="H75" s="39">
        <f t="shared" si="18"/>
        <v>0</v>
      </c>
      <c r="I75" s="37">
        <f t="shared" si="19"/>
        <v>-445.28512528638458</v>
      </c>
      <c r="J75" s="40">
        <f t="shared" si="20"/>
        <v>-201.692894617989</v>
      </c>
      <c r="K75" s="37">
        <f t="shared" si="21"/>
        <v>-646.97801990437358</v>
      </c>
      <c r="L75" s="37">
        <f t="shared" si="22"/>
        <v>-981408.41613119165</v>
      </c>
      <c r="M75" s="37">
        <f t="shared" si="23"/>
        <v>-1425939.5558692394</v>
      </c>
      <c r="N75" s="41">
        <f>'jan-apr'!M75</f>
        <v>-3517858.1165108033</v>
      </c>
      <c r="O75" s="41">
        <f t="shared" si="24"/>
        <v>2091918.560641564</v>
      </c>
      <c r="P75" s="4"/>
      <c r="Q75" s="4"/>
      <c r="R75" s="4"/>
    </row>
    <row r="76" spans="1:18" s="34" customFormat="1" x14ac:dyDescent="0.3">
      <c r="A76" s="33">
        <v>514</v>
      </c>
      <c r="B76" s="34" t="s">
        <v>130</v>
      </c>
      <c r="C76" s="36">
        <v>27649851</v>
      </c>
      <c r="D76" s="36">
        <v>2293</v>
      </c>
      <c r="E76" s="37">
        <f t="shared" si="15"/>
        <v>12058.373746184039</v>
      </c>
      <c r="F76" s="38">
        <f t="shared" si="16"/>
        <v>0.78564142956819272</v>
      </c>
      <c r="G76" s="39">
        <f t="shared" si="17"/>
        <v>1974.0423511411234</v>
      </c>
      <c r="H76" s="39">
        <f t="shared" si="18"/>
        <v>614.3291532326482</v>
      </c>
      <c r="I76" s="37">
        <f t="shared" si="19"/>
        <v>2588.3715043737716</v>
      </c>
      <c r="J76" s="40">
        <f t="shared" si="20"/>
        <v>-201.692894617989</v>
      </c>
      <c r="K76" s="37">
        <f t="shared" si="21"/>
        <v>2386.6786097557824</v>
      </c>
      <c r="L76" s="37">
        <f t="shared" si="22"/>
        <v>5935135.8595290584</v>
      </c>
      <c r="M76" s="37">
        <f t="shared" si="23"/>
        <v>5472654.0521700094</v>
      </c>
      <c r="N76" s="41">
        <f>'jan-apr'!M76</f>
        <v>2819723.9019189402</v>
      </c>
      <c r="O76" s="41">
        <f t="shared" si="24"/>
        <v>2652930.1502510691</v>
      </c>
      <c r="P76" s="4"/>
      <c r="Q76" s="4"/>
      <c r="R76" s="4"/>
    </row>
    <row r="77" spans="1:18" s="34" customFormat="1" x14ac:dyDescent="0.3">
      <c r="A77" s="33">
        <v>515</v>
      </c>
      <c r="B77" s="34" t="s">
        <v>131</v>
      </c>
      <c r="C77" s="36">
        <v>43111783</v>
      </c>
      <c r="D77" s="36">
        <v>3589</v>
      </c>
      <c r="E77" s="37">
        <f t="shared" si="15"/>
        <v>12012.199219838396</v>
      </c>
      <c r="F77" s="38">
        <f t="shared" si="16"/>
        <v>0.78263301221014681</v>
      </c>
      <c r="G77" s="39">
        <f t="shared" si="17"/>
        <v>2001.7470669485092</v>
      </c>
      <c r="H77" s="39">
        <f t="shared" si="18"/>
        <v>630.49023745362331</v>
      </c>
      <c r="I77" s="37">
        <f t="shared" si="19"/>
        <v>2632.2373044021324</v>
      </c>
      <c r="J77" s="40">
        <f t="shared" si="20"/>
        <v>-201.692894617989</v>
      </c>
      <c r="K77" s="37">
        <f t="shared" si="21"/>
        <v>2430.5444097841432</v>
      </c>
      <c r="L77" s="37">
        <f t="shared" si="22"/>
        <v>9447099.6854992528</v>
      </c>
      <c r="M77" s="37">
        <f t="shared" si="23"/>
        <v>8723223.8867152892</v>
      </c>
      <c r="N77" s="41">
        <f>'jan-apr'!M77</f>
        <v>4688100.8949136818</v>
      </c>
      <c r="O77" s="41">
        <f t="shared" si="24"/>
        <v>4035122.9918016074</v>
      </c>
      <c r="P77" s="4"/>
      <c r="Q77" s="4"/>
      <c r="R77" s="4"/>
    </row>
    <row r="78" spans="1:18" s="34" customFormat="1" x14ac:dyDescent="0.3">
      <c r="A78" s="33">
        <v>516</v>
      </c>
      <c r="B78" s="34" t="s">
        <v>132</v>
      </c>
      <c r="C78" s="36">
        <v>86796938</v>
      </c>
      <c r="D78" s="36">
        <v>5742</v>
      </c>
      <c r="E78" s="37">
        <f t="shared" si="15"/>
        <v>15116.150818530128</v>
      </c>
      <c r="F78" s="38">
        <f t="shared" si="16"/>
        <v>0.98486533827968503</v>
      </c>
      <c r="G78" s="39">
        <f t="shared" si="17"/>
        <v>139.37610773347004</v>
      </c>
      <c r="H78" s="39">
        <f t="shared" si="18"/>
        <v>0</v>
      </c>
      <c r="I78" s="37">
        <f t="shared" si="19"/>
        <v>139.37610773347004</v>
      </c>
      <c r="J78" s="40">
        <f t="shared" si="20"/>
        <v>-201.692894617989</v>
      </c>
      <c r="K78" s="37">
        <f t="shared" si="21"/>
        <v>-62.316786884518962</v>
      </c>
      <c r="L78" s="37">
        <f t="shared" si="22"/>
        <v>800297.61060558492</v>
      </c>
      <c r="M78" s="37">
        <f t="shared" si="23"/>
        <v>-357822.99029090785</v>
      </c>
      <c r="N78" s="41">
        <f>'jan-apr'!M78</f>
        <v>-4796226.287751833</v>
      </c>
      <c r="O78" s="41">
        <f t="shared" si="24"/>
        <v>4438403.2974609248</v>
      </c>
      <c r="P78" s="4"/>
      <c r="Q78" s="4"/>
      <c r="R78" s="4"/>
    </row>
    <row r="79" spans="1:18" s="34" customFormat="1" x14ac:dyDescent="0.3">
      <c r="A79" s="33">
        <v>517</v>
      </c>
      <c r="B79" s="34" t="s">
        <v>133</v>
      </c>
      <c r="C79" s="36">
        <v>58346554</v>
      </c>
      <c r="D79" s="36">
        <v>5789</v>
      </c>
      <c r="E79" s="37">
        <f t="shared" si="15"/>
        <v>10078.865779927448</v>
      </c>
      <c r="F79" s="38">
        <f t="shared" si="16"/>
        <v>0.65667018508809827</v>
      </c>
      <c r="G79" s="39">
        <f t="shared" si="17"/>
        <v>3161.747130895078</v>
      </c>
      <c r="H79" s="39">
        <f t="shared" si="18"/>
        <v>1307.156941422455</v>
      </c>
      <c r="I79" s="37">
        <f t="shared" si="19"/>
        <v>4468.9040723175331</v>
      </c>
      <c r="J79" s="40">
        <f t="shared" si="20"/>
        <v>-201.692894617989</v>
      </c>
      <c r="K79" s="37">
        <f t="shared" si="21"/>
        <v>4267.2111776995444</v>
      </c>
      <c r="L79" s="37">
        <f t="shared" si="22"/>
        <v>25870485.674646199</v>
      </c>
      <c r="M79" s="37">
        <f t="shared" si="23"/>
        <v>24702885.507702664</v>
      </c>
      <c r="N79" s="41">
        <f>'jan-apr'!M79</f>
        <v>14388073.142589943</v>
      </c>
      <c r="O79" s="41">
        <f t="shared" si="24"/>
        <v>10314812.36511272</v>
      </c>
      <c r="P79" s="4"/>
      <c r="Q79" s="4"/>
      <c r="R79" s="4"/>
    </row>
    <row r="80" spans="1:18" s="34" customFormat="1" x14ac:dyDescent="0.3">
      <c r="A80" s="33">
        <v>519</v>
      </c>
      <c r="B80" s="34" t="s">
        <v>134</v>
      </c>
      <c r="C80" s="36">
        <v>43003955</v>
      </c>
      <c r="D80" s="36">
        <v>3127</v>
      </c>
      <c r="E80" s="37">
        <f t="shared" si="15"/>
        <v>13752.464023025264</v>
      </c>
      <c r="F80" s="38">
        <f t="shared" si="16"/>
        <v>0.89601680314096022</v>
      </c>
      <c r="G80" s="39">
        <f t="shared" si="17"/>
        <v>957.58818503638827</v>
      </c>
      <c r="H80" s="39">
        <f t="shared" si="18"/>
        <v>21.397556338219417</v>
      </c>
      <c r="I80" s="37">
        <f t="shared" si="19"/>
        <v>978.98574137460764</v>
      </c>
      <c r="J80" s="40">
        <f t="shared" si="20"/>
        <v>-201.692894617989</v>
      </c>
      <c r="K80" s="37">
        <f t="shared" si="21"/>
        <v>777.2928467566187</v>
      </c>
      <c r="L80" s="37">
        <f t="shared" si="22"/>
        <v>3061288.4132783981</v>
      </c>
      <c r="M80" s="37">
        <f t="shared" si="23"/>
        <v>2430594.7318079467</v>
      </c>
      <c r="N80" s="41">
        <f>'jan-apr'!M80</f>
        <v>-163193.98826192581</v>
      </c>
      <c r="O80" s="41">
        <f t="shared" si="24"/>
        <v>2593788.7200698727</v>
      </c>
      <c r="P80" s="4"/>
      <c r="Q80" s="4"/>
      <c r="R80" s="4"/>
    </row>
    <row r="81" spans="1:18" s="34" customFormat="1" x14ac:dyDescent="0.3">
      <c r="A81" s="33">
        <v>520</v>
      </c>
      <c r="B81" s="34" t="s">
        <v>135</v>
      </c>
      <c r="C81" s="36">
        <v>54362548</v>
      </c>
      <c r="D81" s="36">
        <v>4425</v>
      </c>
      <c r="E81" s="37">
        <f t="shared" si="15"/>
        <v>12285.321581920904</v>
      </c>
      <c r="F81" s="38">
        <f t="shared" si="16"/>
        <v>0.80042780340754571</v>
      </c>
      <c r="G81" s="39">
        <f t="shared" si="17"/>
        <v>1837.8736496990048</v>
      </c>
      <c r="H81" s="39">
        <f t="shared" si="18"/>
        <v>534.89741072474567</v>
      </c>
      <c r="I81" s="37">
        <f t="shared" si="19"/>
        <v>2372.7710604237504</v>
      </c>
      <c r="J81" s="40">
        <f t="shared" si="20"/>
        <v>-201.692894617989</v>
      </c>
      <c r="K81" s="37">
        <f t="shared" si="21"/>
        <v>2171.0781658057613</v>
      </c>
      <c r="L81" s="37">
        <f t="shared" si="22"/>
        <v>10499511.942375096</v>
      </c>
      <c r="M81" s="37">
        <f t="shared" si="23"/>
        <v>9607020.8836904932</v>
      </c>
      <c r="N81" s="41">
        <f>'jan-apr'!M81</f>
        <v>6147557.1470306609</v>
      </c>
      <c r="O81" s="41">
        <f t="shared" si="24"/>
        <v>3459463.7366598323</v>
      </c>
      <c r="P81" s="4"/>
      <c r="Q81" s="4"/>
      <c r="R81" s="4"/>
    </row>
    <row r="82" spans="1:18" s="34" customFormat="1" x14ac:dyDescent="0.3">
      <c r="A82" s="33">
        <v>521</v>
      </c>
      <c r="B82" s="34" t="s">
        <v>136</v>
      </c>
      <c r="C82" s="36">
        <v>74051803</v>
      </c>
      <c r="D82" s="36">
        <v>5119</v>
      </c>
      <c r="E82" s="37">
        <f t="shared" si="15"/>
        <v>14466.068177378394</v>
      </c>
      <c r="F82" s="38">
        <f t="shared" si="16"/>
        <v>0.94251038509260709</v>
      </c>
      <c r="G82" s="39">
        <f t="shared" si="17"/>
        <v>529.4256924245102</v>
      </c>
      <c r="H82" s="39">
        <f t="shared" si="18"/>
        <v>0</v>
      </c>
      <c r="I82" s="37">
        <f t="shared" si="19"/>
        <v>529.4256924245102</v>
      </c>
      <c r="J82" s="40">
        <f t="shared" si="20"/>
        <v>-201.692894617989</v>
      </c>
      <c r="K82" s="37">
        <f t="shared" si="21"/>
        <v>327.73279780652121</v>
      </c>
      <c r="L82" s="37">
        <f t="shared" si="22"/>
        <v>2710130.1195210679</v>
      </c>
      <c r="M82" s="37">
        <f t="shared" si="23"/>
        <v>1677664.1919715821</v>
      </c>
      <c r="N82" s="41">
        <f>'jan-apr'!M82</f>
        <v>498814.33510943205</v>
      </c>
      <c r="O82" s="41">
        <f t="shared" si="24"/>
        <v>1178849.8568621501</v>
      </c>
      <c r="P82" s="4"/>
      <c r="Q82" s="4"/>
      <c r="R82" s="4"/>
    </row>
    <row r="83" spans="1:18" s="34" customFormat="1" x14ac:dyDescent="0.3">
      <c r="A83" s="33">
        <v>522</v>
      </c>
      <c r="B83" s="34" t="s">
        <v>137</v>
      </c>
      <c r="C83" s="36">
        <v>75374763</v>
      </c>
      <c r="D83" s="36">
        <v>6112</v>
      </c>
      <c r="E83" s="37">
        <f t="shared" si="15"/>
        <v>12332.258344240838</v>
      </c>
      <c r="F83" s="38">
        <f t="shared" si="16"/>
        <v>0.80348588286540013</v>
      </c>
      <c r="G83" s="39">
        <f t="shared" si="17"/>
        <v>1809.7115923070444</v>
      </c>
      <c r="H83" s="39">
        <f t="shared" si="18"/>
        <v>518.4695439127687</v>
      </c>
      <c r="I83" s="37">
        <f t="shared" si="19"/>
        <v>2328.1811362198132</v>
      </c>
      <c r="J83" s="40">
        <f t="shared" si="20"/>
        <v>-201.692894617989</v>
      </c>
      <c r="K83" s="37">
        <f t="shared" si="21"/>
        <v>2126.488241601824</v>
      </c>
      <c r="L83" s="37">
        <f t="shared" si="22"/>
        <v>14229843.104575498</v>
      </c>
      <c r="M83" s="37">
        <f t="shared" si="23"/>
        <v>12997096.132670349</v>
      </c>
      <c r="N83" s="41">
        <f>'jan-apr'!M83</f>
        <v>7179575.9922715034</v>
      </c>
      <c r="O83" s="41">
        <f t="shared" si="24"/>
        <v>5817520.1403988451</v>
      </c>
      <c r="P83" s="4"/>
      <c r="Q83" s="4"/>
      <c r="R83" s="4"/>
    </row>
    <row r="84" spans="1:18" s="34" customFormat="1" x14ac:dyDescent="0.3">
      <c r="A84" s="33">
        <v>528</v>
      </c>
      <c r="B84" s="34" t="s">
        <v>138</v>
      </c>
      <c r="C84" s="36">
        <v>180322506</v>
      </c>
      <c r="D84" s="36">
        <v>14948</v>
      </c>
      <c r="E84" s="37">
        <f t="shared" si="15"/>
        <v>12063.31990901793</v>
      </c>
      <c r="F84" s="38">
        <f t="shared" si="16"/>
        <v>0.78596368781971893</v>
      </c>
      <c r="G84" s="39">
        <f t="shared" si="17"/>
        <v>1971.074653440789</v>
      </c>
      <c r="H84" s="39">
        <f t="shared" si="18"/>
        <v>612.59799624078653</v>
      </c>
      <c r="I84" s="37">
        <f t="shared" si="19"/>
        <v>2583.6726496815754</v>
      </c>
      <c r="J84" s="40">
        <f t="shared" si="20"/>
        <v>-201.692894617989</v>
      </c>
      <c r="K84" s="37">
        <f t="shared" si="21"/>
        <v>2381.9797550635863</v>
      </c>
      <c r="L84" s="37">
        <f t="shared" si="22"/>
        <v>38620738.767440192</v>
      </c>
      <c r="M84" s="37">
        <f t="shared" si="23"/>
        <v>35605833.378690489</v>
      </c>
      <c r="N84" s="41">
        <f>'jan-apr'!M84</f>
        <v>21303824.081393067</v>
      </c>
      <c r="O84" s="41">
        <f t="shared" si="24"/>
        <v>14302009.297297422</v>
      </c>
      <c r="P84" s="4"/>
      <c r="Q84" s="4"/>
      <c r="R84" s="4"/>
    </row>
    <row r="85" spans="1:18" s="34" customFormat="1" x14ac:dyDescent="0.3">
      <c r="A85" s="33">
        <v>529</v>
      </c>
      <c r="B85" s="34" t="s">
        <v>139</v>
      </c>
      <c r="C85" s="36">
        <v>158547796</v>
      </c>
      <c r="D85" s="36">
        <v>13384</v>
      </c>
      <c r="E85" s="37">
        <f t="shared" si="15"/>
        <v>11846.069635385535</v>
      </c>
      <c r="F85" s="38">
        <f t="shared" si="16"/>
        <v>0.7718091410173652</v>
      </c>
      <c r="G85" s="39">
        <f t="shared" si="17"/>
        <v>2101.4248176202259</v>
      </c>
      <c r="H85" s="39">
        <f t="shared" si="18"/>
        <v>688.63559201212479</v>
      </c>
      <c r="I85" s="37">
        <f t="shared" si="19"/>
        <v>2790.0604096323505</v>
      </c>
      <c r="J85" s="40">
        <f t="shared" si="20"/>
        <v>-201.692894617989</v>
      </c>
      <c r="K85" s="37">
        <f t="shared" si="21"/>
        <v>2588.3675150143613</v>
      </c>
      <c r="L85" s="37">
        <f t="shared" si="22"/>
        <v>37342168.52251938</v>
      </c>
      <c r="M85" s="37">
        <f t="shared" si="23"/>
        <v>34642710.820952214</v>
      </c>
      <c r="N85" s="41">
        <f>'jan-apr'!M85</f>
        <v>20692555.122408677</v>
      </c>
      <c r="O85" s="41">
        <f t="shared" si="24"/>
        <v>13950155.698543537</v>
      </c>
      <c r="P85" s="4"/>
      <c r="Q85" s="4"/>
      <c r="R85" s="4"/>
    </row>
    <row r="86" spans="1:18" s="34" customFormat="1" x14ac:dyDescent="0.3">
      <c r="A86" s="33">
        <v>532</v>
      </c>
      <c r="B86" s="34" t="s">
        <v>140</v>
      </c>
      <c r="C86" s="36">
        <v>82276641</v>
      </c>
      <c r="D86" s="36">
        <v>6846</v>
      </c>
      <c r="E86" s="37">
        <f t="shared" si="15"/>
        <v>12018.206397896582</v>
      </c>
      <c r="F86" s="38">
        <f t="shared" si="16"/>
        <v>0.78302439898058895</v>
      </c>
      <c r="G86" s="39">
        <f t="shared" si="17"/>
        <v>1998.1427601135979</v>
      </c>
      <c r="H86" s="39">
        <f t="shared" si="18"/>
        <v>628.3877251332583</v>
      </c>
      <c r="I86" s="37">
        <f t="shared" si="19"/>
        <v>2626.5304852468562</v>
      </c>
      <c r="J86" s="40">
        <f t="shared" si="20"/>
        <v>-201.692894617989</v>
      </c>
      <c r="K86" s="37">
        <f t="shared" si="21"/>
        <v>2424.837590628867</v>
      </c>
      <c r="L86" s="37">
        <f t="shared" si="22"/>
        <v>17981227.701999977</v>
      </c>
      <c r="M86" s="37">
        <f t="shared" si="23"/>
        <v>16600438.145445224</v>
      </c>
      <c r="N86" s="41">
        <f>'jan-apr'!M86</f>
        <v>9790847.7655416783</v>
      </c>
      <c r="O86" s="41">
        <f t="shared" si="24"/>
        <v>6809590.3799035456</v>
      </c>
      <c r="P86" s="4"/>
      <c r="Q86" s="4"/>
      <c r="R86" s="4"/>
    </row>
    <row r="87" spans="1:18" s="34" customFormat="1" x14ac:dyDescent="0.3">
      <c r="A87" s="33">
        <v>533</v>
      </c>
      <c r="B87" s="34" t="s">
        <v>141</v>
      </c>
      <c r="C87" s="36">
        <v>124489784</v>
      </c>
      <c r="D87" s="36">
        <v>9051</v>
      </c>
      <c r="E87" s="37">
        <f t="shared" si="15"/>
        <v>13754.257430118219</v>
      </c>
      <c r="F87" s="38">
        <f t="shared" si="16"/>
        <v>0.89613364932121342</v>
      </c>
      <c r="G87" s="39">
        <f t="shared" si="17"/>
        <v>956.51214078061525</v>
      </c>
      <c r="H87" s="39">
        <f t="shared" si="18"/>
        <v>20.769863855685159</v>
      </c>
      <c r="I87" s="37">
        <f t="shared" si="19"/>
        <v>977.28200463630037</v>
      </c>
      <c r="J87" s="40">
        <f t="shared" si="20"/>
        <v>-201.692894617989</v>
      </c>
      <c r="K87" s="37">
        <f t="shared" si="21"/>
        <v>775.58911001831143</v>
      </c>
      <c r="L87" s="37">
        <f t="shared" si="22"/>
        <v>8845379.4239631537</v>
      </c>
      <c r="M87" s="37">
        <f t="shared" si="23"/>
        <v>7019857.0347757367</v>
      </c>
      <c r="N87" s="41">
        <f>'jan-apr'!M87</f>
        <v>4489362.1435535653</v>
      </c>
      <c r="O87" s="41">
        <f t="shared" si="24"/>
        <v>2530494.8912221715</v>
      </c>
      <c r="P87" s="4"/>
      <c r="Q87" s="4"/>
      <c r="R87" s="4"/>
    </row>
    <row r="88" spans="1:18" s="34" customFormat="1" x14ac:dyDescent="0.3">
      <c r="A88" s="33">
        <v>534</v>
      </c>
      <c r="B88" s="34" t="s">
        <v>142</v>
      </c>
      <c r="C88" s="36">
        <v>174383636</v>
      </c>
      <c r="D88" s="36">
        <v>13642</v>
      </c>
      <c r="E88" s="37">
        <f t="shared" si="15"/>
        <v>12782.849728778772</v>
      </c>
      <c r="F88" s="38">
        <f t="shared" si="16"/>
        <v>0.83284334573318697</v>
      </c>
      <c r="G88" s="39">
        <f t="shared" si="17"/>
        <v>1539.3567615842835</v>
      </c>
      <c r="H88" s="39">
        <f t="shared" si="18"/>
        <v>360.76255932449163</v>
      </c>
      <c r="I88" s="37">
        <f t="shared" si="19"/>
        <v>1900.1193209087751</v>
      </c>
      <c r="J88" s="40">
        <f t="shared" si="20"/>
        <v>-201.692894617989</v>
      </c>
      <c r="K88" s="37">
        <f t="shared" si="21"/>
        <v>1698.4264262907861</v>
      </c>
      <c r="L88" s="37">
        <f t="shared" si="22"/>
        <v>25921427.775837511</v>
      </c>
      <c r="M88" s="37">
        <f t="shared" si="23"/>
        <v>23169933.307458904</v>
      </c>
      <c r="N88" s="41">
        <f>'jan-apr'!M88</f>
        <v>15058130.727727074</v>
      </c>
      <c r="O88" s="41">
        <f t="shared" si="24"/>
        <v>8111802.5797318295</v>
      </c>
      <c r="P88" s="4"/>
      <c r="Q88" s="4"/>
      <c r="R88" s="4"/>
    </row>
    <row r="89" spans="1:18" s="34" customFormat="1" x14ac:dyDescent="0.3">
      <c r="A89" s="33">
        <v>536</v>
      </c>
      <c r="B89" s="34" t="s">
        <v>143</v>
      </c>
      <c r="C89" s="36">
        <v>59140653</v>
      </c>
      <c r="D89" s="36">
        <v>5623</v>
      </c>
      <c r="E89" s="37">
        <f t="shared" si="15"/>
        <v>10517.633469678109</v>
      </c>
      <c r="F89" s="38">
        <f t="shared" si="16"/>
        <v>0.68525729660743806</v>
      </c>
      <c r="G89" s="39">
        <f t="shared" si="17"/>
        <v>2898.4865170446815</v>
      </c>
      <c r="H89" s="39">
        <f t="shared" si="18"/>
        <v>1153.5882500097239</v>
      </c>
      <c r="I89" s="37">
        <f t="shared" si="19"/>
        <v>4052.0747670544051</v>
      </c>
      <c r="J89" s="40">
        <f t="shared" si="20"/>
        <v>-201.692894617989</v>
      </c>
      <c r="K89" s="37">
        <f t="shared" si="21"/>
        <v>3850.381872436416</v>
      </c>
      <c r="L89" s="37">
        <f t="shared" si="22"/>
        <v>22784816.415146921</v>
      </c>
      <c r="M89" s="37">
        <f t="shared" si="23"/>
        <v>21650697.268709969</v>
      </c>
      <c r="N89" s="41">
        <f>'jan-apr'!M89</f>
        <v>12875365.555447102</v>
      </c>
      <c r="O89" s="41">
        <f t="shared" si="24"/>
        <v>8775331.7132628672</v>
      </c>
      <c r="P89" s="4"/>
      <c r="Q89" s="4"/>
      <c r="R89" s="4"/>
    </row>
    <row r="90" spans="1:18" s="34" customFormat="1" x14ac:dyDescent="0.3">
      <c r="A90" s="33">
        <v>538</v>
      </c>
      <c r="B90" s="34" t="s">
        <v>144</v>
      </c>
      <c r="C90" s="36">
        <v>77128028</v>
      </c>
      <c r="D90" s="36">
        <v>6671</v>
      </c>
      <c r="E90" s="37">
        <f t="shared" si="15"/>
        <v>11561.689102083647</v>
      </c>
      <c r="F90" s="38">
        <f t="shared" si="16"/>
        <v>0.7532808441319444</v>
      </c>
      <c r="G90" s="39">
        <f t="shared" si="17"/>
        <v>2272.0531376013591</v>
      </c>
      <c r="H90" s="39">
        <f t="shared" si="18"/>
        <v>788.16877866778566</v>
      </c>
      <c r="I90" s="37">
        <f t="shared" si="19"/>
        <v>3060.2219162691449</v>
      </c>
      <c r="J90" s="40">
        <f t="shared" si="20"/>
        <v>-201.692894617989</v>
      </c>
      <c r="K90" s="37">
        <f t="shared" si="21"/>
        <v>2858.5290216511557</v>
      </c>
      <c r="L90" s="37">
        <f t="shared" si="22"/>
        <v>20414740.403431464</v>
      </c>
      <c r="M90" s="37">
        <f t="shared" si="23"/>
        <v>19069247.103434861</v>
      </c>
      <c r="N90" s="41">
        <f>'jan-apr'!M90</f>
        <v>7895225.3037947007</v>
      </c>
      <c r="O90" s="41">
        <f t="shared" si="24"/>
        <v>11174021.79964016</v>
      </c>
      <c r="P90" s="4"/>
      <c r="Q90" s="4"/>
      <c r="R90" s="4"/>
    </row>
    <row r="91" spans="1:18" s="34" customFormat="1" x14ac:dyDescent="0.3">
      <c r="A91" s="33">
        <v>540</v>
      </c>
      <c r="B91" s="34" t="s">
        <v>145</v>
      </c>
      <c r="C91" s="36">
        <v>37219737</v>
      </c>
      <c r="D91" s="36">
        <v>2981</v>
      </c>
      <c r="E91" s="37">
        <f t="shared" si="15"/>
        <v>12485.654813820865</v>
      </c>
      <c r="F91" s="38">
        <f t="shared" si="16"/>
        <v>0.81348015109661198</v>
      </c>
      <c r="G91" s="39">
        <f t="shared" si="17"/>
        <v>1717.6737105590275</v>
      </c>
      <c r="H91" s="39">
        <f t="shared" si="18"/>
        <v>464.78077955975903</v>
      </c>
      <c r="I91" s="37">
        <f t="shared" si="19"/>
        <v>2182.4544901187865</v>
      </c>
      <c r="J91" s="40">
        <f t="shared" si="20"/>
        <v>-201.692894617989</v>
      </c>
      <c r="K91" s="37">
        <f t="shared" si="21"/>
        <v>1980.7615955007975</v>
      </c>
      <c r="L91" s="37">
        <f t="shared" si="22"/>
        <v>6505896.8350441027</v>
      </c>
      <c r="M91" s="37">
        <f t="shared" si="23"/>
        <v>5904650.3161878772</v>
      </c>
      <c r="N91" s="41">
        <f>'jan-apr'!M91</f>
        <v>2262999.716101334</v>
      </c>
      <c r="O91" s="41">
        <f t="shared" si="24"/>
        <v>3641650.6000865432</v>
      </c>
      <c r="P91" s="4"/>
      <c r="Q91" s="4"/>
      <c r="R91" s="4"/>
    </row>
    <row r="92" spans="1:18" s="34" customFormat="1" x14ac:dyDescent="0.3">
      <c r="A92" s="33">
        <v>541</v>
      </c>
      <c r="B92" s="34" t="s">
        <v>146</v>
      </c>
      <c r="C92" s="36">
        <v>14299938</v>
      </c>
      <c r="D92" s="36">
        <v>1305</v>
      </c>
      <c r="E92" s="37">
        <f t="shared" si="15"/>
        <v>10957.806896551725</v>
      </c>
      <c r="F92" s="38">
        <f t="shared" si="16"/>
        <v>0.71393599637458993</v>
      </c>
      <c r="G92" s="39">
        <f t="shared" si="17"/>
        <v>2634.3824609205117</v>
      </c>
      <c r="H92" s="39">
        <f t="shared" si="18"/>
        <v>999.52755060395816</v>
      </c>
      <c r="I92" s="37">
        <f t="shared" si="19"/>
        <v>3633.9100115244701</v>
      </c>
      <c r="J92" s="40">
        <f t="shared" si="20"/>
        <v>-201.692894617989</v>
      </c>
      <c r="K92" s="37">
        <f t="shared" si="21"/>
        <v>3432.2171169064809</v>
      </c>
      <c r="L92" s="37">
        <f t="shared" si="22"/>
        <v>4742252.5650394335</v>
      </c>
      <c r="M92" s="37">
        <f t="shared" si="23"/>
        <v>4479043.3375629578</v>
      </c>
      <c r="N92" s="41">
        <f>'jan-apr'!M92</f>
        <v>3006255.9175988738</v>
      </c>
      <c r="O92" s="41">
        <f t="shared" si="24"/>
        <v>1472787.4199640839</v>
      </c>
      <c r="P92" s="4"/>
      <c r="Q92" s="4"/>
      <c r="R92" s="4"/>
    </row>
    <row r="93" spans="1:18" s="34" customFormat="1" x14ac:dyDescent="0.3">
      <c r="A93" s="33">
        <v>542</v>
      </c>
      <c r="B93" s="34" t="s">
        <v>147</v>
      </c>
      <c r="C93" s="36">
        <v>87765125</v>
      </c>
      <c r="D93" s="36">
        <v>6418</v>
      </c>
      <c r="E93" s="37">
        <f t="shared" si="15"/>
        <v>13674.840292926145</v>
      </c>
      <c r="F93" s="38">
        <f t="shared" si="16"/>
        <v>0.89095937006025261</v>
      </c>
      <c r="G93" s="39">
        <f t="shared" si="17"/>
        <v>1004.16242309586</v>
      </c>
      <c r="H93" s="39">
        <f t="shared" si="18"/>
        <v>48.565861872911313</v>
      </c>
      <c r="I93" s="37">
        <f t="shared" si="19"/>
        <v>1052.7282849687713</v>
      </c>
      <c r="J93" s="40">
        <f t="shared" si="20"/>
        <v>-201.692894617989</v>
      </c>
      <c r="K93" s="37">
        <f t="shared" si="21"/>
        <v>851.03539035078234</v>
      </c>
      <c r="L93" s="37">
        <f t="shared" si="22"/>
        <v>6756410.1329295738</v>
      </c>
      <c r="M93" s="37">
        <f t="shared" si="23"/>
        <v>5461945.1352713211</v>
      </c>
      <c r="N93" s="41">
        <f>'jan-apr'!M93</f>
        <v>1828837.0794163579</v>
      </c>
      <c r="O93" s="41">
        <f t="shared" si="24"/>
        <v>3633108.0558549631</v>
      </c>
      <c r="P93" s="4"/>
      <c r="Q93" s="4"/>
      <c r="R93" s="4"/>
    </row>
    <row r="94" spans="1:18" s="34" customFormat="1" x14ac:dyDescent="0.3">
      <c r="A94" s="33">
        <v>543</v>
      </c>
      <c r="B94" s="34" t="s">
        <v>148</v>
      </c>
      <c r="C94" s="36">
        <v>30080469</v>
      </c>
      <c r="D94" s="36">
        <v>2135</v>
      </c>
      <c r="E94" s="37">
        <f t="shared" si="15"/>
        <v>14089.212646370024</v>
      </c>
      <c r="F94" s="38">
        <f t="shared" si="16"/>
        <v>0.91795704777249032</v>
      </c>
      <c r="G94" s="39">
        <f t="shared" si="17"/>
        <v>755.53901102953239</v>
      </c>
      <c r="H94" s="39">
        <f t="shared" si="18"/>
        <v>0</v>
      </c>
      <c r="I94" s="37">
        <f t="shared" si="19"/>
        <v>755.53901102953239</v>
      </c>
      <c r="J94" s="40">
        <f t="shared" si="20"/>
        <v>-201.692894617989</v>
      </c>
      <c r="K94" s="37">
        <f t="shared" si="21"/>
        <v>553.84611641154333</v>
      </c>
      <c r="L94" s="37">
        <f t="shared" si="22"/>
        <v>1613075.7885480516</v>
      </c>
      <c r="M94" s="37">
        <f t="shared" si="23"/>
        <v>1182461.4585386449</v>
      </c>
      <c r="N94" s="41">
        <f>'jan-apr'!M94</f>
        <v>566069.85873386229</v>
      </c>
      <c r="O94" s="41">
        <f t="shared" si="24"/>
        <v>616391.59980478266</v>
      </c>
      <c r="P94" s="4"/>
      <c r="Q94" s="4"/>
      <c r="R94" s="4"/>
    </row>
    <row r="95" spans="1:18" s="34" customFormat="1" x14ac:dyDescent="0.3">
      <c r="A95" s="33">
        <v>544</v>
      </c>
      <c r="B95" s="34" t="s">
        <v>149</v>
      </c>
      <c r="C95" s="36">
        <v>47759119</v>
      </c>
      <c r="D95" s="36">
        <v>3208</v>
      </c>
      <c r="E95" s="37">
        <f t="shared" si="15"/>
        <v>14887.505922693266</v>
      </c>
      <c r="F95" s="38">
        <f t="shared" si="16"/>
        <v>0.96996839557332803</v>
      </c>
      <c r="G95" s="39">
        <f t="shared" si="17"/>
        <v>276.5630452355872</v>
      </c>
      <c r="H95" s="39">
        <f t="shared" si="18"/>
        <v>0</v>
      </c>
      <c r="I95" s="37">
        <f t="shared" si="19"/>
        <v>276.5630452355872</v>
      </c>
      <c r="J95" s="40">
        <f t="shared" si="20"/>
        <v>-201.692894617989</v>
      </c>
      <c r="K95" s="37">
        <f t="shared" si="21"/>
        <v>74.870150617598199</v>
      </c>
      <c r="L95" s="37">
        <f t="shared" si="22"/>
        <v>887214.2491157637</v>
      </c>
      <c r="M95" s="37">
        <f t="shared" si="23"/>
        <v>240183.44318125502</v>
      </c>
      <c r="N95" s="41">
        <f>'jan-apr'!M95</f>
        <v>754782.56253781158</v>
      </c>
      <c r="O95" s="41">
        <f t="shared" si="24"/>
        <v>-514599.11935655656</v>
      </c>
      <c r="P95" s="4"/>
      <c r="Q95" s="4"/>
      <c r="R95" s="4"/>
    </row>
    <row r="96" spans="1:18" s="34" customFormat="1" x14ac:dyDescent="0.3">
      <c r="A96" s="33">
        <v>545</v>
      </c>
      <c r="B96" s="34" t="s">
        <v>150</v>
      </c>
      <c r="C96" s="36">
        <v>25702365</v>
      </c>
      <c r="D96" s="36">
        <v>1610</v>
      </c>
      <c r="E96" s="37">
        <f t="shared" si="15"/>
        <v>15964.201863354037</v>
      </c>
      <c r="F96" s="38">
        <f t="shared" si="16"/>
        <v>1.0401185630698935</v>
      </c>
      <c r="G96" s="39">
        <f t="shared" si="17"/>
        <v>-369.45451916087546</v>
      </c>
      <c r="H96" s="39">
        <f t="shared" si="18"/>
        <v>0</v>
      </c>
      <c r="I96" s="37">
        <f t="shared" si="19"/>
        <v>-369.45451916087546</v>
      </c>
      <c r="J96" s="40">
        <f t="shared" si="20"/>
        <v>-201.692894617989</v>
      </c>
      <c r="K96" s="37">
        <f t="shared" si="21"/>
        <v>-571.14741377886446</v>
      </c>
      <c r="L96" s="37">
        <f t="shared" si="22"/>
        <v>-594821.77584900951</v>
      </c>
      <c r="M96" s="37">
        <f t="shared" si="23"/>
        <v>-919547.33618397173</v>
      </c>
      <c r="N96" s="41">
        <f>'jan-apr'!M96</f>
        <v>-2061154.3557088913</v>
      </c>
      <c r="O96" s="41">
        <f t="shared" si="24"/>
        <v>1141607.0195249196</v>
      </c>
      <c r="P96" s="4"/>
      <c r="Q96" s="4"/>
      <c r="R96" s="4"/>
    </row>
    <row r="97" spans="1:18" s="34" customFormat="1" x14ac:dyDescent="0.3">
      <c r="A97" s="33">
        <v>602</v>
      </c>
      <c r="B97" s="34" t="s">
        <v>151</v>
      </c>
      <c r="C97" s="36">
        <v>1005973479</v>
      </c>
      <c r="D97" s="36">
        <v>68933</v>
      </c>
      <c r="E97" s="37">
        <f t="shared" si="15"/>
        <v>14593.496278995546</v>
      </c>
      <c r="F97" s="38">
        <f t="shared" si="16"/>
        <v>0.95081273149759737</v>
      </c>
      <c r="G97" s="39">
        <f t="shared" si="17"/>
        <v>452.96883145421924</v>
      </c>
      <c r="H97" s="39">
        <f t="shared" si="18"/>
        <v>0</v>
      </c>
      <c r="I97" s="37">
        <f t="shared" si="19"/>
        <v>452.96883145421924</v>
      </c>
      <c r="J97" s="40">
        <f t="shared" si="20"/>
        <v>-201.692894617989</v>
      </c>
      <c r="K97" s="37">
        <f t="shared" si="21"/>
        <v>251.27593683623024</v>
      </c>
      <c r="L97" s="37">
        <f t="shared" si="22"/>
        <v>31224500.458633695</v>
      </c>
      <c r="M97" s="37">
        <f t="shared" si="23"/>
        <v>17321204.15393186</v>
      </c>
      <c r="N97" s="41">
        <f>'jan-apr'!M97</f>
        <v>16651713.084918641</v>
      </c>
      <c r="O97" s="41">
        <f t="shared" si="24"/>
        <v>669491.06901321933</v>
      </c>
      <c r="P97" s="4"/>
      <c r="Q97" s="4"/>
      <c r="R97" s="4"/>
    </row>
    <row r="98" spans="1:18" s="34" customFormat="1" x14ac:dyDescent="0.3">
      <c r="A98" s="33">
        <v>604</v>
      </c>
      <c r="B98" s="34" t="s">
        <v>152</v>
      </c>
      <c r="C98" s="36">
        <v>427680514</v>
      </c>
      <c r="D98" s="36">
        <v>27481</v>
      </c>
      <c r="E98" s="37">
        <f t="shared" si="15"/>
        <v>15562.771150977038</v>
      </c>
      <c r="F98" s="38">
        <f t="shared" si="16"/>
        <v>1.0139640744644753</v>
      </c>
      <c r="G98" s="39">
        <f t="shared" si="17"/>
        <v>-128.59609173467578</v>
      </c>
      <c r="H98" s="39">
        <f t="shared" si="18"/>
        <v>0</v>
      </c>
      <c r="I98" s="37">
        <f t="shared" si="19"/>
        <v>-128.59609173467578</v>
      </c>
      <c r="J98" s="40">
        <f t="shared" si="20"/>
        <v>-201.692894617989</v>
      </c>
      <c r="K98" s="37">
        <f t="shared" si="21"/>
        <v>-330.28898635266478</v>
      </c>
      <c r="L98" s="37">
        <f t="shared" si="22"/>
        <v>-3533949.1969606252</v>
      </c>
      <c r="M98" s="37">
        <f t="shared" si="23"/>
        <v>-9076671.6339575816</v>
      </c>
      <c r="N98" s="41">
        <f>'jan-apr'!M98</f>
        <v>-5391191.1811403977</v>
      </c>
      <c r="O98" s="41">
        <f t="shared" si="24"/>
        <v>-3685480.4528171839</v>
      </c>
      <c r="P98" s="4"/>
      <c r="Q98" s="4"/>
      <c r="R98" s="4"/>
    </row>
    <row r="99" spans="1:18" s="34" customFormat="1" x14ac:dyDescent="0.3">
      <c r="A99" s="33">
        <v>605</v>
      </c>
      <c r="B99" s="34" t="s">
        <v>153</v>
      </c>
      <c r="C99" s="36">
        <v>399078848</v>
      </c>
      <c r="D99" s="36">
        <v>30442</v>
      </c>
      <c r="E99" s="37">
        <f t="shared" si="15"/>
        <v>13109.481900006569</v>
      </c>
      <c r="F99" s="38">
        <f t="shared" si="16"/>
        <v>0.85412447131013947</v>
      </c>
      <c r="G99" s="39">
        <f t="shared" si="17"/>
        <v>1343.3774588476056</v>
      </c>
      <c r="H99" s="39">
        <f t="shared" si="18"/>
        <v>246.44129939476278</v>
      </c>
      <c r="I99" s="37">
        <f t="shared" si="19"/>
        <v>1589.8187582423684</v>
      </c>
      <c r="J99" s="40">
        <f t="shared" si="20"/>
        <v>-201.692894617989</v>
      </c>
      <c r="K99" s="37">
        <f t="shared" si="21"/>
        <v>1388.1258636243795</v>
      </c>
      <c r="L99" s="37">
        <f t="shared" si="22"/>
        <v>48397262.638414182</v>
      </c>
      <c r="M99" s="37">
        <f t="shared" si="23"/>
        <v>42257327.540453359</v>
      </c>
      <c r="N99" s="41">
        <f>'jan-apr'!M99</f>
        <v>26342184.40543671</v>
      </c>
      <c r="O99" s="41">
        <f t="shared" si="24"/>
        <v>15915143.13501665</v>
      </c>
      <c r="P99" s="4"/>
      <c r="Q99" s="4"/>
      <c r="R99" s="4"/>
    </row>
    <row r="100" spans="1:18" s="34" customFormat="1" x14ac:dyDescent="0.3">
      <c r="A100" s="33">
        <v>612</v>
      </c>
      <c r="B100" s="34" t="s">
        <v>154</v>
      </c>
      <c r="C100" s="36">
        <v>120177769</v>
      </c>
      <c r="D100" s="36">
        <v>6845</v>
      </c>
      <c r="E100" s="37">
        <f t="shared" si="15"/>
        <v>17557.015193571951</v>
      </c>
      <c r="F100" s="38">
        <f t="shared" si="16"/>
        <v>1.1438954212207435</v>
      </c>
      <c r="G100" s="39">
        <f t="shared" si="17"/>
        <v>-1325.1425172916238</v>
      </c>
      <c r="H100" s="39">
        <f t="shared" si="18"/>
        <v>0</v>
      </c>
      <c r="I100" s="37">
        <f t="shared" si="19"/>
        <v>-1325.1425172916238</v>
      </c>
      <c r="J100" s="40">
        <f t="shared" si="20"/>
        <v>-201.692894617989</v>
      </c>
      <c r="K100" s="37">
        <f t="shared" si="21"/>
        <v>-1526.8354119096127</v>
      </c>
      <c r="L100" s="37">
        <f t="shared" si="22"/>
        <v>-9070600.5308611654</v>
      </c>
      <c r="M100" s="37">
        <f t="shared" si="23"/>
        <v>-10451188.3945213</v>
      </c>
      <c r="N100" s="41">
        <f>'jan-apr'!M100</f>
        <v>-5517232.4688368673</v>
      </c>
      <c r="O100" s="41">
        <f t="shared" si="24"/>
        <v>-4933955.9256844325</v>
      </c>
      <c r="P100" s="4"/>
      <c r="Q100" s="4"/>
      <c r="R100" s="4"/>
    </row>
    <row r="101" spans="1:18" s="34" customFormat="1" x14ac:dyDescent="0.3">
      <c r="A101" s="33">
        <v>615</v>
      </c>
      <c r="B101" s="34" t="s">
        <v>155</v>
      </c>
      <c r="C101" s="36">
        <v>14481855</v>
      </c>
      <c r="D101" s="36">
        <v>1052</v>
      </c>
      <c r="E101" s="37">
        <f t="shared" si="15"/>
        <v>13766.02186311787</v>
      </c>
      <c r="F101" s="38">
        <f t="shared" si="16"/>
        <v>0.89690013957557546</v>
      </c>
      <c r="G101" s="39">
        <f t="shared" si="17"/>
        <v>949.45348098082468</v>
      </c>
      <c r="H101" s="39">
        <f t="shared" si="18"/>
        <v>16.6523123058073</v>
      </c>
      <c r="I101" s="37">
        <f t="shared" si="19"/>
        <v>966.10579328663198</v>
      </c>
      <c r="J101" s="40">
        <f t="shared" si="20"/>
        <v>-201.692894617989</v>
      </c>
      <c r="K101" s="37">
        <f t="shared" si="21"/>
        <v>764.41289866864304</v>
      </c>
      <c r="L101" s="37">
        <f t="shared" si="22"/>
        <v>1016343.2945375368</v>
      </c>
      <c r="M101" s="37">
        <f t="shared" si="23"/>
        <v>804162.36939941242</v>
      </c>
      <c r="N101" s="41">
        <f>'jan-apr'!M101</f>
        <v>440975.98322623986</v>
      </c>
      <c r="O101" s="41">
        <f t="shared" si="24"/>
        <v>363186.38617317256</v>
      </c>
      <c r="P101" s="4"/>
      <c r="Q101" s="4"/>
      <c r="R101" s="4"/>
    </row>
    <row r="102" spans="1:18" s="34" customFormat="1" x14ac:dyDescent="0.3">
      <c r="A102" s="33">
        <v>616</v>
      </c>
      <c r="B102" s="34" t="s">
        <v>99</v>
      </c>
      <c r="C102" s="36">
        <v>48602264</v>
      </c>
      <c r="D102" s="36">
        <v>3315</v>
      </c>
      <c r="E102" s="37">
        <f t="shared" si="15"/>
        <v>14661.316440422323</v>
      </c>
      <c r="F102" s="38">
        <f t="shared" si="16"/>
        <v>0.95523143087600559</v>
      </c>
      <c r="G102" s="39">
        <f t="shared" si="17"/>
        <v>412.27673459815338</v>
      </c>
      <c r="H102" s="39">
        <f t="shared" si="18"/>
        <v>0</v>
      </c>
      <c r="I102" s="37">
        <f t="shared" si="19"/>
        <v>412.27673459815338</v>
      </c>
      <c r="J102" s="40">
        <f t="shared" si="20"/>
        <v>-201.692894617989</v>
      </c>
      <c r="K102" s="37">
        <f t="shared" si="21"/>
        <v>210.58383998016438</v>
      </c>
      <c r="L102" s="37">
        <f t="shared" si="22"/>
        <v>1366697.3751928785</v>
      </c>
      <c r="M102" s="37">
        <f t="shared" si="23"/>
        <v>698085.42953424493</v>
      </c>
      <c r="N102" s="41">
        <f>'jan-apr'!M102</f>
        <v>-598053.08023290383</v>
      </c>
      <c r="O102" s="41">
        <f t="shared" si="24"/>
        <v>1296138.5097671486</v>
      </c>
      <c r="P102" s="4"/>
      <c r="Q102" s="4"/>
      <c r="R102" s="4"/>
    </row>
    <row r="103" spans="1:18" s="34" customFormat="1" x14ac:dyDescent="0.3">
      <c r="A103" s="33">
        <v>617</v>
      </c>
      <c r="B103" s="34" t="s">
        <v>156</v>
      </c>
      <c r="C103" s="36">
        <v>71211585</v>
      </c>
      <c r="D103" s="36">
        <v>4576</v>
      </c>
      <c r="E103" s="37">
        <f t="shared" si="15"/>
        <v>15561.972246503496</v>
      </c>
      <c r="F103" s="38">
        <f t="shared" si="16"/>
        <v>1.0139120232952303</v>
      </c>
      <c r="G103" s="39">
        <f t="shared" si="17"/>
        <v>-128.11674905055042</v>
      </c>
      <c r="H103" s="39">
        <f t="shared" si="18"/>
        <v>0</v>
      </c>
      <c r="I103" s="37">
        <f t="shared" si="19"/>
        <v>-128.11674905055042</v>
      </c>
      <c r="J103" s="40">
        <f t="shared" si="20"/>
        <v>-201.692894617989</v>
      </c>
      <c r="K103" s="37">
        <f t="shared" si="21"/>
        <v>-329.80964366853942</v>
      </c>
      <c r="L103" s="37">
        <f t="shared" si="22"/>
        <v>-586262.24365531874</v>
      </c>
      <c r="M103" s="37">
        <f t="shared" si="23"/>
        <v>-1509208.9294272363</v>
      </c>
      <c r="N103" s="41">
        <f>'jan-apr'!M103</f>
        <v>-2395158.0683999304</v>
      </c>
      <c r="O103" s="41">
        <f t="shared" si="24"/>
        <v>885949.13897269405</v>
      </c>
      <c r="P103" s="4"/>
      <c r="Q103" s="4"/>
      <c r="R103" s="4"/>
    </row>
    <row r="104" spans="1:18" s="34" customFormat="1" x14ac:dyDescent="0.3">
      <c r="A104" s="33">
        <v>618</v>
      </c>
      <c r="B104" s="34" t="s">
        <v>157</v>
      </c>
      <c r="C104" s="36">
        <v>43744005</v>
      </c>
      <c r="D104" s="36">
        <v>2481</v>
      </c>
      <c r="E104" s="37">
        <f t="shared" si="15"/>
        <v>17631.602176541717</v>
      </c>
      <c r="F104" s="38">
        <f t="shared" si="16"/>
        <v>1.148755000560461</v>
      </c>
      <c r="G104" s="39">
        <f t="shared" si="17"/>
        <v>-1369.8947070734832</v>
      </c>
      <c r="H104" s="39">
        <f t="shared" si="18"/>
        <v>0</v>
      </c>
      <c r="I104" s="37">
        <f t="shared" si="19"/>
        <v>-1369.8947070734832</v>
      </c>
      <c r="J104" s="40">
        <f t="shared" si="20"/>
        <v>-201.692894617989</v>
      </c>
      <c r="K104" s="37">
        <f t="shared" si="21"/>
        <v>-1571.5876016914722</v>
      </c>
      <c r="L104" s="37">
        <f t="shared" si="22"/>
        <v>-3398708.768249312</v>
      </c>
      <c r="M104" s="37">
        <f t="shared" si="23"/>
        <v>-3899108.8397965427</v>
      </c>
      <c r="N104" s="41">
        <f>'jan-apr'!M104</f>
        <v>-2672472.2403191039</v>
      </c>
      <c r="O104" s="41">
        <f t="shared" si="24"/>
        <v>-1226636.5994774387</v>
      </c>
      <c r="P104" s="4"/>
      <c r="Q104" s="4"/>
      <c r="R104" s="4"/>
    </row>
    <row r="105" spans="1:18" s="34" customFormat="1" x14ac:dyDescent="0.3">
      <c r="A105" s="33">
        <v>619</v>
      </c>
      <c r="B105" s="34" t="s">
        <v>158</v>
      </c>
      <c r="C105" s="36">
        <v>74812081</v>
      </c>
      <c r="D105" s="36">
        <v>4671</v>
      </c>
      <c r="E105" s="37">
        <f t="shared" si="15"/>
        <v>16016.287946906445</v>
      </c>
      <c r="F105" s="38">
        <f t="shared" si="16"/>
        <v>1.0435121371955647</v>
      </c>
      <c r="G105" s="39">
        <f t="shared" si="17"/>
        <v>-400.70616929231983</v>
      </c>
      <c r="H105" s="39">
        <f t="shared" si="18"/>
        <v>0</v>
      </c>
      <c r="I105" s="37">
        <f t="shared" si="19"/>
        <v>-400.70616929231983</v>
      </c>
      <c r="J105" s="40">
        <f t="shared" si="20"/>
        <v>-201.692894617989</v>
      </c>
      <c r="K105" s="37">
        <f t="shared" si="21"/>
        <v>-602.39906391030877</v>
      </c>
      <c r="L105" s="37">
        <f t="shared" si="22"/>
        <v>-1871698.5167644259</v>
      </c>
      <c r="M105" s="37">
        <f t="shared" si="23"/>
        <v>-2813806.0275250524</v>
      </c>
      <c r="N105" s="41">
        <f>'jan-apr'!M105</f>
        <v>-4599133.6372150481</v>
      </c>
      <c r="O105" s="41">
        <f t="shared" si="24"/>
        <v>1785327.6096899956</v>
      </c>
      <c r="P105" s="4"/>
      <c r="Q105" s="4"/>
      <c r="R105" s="4"/>
    </row>
    <row r="106" spans="1:18" s="34" customFormat="1" x14ac:dyDescent="0.3">
      <c r="A106" s="33">
        <v>620</v>
      </c>
      <c r="B106" s="34" t="s">
        <v>159</v>
      </c>
      <c r="C106" s="36">
        <v>100544914</v>
      </c>
      <c r="D106" s="36">
        <v>4473</v>
      </c>
      <c r="E106" s="37">
        <f t="shared" si="15"/>
        <v>22478.183322155153</v>
      </c>
      <c r="F106" s="38">
        <f t="shared" si="16"/>
        <v>1.4645251881417636</v>
      </c>
      <c r="G106" s="39">
        <f t="shared" si="17"/>
        <v>-4277.8433944415447</v>
      </c>
      <c r="H106" s="39">
        <f t="shared" si="18"/>
        <v>0</v>
      </c>
      <c r="I106" s="37">
        <f t="shared" si="19"/>
        <v>-4277.8433944415447</v>
      </c>
      <c r="J106" s="40">
        <f t="shared" si="20"/>
        <v>-201.692894617989</v>
      </c>
      <c r="K106" s="37">
        <f t="shared" si="21"/>
        <v>-4479.5362890595334</v>
      </c>
      <c r="L106" s="37">
        <f t="shared" si="22"/>
        <v>-19134793.503337029</v>
      </c>
      <c r="M106" s="37">
        <f t="shared" si="23"/>
        <v>-20036965.820963293</v>
      </c>
      <c r="N106" s="41">
        <f>'jan-apr'!M106</f>
        <v>-17552476.316947743</v>
      </c>
      <c r="O106" s="41">
        <f t="shared" si="24"/>
        <v>-2484489.50401555</v>
      </c>
      <c r="P106" s="4"/>
      <c r="Q106" s="4"/>
      <c r="R106" s="4"/>
    </row>
    <row r="107" spans="1:18" s="34" customFormat="1" x14ac:dyDescent="0.3">
      <c r="A107" s="33">
        <v>621</v>
      </c>
      <c r="B107" s="34" t="s">
        <v>160</v>
      </c>
      <c r="C107" s="36">
        <v>50491987</v>
      </c>
      <c r="D107" s="36">
        <v>3490</v>
      </c>
      <c r="E107" s="37">
        <f t="shared" si="15"/>
        <v>14467.618051575932</v>
      </c>
      <c r="F107" s="38">
        <f t="shared" si="16"/>
        <v>0.94261136432959491</v>
      </c>
      <c r="G107" s="39">
        <f t="shared" si="17"/>
        <v>528.49576790598803</v>
      </c>
      <c r="H107" s="39">
        <f t="shared" si="18"/>
        <v>0</v>
      </c>
      <c r="I107" s="37">
        <f t="shared" si="19"/>
        <v>528.49576790598803</v>
      </c>
      <c r="J107" s="40">
        <f t="shared" si="20"/>
        <v>-201.692894617989</v>
      </c>
      <c r="K107" s="37">
        <f t="shared" si="21"/>
        <v>326.80287328799903</v>
      </c>
      <c r="L107" s="37">
        <f t="shared" si="22"/>
        <v>1844450.2299918982</v>
      </c>
      <c r="M107" s="37">
        <f t="shared" si="23"/>
        <v>1140542.0277751167</v>
      </c>
      <c r="N107" s="41">
        <f>'jan-apr'!M107</f>
        <v>1924564.0242682509</v>
      </c>
      <c r="O107" s="41">
        <f t="shared" si="24"/>
        <v>-784021.99649313418</v>
      </c>
      <c r="P107" s="4"/>
      <c r="Q107" s="4"/>
      <c r="R107" s="4"/>
    </row>
    <row r="108" spans="1:18" s="34" customFormat="1" x14ac:dyDescent="0.3">
      <c r="A108" s="33">
        <v>622</v>
      </c>
      <c r="B108" s="34" t="s">
        <v>161</v>
      </c>
      <c r="C108" s="36">
        <v>36294323</v>
      </c>
      <c r="D108" s="36">
        <v>2239</v>
      </c>
      <c r="E108" s="37">
        <f t="shared" si="15"/>
        <v>16210.059401518534</v>
      </c>
      <c r="F108" s="38">
        <f t="shared" si="16"/>
        <v>1.056136964209168</v>
      </c>
      <c r="G108" s="39">
        <f t="shared" si="17"/>
        <v>-516.96904205957355</v>
      </c>
      <c r="H108" s="39">
        <f t="shared" si="18"/>
        <v>0</v>
      </c>
      <c r="I108" s="37">
        <f t="shared" si="19"/>
        <v>-516.96904205957355</v>
      </c>
      <c r="J108" s="40">
        <f t="shared" si="20"/>
        <v>-201.692894617989</v>
      </c>
      <c r="K108" s="37">
        <f t="shared" si="21"/>
        <v>-718.66193667756261</v>
      </c>
      <c r="L108" s="37">
        <f t="shared" si="22"/>
        <v>-1157493.6851713853</v>
      </c>
      <c r="M108" s="37">
        <f t="shared" si="23"/>
        <v>-1609084.0762210626</v>
      </c>
      <c r="N108" s="41">
        <f>'jan-apr'!M108</f>
        <v>-852283.31554795429</v>
      </c>
      <c r="O108" s="41">
        <f t="shared" si="24"/>
        <v>-756800.76067310828</v>
      </c>
      <c r="P108" s="4"/>
      <c r="Q108" s="4"/>
      <c r="R108" s="4"/>
    </row>
    <row r="109" spans="1:18" s="34" customFormat="1" x14ac:dyDescent="0.3">
      <c r="A109" s="33">
        <v>623</v>
      </c>
      <c r="B109" s="34" t="s">
        <v>162</v>
      </c>
      <c r="C109" s="36">
        <v>190035493</v>
      </c>
      <c r="D109" s="36">
        <v>13980</v>
      </c>
      <c r="E109" s="37">
        <f t="shared" si="15"/>
        <v>13593.382904148784</v>
      </c>
      <c r="F109" s="38">
        <f t="shared" si="16"/>
        <v>0.88565216191469398</v>
      </c>
      <c r="G109" s="39">
        <f t="shared" si="17"/>
        <v>1053.0368563622762</v>
      </c>
      <c r="H109" s="39">
        <f t="shared" si="18"/>
        <v>77.075947944987448</v>
      </c>
      <c r="I109" s="37">
        <f t="shared" si="19"/>
        <v>1130.1128043072638</v>
      </c>
      <c r="J109" s="40">
        <f t="shared" si="20"/>
        <v>-201.692894617989</v>
      </c>
      <c r="K109" s="37">
        <f t="shared" si="21"/>
        <v>928.41990968927485</v>
      </c>
      <c r="L109" s="37">
        <f t="shared" si="22"/>
        <v>15798977.004215548</v>
      </c>
      <c r="M109" s="37">
        <f t="shared" si="23"/>
        <v>12979310.337456062</v>
      </c>
      <c r="N109" s="41">
        <f>'jan-apr'!M109</f>
        <v>4335216.0417327397</v>
      </c>
      <c r="O109" s="41">
        <f t="shared" si="24"/>
        <v>8644094.2957233228</v>
      </c>
      <c r="P109" s="4"/>
      <c r="Q109" s="4"/>
      <c r="R109" s="4"/>
    </row>
    <row r="110" spans="1:18" s="34" customFormat="1" x14ac:dyDescent="0.3">
      <c r="A110" s="33">
        <v>624</v>
      </c>
      <c r="B110" s="34" t="s">
        <v>163</v>
      </c>
      <c r="C110" s="36">
        <v>262527012</v>
      </c>
      <c r="D110" s="36">
        <v>19117</v>
      </c>
      <c r="E110" s="37">
        <f t="shared" si="15"/>
        <v>13732.646963435685</v>
      </c>
      <c r="F110" s="38">
        <f t="shared" si="16"/>
        <v>0.89472565863395559</v>
      </c>
      <c r="G110" s="39">
        <f t="shared" si="17"/>
        <v>969.47842079013571</v>
      </c>
      <c r="H110" s="39">
        <f t="shared" si="18"/>
        <v>28.333527194572067</v>
      </c>
      <c r="I110" s="37">
        <f t="shared" si="19"/>
        <v>997.81194798470779</v>
      </c>
      <c r="J110" s="40">
        <f t="shared" si="20"/>
        <v>-201.692894617989</v>
      </c>
      <c r="K110" s="37">
        <f t="shared" si="21"/>
        <v>796.11905336671884</v>
      </c>
      <c r="L110" s="37">
        <f t="shared" si="22"/>
        <v>19075171.009623658</v>
      </c>
      <c r="M110" s="37">
        <f t="shared" si="23"/>
        <v>15219407.943211565</v>
      </c>
      <c r="N110" s="41">
        <f>'jan-apr'!M110</f>
        <v>10118323.745239601</v>
      </c>
      <c r="O110" s="41">
        <f t="shared" si="24"/>
        <v>5101084.1979719643</v>
      </c>
      <c r="P110" s="4"/>
      <c r="Q110" s="4"/>
      <c r="R110" s="4"/>
    </row>
    <row r="111" spans="1:18" s="34" customFormat="1" x14ac:dyDescent="0.3">
      <c r="A111" s="33">
        <v>625</v>
      </c>
      <c r="B111" s="34" t="s">
        <v>164</v>
      </c>
      <c r="C111" s="36">
        <v>316509531</v>
      </c>
      <c r="D111" s="36">
        <v>24963</v>
      </c>
      <c r="E111" s="37">
        <f t="shared" si="15"/>
        <v>12679.146376637424</v>
      </c>
      <c r="F111" s="38">
        <f t="shared" si="16"/>
        <v>0.82608674226888268</v>
      </c>
      <c r="G111" s="39">
        <f t="shared" si="17"/>
        <v>1601.5787728690927</v>
      </c>
      <c r="H111" s="39">
        <f t="shared" si="18"/>
        <v>397.05873257396365</v>
      </c>
      <c r="I111" s="37">
        <f t="shared" si="19"/>
        <v>1998.6375054430564</v>
      </c>
      <c r="J111" s="40">
        <f t="shared" si="20"/>
        <v>-201.692894617989</v>
      </c>
      <c r="K111" s="37">
        <f t="shared" si="21"/>
        <v>1796.9446108250675</v>
      </c>
      <c r="L111" s="37">
        <f t="shared" si="22"/>
        <v>49891988.048375018</v>
      </c>
      <c r="M111" s="37">
        <f t="shared" si="23"/>
        <v>44857128.320026159</v>
      </c>
      <c r="N111" s="41">
        <f>'jan-apr'!M111</f>
        <v>29200186.493655693</v>
      </c>
      <c r="O111" s="41">
        <f t="shared" si="24"/>
        <v>15656941.826370467</v>
      </c>
      <c r="P111" s="4"/>
      <c r="Q111" s="4"/>
      <c r="R111" s="4"/>
    </row>
    <row r="112" spans="1:18" s="34" customFormat="1" x14ac:dyDescent="0.3">
      <c r="A112" s="33">
        <v>626</v>
      </c>
      <c r="B112" s="34" t="s">
        <v>165</v>
      </c>
      <c r="C112" s="36">
        <v>444205930</v>
      </c>
      <c r="D112" s="36">
        <v>26373</v>
      </c>
      <c r="E112" s="37">
        <f t="shared" si="15"/>
        <v>16843.208205361545</v>
      </c>
      <c r="F112" s="38">
        <f t="shared" si="16"/>
        <v>1.0973886239977053</v>
      </c>
      <c r="G112" s="39">
        <f t="shared" si="17"/>
        <v>-896.85832436537999</v>
      </c>
      <c r="H112" s="39">
        <f t="shared" si="18"/>
        <v>0</v>
      </c>
      <c r="I112" s="37">
        <f t="shared" si="19"/>
        <v>-896.85832436537999</v>
      </c>
      <c r="J112" s="40">
        <f t="shared" si="20"/>
        <v>-201.692894617989</v>
      </c>
      <c r="K112" s="37">
        <f t="shared" si="21"/>
        <v>-1098.5512189833689</v>
      </c>
      <c r="L112" s="37">
        <f t="shared" si="22"/>
        <v>-23652844.588488165</v>
      </c>
      <c r="M112" s="37">
        <f t="shared" si="23"/>
        <v>-28972091.298248388</v>
      </c>
      <c r="N112" s="41">
        <f>'jan-apr'!M112</f>
        <v>-11236535.085907185</v>
      </c>
      <c r="O112" s="41">
        <f t="shared" si="24"/>
        <v>-17735556.212341204</v>
      </c>
      <c r="P112" s="4"/>
      <c r="Q112" s="4"/>
      <c r="R112" s="4"/>
    </row>
    <row r="113" spans="1:18" s="34" customFormat="1" x14ac:dyDescent="0.3">
      <c r="A113" s="33">
        <v>627</v>
      </c>
      <c r="B113" s="34" t="s">
        <v>166</v>
      </c>
      <c r="C113" s="36">
        <v>339029944</v>
      </c>
      <c r="D113" s="36">
        <v>22635</v>
      </c>
      <c r="E113" s="37">
        <f t="shared" si="15"/>
        <v>14978.128738679037</v>
      </c>
      <c r="F113" s="38">
        <f t="shared" si="16"/>
        <v>0.97587276047370164</v>
      </c>
      <c r="G113" s="39">
        <f t="shared" si="17"/>
        <v>222.18935564412459</v>
      </c>
      <c r="H113" s="39">
        <f t="shared" si="18"/>
        <v>0</v>
      </c>
      <c r="I113" s="37">
        <f t="shared" si="19"/>
        <v>222.18935564412459</v>
      </c>
      <c r="J113" s="40">
        <f t="shared" si="20"/>
        <v>-201.692894617989</v>
      </c>
      <c r="K113" s="37">
        <f t="shared" si="21"/>
        <v>20.496461026135592</v>
      </c>
      <c r="L113" s="37">
        <f t="shared" si="22"/>
        <v>5029256.0650047604</v>
      </c>
      <c r="M113" s="37">
        <f t="shared" si="23"/>
        <v>463937.39532657911</v>
      </c>
      <c r="N113" s="41">
        <f>'jan-apr'!M113</f>
        <v>-412969.94873958948</v>
      </c>
      <c r="O113" s="41">
        <f t="shared" si="24"/>
        <v>876907.34406616865</v>
      </c>
      <c r="P113" s="4"/>
      <c r="Q113" s="4"/>
      <c r="R113" s="4"/>
    </row>
    <row r="114" spans="1:18" s="34" customFormat="1" x14ac:dyDescent="0.3">
      <c r="A114" s="33">
        <v>628</v>
      </c>
      <c r="B114" s="34" t="s">
        <v>167</v>
      </c>
      <c r="C114" s="36">
        <v>128365138</v>
      </c>
      <c r="D114" s="36">
        <v>9521</v>
      </c>
      <c r="E114" s="37">
        <f t="shared" si="15"/>
        <v>13482.316773448167</v>
      </c>
      <c r="F114" s="38">
        <f t="shared" si="16"/>
        <v>0.8784158499926279</v>
      </c>
      <c r="G114" s="39">
        <f t="shared" si="17"/>
        <v>1119.676534782647</v>
      </c>
      <c r="H114" s="39">
        <f t="shared" si="18"/>
        <v>115.9490936902036</v>
      </c>
      <c r="I114" s="37">
        <f t="shared" si="19"/>
        <v>1235.6256284728506</v>
      </c>
      <c r="J114" s="40">
        <f t="shared" si="20"/>
        <v>-201.692894617989</v>
      </c>
      <c r="K114" s="37">
        <f t="shared" si="21"/>
        <v>1033.9327338548617</v>
      </c>
      <c r="L114" s="37">
        <f t="shared" si="22"/>
        <v>11764391.60869001</v>
      </c>
      <c r="M114" s="37">
        <f t="shared" si="23"/>
        <v>9844073.5590321384</v>
      </c>
      <c r="N114" s="41">
        <f>'jan-apr'!M114</f>
        <v>5652272.6451025791</v>
      </c>
      <c r="O114" s="41">
        <f t="shared" si="24"/>
        <v>4191800.9139295593</v>
      </c>
      <c r="P114" s="4"/>
      <c r="Q114" s="4"/>
      <c r="R114" s="4"/>
    </row>
    <row r="115" spans="1:18" s="34" customFormat="1" x14ac:dyDescent="0.3">
      <c r="A115" s="33">
        <v>631</v>
      </c>
      <c r="B115" s="34" t="s">
        <v>168</v>
      </c>
      <c r="C115" s="36">
        <v>38601041</v>
      </c>
      <c r="D115" s="36">
        <v>2694</v>
      </c>
      <c r="E115" s="37">
        <f t="shared" si="15"/>
        <v>14328.52301410542</v>
      </c>
      <c r="F115" s="38">
        <f t="shared" si="16"/>
        <v>0.9335488799196423</v>
      </c>
      <c r="G115" s="39">
        <f t="shared" si="17"/>
        <v>611.95279038829506</v>
      </c>
      <c r="H115" s="39">
        <f t="shared" si="18"/>
        <v>0</v>
      </c>
      <c r="I115" s="37">
        <f t="shared" si="19"/>
        <v>611.95279038829506</v>
      </c>
      <c r="J115" s="40">
        <f t="shared" si="20"/>
        <v>-201.692894617989</v>
      </c>
      <c r="K115" s="37">
        <f t="shared" si="21"/>
        <v>410.25989577030606</v>
      </c>
      <c r="L115" s="37">
        <f t="shared" si="22"/>
        <v>1648600.8173060669</v>
      </c>
      <c r="M115" s="37">
        <f t="shared" si="23"/>
        <v>1105240.1592052046</v>
      </c>
      <c r="N115" s="41">
        <f>'jan-apr'!M115</f>
        <v>467711.09696909739</v>
      </c>
      <c r="O115" s="41">
        <f t="shared" si="24"/>
        <v>637529.06223610719</v>
      </c>
      <c r="P115" s="4"/>
      <c r="Q115" s="4"/>
      <c r="R115" s="4"/>
    </row>
    <row r="116" spans="1:18" s="34" customFormat="1" x14ac:dyDescent="0.3">
      <c r="A116" s="33">
        <v>632</v>
      </c>
      <c r="B116" s="34" t="s">
        <v>169</v>
      </c>
      <c r="C116" s="36">
        <v>20953971</v>
      </c>
      <c r="D116" s="36">
        <v>1419</v>
      </c>
      <c r="E116" s="37">
        <f t="shared" si="15"/>
        <v>14766.716701902749</v>
      </c>
      <c r="F116" s="38">
        <f t="shared" si="16"/>
        <v>0.96209859338476</v>
      </c>
      <c r="G116" s="39">
        <f t="shared" si="17"/>
        <v>349.03657770989736</v>
      </c>
      <c r="H116" s="39">
        <f t="shared" si="18"/>
        <v>0</v>
      </c>
      <c r="I116" s="37">
        <f t="shared" si="19"/>
        <v>349.03657770989736</v>
      </c>
      <c r="J116" s="40">
        <f t="shared" si="20"/>
        <v>-201.692894617989</v>
      </c>
      <c r="K116" s="37">
        <f t="shared" si="21"/>
        <v>147.34368309190836</v>
      </c>
      <c r="L116" s="37">
        <f t="shared" si="22"/>
        <v>495282.90377034433</v>
      </c>
      <c r="M116" s="37">
        <f t="shared" si="23"/>
        <v>209080.68630741796</v>
      </c>
      <c r="N116" s="41">
        <f>'jan-apr'!M116</f>
        <v>-697664.3952490167</v>
      </c>
      <c r="O116" s="41">
        <f t="shared" si="24"/>
        <v>906745.08155643463</v>
      </c>
      <c r="P116" s="4"/>
      <c r="Q116" s="4"/>
      <c r="R116" s="4"/>
    </row>
    <row r="117" spans="1:18" s="34" customFormat="1" x14ac:dyDescent="0.3">
      <c r="A117" s="33">
        <v>633</v>
      </c>
      <c r="B117" s="34" t="s">
        <v>170</v>
      </c>
      <c r="C117" s="36">
        <v>56342568</v>
      </c>
      <c r="D117" s="36">
        <v>2448</v>
      </c>
      <c r="E117" s="37">
        <f t="shared" si="15"/>
        <v>23015.754901960783</v>
      </c>
      <c r="F117" s="38">
        <f t="shared" si="16"/>
        <v>1.4995496875762233</v>
      </c>
      <c r="G117" s="39">
        <f t="shared" si="17"/>
        <v>-4600.3863423249231</v>
      </c>
      <c r="H117" s="39">
        <f t="shared" si="18"/>
        <v>0</v>
      </c>
      <c r="I117" s="37">
        <f t="shared" si="19"/>
        <v>-4600.3863423249231</v>
      </c>
      <c r="J117" s="40">
        <f t="shared" si="20"/>
        <v>-201.692894617989</v>
      </c>
      <c r="K117" s="37">
        <f t="shared" si="21"/>
        <v>-4802.0792369429118</v>
      </c>
      <c r="L117" s="37">
        <f t="shared" si="22"/>
        <v>-11261745.766011411</v>
      </c>
      <c r="M117" s="37">
        <f t="shared" si="23"/>
        <v>-11755489.972036248</v>
      </c>
      <c r="N117" s="41">
        <f>'jan-apr'!M117</f>
        <v>-12543925.886941221</v>
      </c>
      <c r="O117" s="41">
        <f t="shared" si="24"/>
        <v>788435.91490497254</v>
      </c>
      <c r="P117" s="4"/>
      <c r="Q117" s="4"/>
      <c r="R117" s="4"/>
    </row>
    <row r="118" spans="1:18" s="34" customFormat="1" x14ac:dyDescent="0.3">
      <c r="A118" s="33">
        <v>701</v>
      </c>
      <c r="B118" s="34" t="s">
        <v>171</v>
      </c>
      <c r="C118" s="36">
        <v>328928220</v>
      </c>
      <c r="D118" s="36">
        <v>27334</v>
      </c>
      <c r="E118" s="37">
        <f t="shared" si="15"/>
        <v>12033.665764249652</v>
      </c>
      <c r="F118" s="38">
        <f t="shared" si="16"/>
        <v>0.78403162590334774</v>
      </c>
      <c r="G118" s="39">
        <f t="shared" si="17"/>
        <v>1988.8671403017556</v>
      </c>
      <c r="H118" s="39">
        <f t="shared" si="18"/>
        <v>622.97694690968365</v>
      </c>
      <c r="I118" s="37">
        <f t="shared" si="19"/>
        <v>2611.8440872114393</v>
      </c>
      <c r="J118" s="40">
        <f t="shared" si="20"/>
        <v>-201.692894617989</v>
      </c>
      <c r="K118" s="37">
        <f t="shared" si="21"/>
        <v>2410.1511925934501</v>
      </c>
      <c r="L118" s="37">
        <f t="shared" si="22"/>
        <v>71392146.279837474</v>
      </c>
      <c r="M118" s="37">
        <f t="shared" si="23"/>
        <v>65879072.698349364</v>
      </c>
      <c r="N118" s="41">
        <f>'jan-apr'!M118</f>
        <v>37734614.658810414</v>
      </c>
      <c r="O118" s="41">
        <f t="shared" si="24"/>
        <v>28144458.03953895</v>
      </c>
      <c r="P118" s="4"/>
      <c r="Q118" s="4"/>
      <c r="R118" s="4"/>
    </row>
    <row r="119" spans="1:18" s="34" customFormat="1" x14ac:dyDescent="0.3">
      <c r="A119" s="33">
        <v>704</v>
      </c>
      <c r="B119" s="34" t="s">
        <v>172</v>
      </c>
      <c r="C119" s="36">
        <v>667243314</v>
      </c>
      <c r="D119" s="36">
        <v>45976</v>
      </c>
      <c r="E119" s="37">
        <f t="shared" si="15"/>
        <v>14512.861362449974</v>
      </c>
      <c r="F119" s="38">
        <f t="shared" si="16"/>
        <v>0.94555911003574611</v>
      </c>
      <c r="G119" s="39">
        <f t="shared" si="17"/>
        <v>501.34978138156254</v>
      </c>
      <c r="H119" s="39">
        <f t="shared" si="18"/>
        <v>0</v>
      </c>
      <c r="I119" s="37">
        <f t="shared" si="19"/>
        <v>501.34978138156254</v>
      </c>
      <c r="J119" s="40">
        <f t="shared" si="20"/>
        <v>-201.692894617989</v>
      </c>
      <c r="K119" s="37">
        <f t="shared" si="21"/>
        <v>299.65688676357354</v>
      </c>
      <c r="L119" s="37">
        <f t="shared" si="22"/>
        <v>23050057.548798718</v>
      </c>
      <c r="M119" s="37">
        <f t="shared" si="23"/>
        <v>13777025.025842058</v>
      </c>
      <c r="N119" s="41">
        <f>'jan-apr'!M119</f>
        <v>11840319.984800035</v>
      </c>
      <c r="O119" s="41">
        <f t="shared" si="24"/>
        <v>1936705.0410420224</v>
      </c>
      <c r="P119" s="4"/>
      <c r="Q119" s="4"/>
      <c r="R119" s="4"/>
    </row>
    <row r="120" spans="1:18" s="34" customFormat="1" x14ac:dyDescent="0.3">
      <c r="A120" s="33">
        <v>710</v>
      </c>
      <c r="B120" s="34" t="s">
        <v>173</v>
      </c>
      <c r="C120" s="36">
        <v>823400152</v>
      </c>
      <c r="D120" s="36">
        <v>63271</v>
      </c>
      <c r="E120" s="37">
        <f t="shared" si="15"/>
        <v>13013.863412937997</v>
      </c>
      <c r="F120" s="38">
        <f t="shared" si="16"/>
        <v>0.84789462253824566</v>
      </c>
      <c r="G120" s="39">
        <f t="shared" si="17"/>
        <v>1400.7485510887486</v>
      </c>
      <c r="H120" s="39">
        <f t="shared" si="18"/>
        <v>279.90776986876295</v>
      </c>
      <c r="I120" s="37">
        <f t="shared" si="19"/>
        <v>1680.6563209575115</v>
      </c>
      <c r="J120" s="40">
        <f t="shared" si="20"/>
        <v>-201.692894617989</v>
      </c>
      <c r="K120" s="37">
        <f t="shared" si="21"/>
        <v>1478.9634263395226</v>
      </c>
      <c r="L120" s="37">
        <f t="shared" si="22"/>
        <v>106336806.08330271</v>
      </c>
      <c r="M120" s="37">
        <f t="shared" si="23"/>
        <v>93575494.947927937</v>
      </c>
      <c r="N120" s="41">
        <f>'jan-apr'!M120</f>
        <v>60581267.453102164</v>
      </c>
      <c r="O120" s="41">
        <f t="shared" si="24"/>
        <v>32994227.494825773</v>
      </c>
      <c r="P120" s="4"/>
      <c r="Q120" s="4"/>
      <c r="R120" s="4"/>
    </row>
    <row r="121" spans="1:18" s="34" customFormat="1" x14ac:dyDescent="0.3">
      <c r="A121" s="33">
        <v>711</v>
      </c>
      <c r="B121" s="34" t="s">
        <v>174</v>
      </c>
      <c r="C121" s="36">
        <v>83670038</v>
      </c>
      <c r="D121" s="36">
        <v>6685</v>
      </c>
      <c r="E121" s="37">
        <f t="shared" si="15"/>
        <v>12516.08646222887</v>
      </c>
      <c r="F121" s="38">
        <f t="shared" si="16"/>
        <v>0.81546286984978944</v>
      </c>
      <c r="G121" s="39">
        <f t="shared" si="17"/>
        <v>1699.414721514225</v>
      </c>
      <c r="H121" s="39">
        <f t="shared" si="18"/>
        <v>454.12970261695745</v>
      </c>
      <c r="I121" s="37">
        <f t="shared" si="19"/>
        <v>2153.5444241311825</v>
      </c>
      <c r="J121" s="40">
        <f t="shared" si="20"/>
        <v>-201.692894617989</v>
      </c>
      <c r="K121" s="37">
        <f t="shared" si="21"/>
        <v>1951.8515295131936</v>
      </c>
      <c r="L121" s="37">
        <f t="shared" si="22"/>
        <v>14396444.475316955</v>
      </c>
      <c r="M121" s="37">
        <f t="shared" si="23"/>
        <v>13048127.474795699</v>
      </c>
      <c r="N121" s="41">
        <f>'jan-apr'!M121</f>
        <v>7083911.0587344579</v>
      </c>
      <c r="O121" s="41">
        <f t="shared" si="24"/>
        <v>5964216.4160612412</v>
      </c>
      <c r="P121" s="4"/>
      <c r="Q121" s="4"/>
      <c r="R121" s="4"/>
    </row>
    <row r="122" spans="1:18" s="34" customFormat="1" x14ac:dyDescent="0.3">
      <c r="A122" s="33">
        <v>712</v>
      </c>
      <c r="B122" s="34" t="s">
        <v>175</v>
      </c>
      <c r="C122" s="36">
        <v>621917972</v>
      </c>
      <c r="D122" s="36">
        <v>47107</v>
      </c>
      <c r="E122" s="37">
        <f t="shared" si="15"/>
        <v>13202.241110662959</v>
      </c>
      <c r="F122" s="38">
        <f t="shared" ref="F122:F185" si="25">IF(ISNUMBER(C122),E122/E$435,"")</f>
        <v>0.8601680291231294</v>
      </c>
      <c r="G122" s="39">
        <f t="shared" ref="G122:G185" si="26">(E$435-E122)*0.6</f>
        <v>1287.7219324537716</v>
      </c>
      <c r="H122" s="39">
        <f t="shared" ref="H122:H185" si="27">IF(E122&gt;=E$435*0.9,0,IF(E122&lt;0.9*E$435,(E$435*0.9-E122)*0.35))</f>
        <v>213.97557566502635</v>
      </c>
      <c r="I122" s="37">
        <f t="shared" ref="I122:I185" si="28">G122+H122</f>
        <v>1501.6975081187979</v>
      </c>
      <c r="J122" s="40">
        <f t="shared" si="20"/>
        <v>-201.692894617989</v>
      </c>
      <c r="K122" s="37">
        <f t="shared" ref="K122:K185" si="29">I122+J122</f>
        <v>1300.004613500809</v>
      </c>
      <c r="L122" s="37">
        <f t="shared" ref="L122:L185" si="30">(I122*D122)</f>
        <v>70740464.514952213</v>
      </c>
      <c r="M122" s="37">
        <f t="shared" ref="M122:M185" si="31">(K122*D122)</f>
        <v>61239317.328182608</v>
      </c>
      <c r="N122" s="41">
        <f>'jan-apr'!M122</f>
        <v>44020495.864084393</v>
      </c>
      <c r="O122" s="41">
        <f t="shared" ref="O122:O185" si="32">M122-N122</f>
        <v>17218821.464098215</v>
      </c>
      <c r="P122" s="4"/>
      <c r="Q122" s="4"/>
      <c r="R122" s="4"/>
    </row>
    <row r="123" spans="1:18" s="34" customFormat="1" x14ac:dyDescent="0.3">
      <c r="A123" s="33">
        <v>713</v>
      </c>
      <c r="B123" s="34" t="s">
        <v>176</v>
      </c>
      <c r="C123" s="36">
        <v>134089362</v>
      </c>
      <c r="D123" s="36">
        <v>9904</v>
      </c>
      <c r="E123" s="37">
        <f t="shared" si="15"/>
        <v>13538.909733441034</v>
      </c>
      <c r="F123" s="38">
        <f t="shared" si="25"/>
        <v>0.88210306146311013</v>
      </c>
      <c r="G123" s="39">
        <f t="shared" si="26"/>
        <v>1085.7207587869264</v>
      </c>
      <c r="H123" s="39">
        <f t="shared" si="27"/>
        <v>96.141557692699905</v>
      </c>
      <c r="I123" s="37">
        <f t="shared" si="28"/>
        <v>1181.8623164796263</v>
      </c>
      <c r="J123" s="40">
        <f t="shared" si="20"/>
        <v>-201.692894617989</v>
      </c>
      <c r="K123" s="37">
        <f t="shared" si="29"/>
        <v>980.16942186163737</v>
      </c>
      <c r="L123" s="37">
        <f t="shared" si="30"/>
        <v>11705164.38241422</v>
      </c>
      <c r="M123" s="37">
        <f t="shared" si="31"/>
        <v>9707597.9541176558</v>
      </c>
      <c r="N123" s="41">
        <f>'jan-apr'!M123</f>
        <v>6154776.9088116763</v>
      </c>
      <c r="O123" s="41">
        <f t="shared" si="32"/>
        <v>3552821.0453059794</v>
      </c>
      <c r="P123" s="4"/>
      <c r="Q123" s="4"/>
      <c r="R123" s="4"/>
    </row>
    <row r="124" spans="1:18" s="34" customFormat="1" x14ac:dyDescent="0.3">
      <c r="A124" s="33">
        <v>715</v>
      </c>
      <c r="B124" s="34" t="s">
        <v>177</v>
      </c>
      <c r="C124" s="36">
        <v>180661732</v>
      </c>
      <c r="D124" s="36">
        <v>14371</v>
      </c>
      <c r="E124" s="37">
        <f t="shared" si="15"/>
        <v>12571.270753601002</v>
      </c>
      <c r="F124" s="38">
        <f t="shared" si="25"/>
        <v>0.81905830207604879</v>
      </c>
      <c r="G124" s="39">
        <f t="shared" si="26"/>
        <v>1666.3041466909456</v>
      </c>
      <c r="H124" s="39">
        <f t="shared" si="27"/>
        <v>434.81520063671121</v>
      </c>
      <c r="I124" s="37">
        <f t="shared" si="28"/>
        <v>2101.1193473276567</v>
      </c>
      <c r="J124" s="40">
        <f t="shared" si="20"/>
        <v>-201.692894617989</v>
      </c>
      <c r="K124" s="37">
        <f t="shared" si="29"/>
        <v>1899.4264527096677</v>
      </c>
      <c r="L124" s="37">
        <f t="shared" si="30"/>
        <v>30195186.140445754</v>
      </c>
      <c r="M124" s="37">
        <f t="shared" si="31"/>
        <v>27296657.551890634</v>
      </c>
      <c r="N124" s="41">
        <f>'jan-apr'!M124</f>
        <v>16773830.170661619</v>
      </c>
      <c r="O124" s="41">
        <f t="shared" si="32"/>
        <v>10522827.381229015</v>
      </c>
      <c r="P124" s="4"/>
      <c r="Q124" s="4"/>
      <c r="R124" s="4"/>
    </row>
    <row r="125" spans="1:18" s="34" customFormat="1" x14ac:dyDescent="0.3">
      <c r="A125" s="33">
        <v>716</v>
      </c>
      <c r="B125" s="34" t="s">
        <v>178</v>
      </c>
      <c r="C125" s="36">
        <v>121837709</v>
      </c>
      <c r="D125" s="36">
        <v>9730</v>
      </c>
      <c r="E125" s="37">
        <f t="shared" si="15"/>
        <v>12521.861151079136</v>
      </c>
      <c r="F125" s="38">
        <f t="shared" si="25"/>
        <v>0.81583910920835723</v>
      </c>
      <c r="G125" s="39">
        <f t="shared" si="26"/>
        <v>1695.9499082040652</v>
      </c>
      <c r="H125" s="39">
        <f t="shared" si="27"/>
        <v>452.10856151936429</v>
      </c>
      <c r="I125" s="37">
        <f t="shared" si="28"/>
        <v>2148.0584697234294</v>
      </c>
      <c r="J125" s="40">
        <f t="shared" si="20"/>
        <v>-201.692894617989</v>
      </c>
      <c r="K125" s="37">
        <f t="shared" si="29"/>
        <v>1946.3655751054405</v>
      </c>
      <c r="L125" s="37">
        <f t="shared" si="30"/>
        <v>20900608.91040897</v>
      </c>
      <c r="M125" s="37">
        <f t="shared" si="31"/>
        <v>18938137.045775935</v>
      </c>
      <c r="N125" s="41">
        <f>'jan-apr'!M125</f>
        <v>10989428.633131832</v>
      </c>
      <c r="O125" s="41">
        <f t="shared" si="32"/>
        <v>7948708.4126441032</v>
      </c>
      <c r="P125" s="4"/>
      <c r="Q125" s="4"/>
      <c r="R125" s="4"/>
    </row>
    <row r="126" spans="1:18" s="34" customFormat="1" x14ac:dyDescent="0.3">
      <c r="A126" s="33">
        <v>729</v>
      </c>
      <c r="B126" s="34" t="s">
        <v>179</v>
      </c>
      <c r="C126" s="36">
        <v>417317948</v>
      </c>
      <c r="D126" s="36">
        <v>26700</v>
      </c>
      <c r="E126" s="37">
        <f t="shared" si="15"/>
        <v>15629.885692883896</v>
      </c>
      <c r="F126" s="38">
        <f t="shared" si="25"/>
        <v>1.0183368004852793</v>
      </c>
      <c r="G126" s="39">
        <f t="shared" si="26"/>
        <v>-168.86481687879058</v>
      </c>
      <c r="H126" s="39">
        <f t="shared" si="27"/>
        <v>0</v>
      </c>
      <c r="I126" s="37">
        <f t="shared" si="28"/>
        <v>-168.86481687879058</v>
      </c>
      <c r="J126" s="40">
        <f t="shared" si="20"/>
        <v>-201.692894617989</v>
      </c>
      <c r="K126" s="37">
        <f t="shared" si="29"/>
        <v>-370.55771149677958</v>
      </c>
      <c r="L126" s="37">
        <f t="shared" si="30"/>
        <v>-4508690.6106637083</v>
      </c>
      <c r="M126" s="37">
        <f t="shared" si="31"/>
        <v>-9893890.8969640154</v>
      </c>
      <c r="N126" s="41">
        <f>'jan-apr'!M126</f>
        <v>-461300.35119713197</v>
      </c>
      <c r="O126" s="41">
        <f t="shared" si="32"/>
        <v>-9432590.5457668826</v>
      </c>
      <c r="P126" s="4"/>
      <c r="Q126" s="4"/>
      <c r="R126" s="4"/>
    </row>
    <row r="127" spans="1:18" s="34" customFormat="1" x14ac:dyDescent="0.3">
      <c r="A127" s="33">
        <v>805</v>
      </c>
      <c r="B127" s="34" t="s">
        <v>180</v>
      </c>
      <c r="C127" s="36">
        <v>497596580</v>
      </c>
      <c r="D127" s="36">
        <v>36224</v>
      </c>
      <c r="E127" s="37">
        <f t="shared" si="15"/>
        <v>13736.654704063605</v>
      </c>
      <c r="F127" s="38">
        <f t="shared" si="25"/>
        <v>0.89498677569190488</v>
      </c>
      <c r="G127" s="39">
        <f t="shared" si="26"/>
        <v>967.07377641338383</v>
      </c>
      <c r="H127" s="39">
        <f t="shared" si="27"/>
        <v>26.930817974800174</v>
      </c>
      <c r="I127" s="37">
        <f t="shared" si="28"/>
        <v>994.00459438818405</v>
      </c>
      <c r="J127" s="40">
        <f t="shared" si="20"/>
        <v>-201.692894617989</v>
      </c>
      <c r="K127" s="37">
        <f t="shared" si="29"/>
        <v>792.31169977019499</v>
      </c>
      <c r="L127" s="37">
        <f t="shared" si="30"/>
        <v>36006822.427117579</v>
      </c>
      <c r="M127" s="37">
        <f t="shared" si="31"/>
        <v>28700699.012475543</v>
      </c>
      <c r="N127" s="41">
        <f>'jan-apr'!M127</f>
        <v>19676965.545556743</v>
      </c>
      <c r="O127" s="41">
        <f t="shared" si="32"/>
        <v>9023733.4669188</v>
      </c>
      <c r="P127" s="4"/>
      <c r="Q127" s="4"/>
      <c r="R127" s="4"/>
    </row>
    <row r="128" spans="1:18" s="34" customFormat="1" x14ac:dyDescent="0.3">
      <c r="A128" s="33">
        <v>806</v>
      </c>
      <c r="B128" s="34" t="s">
        <v>181</v>
      </c>
      <c r="C128" s="36">
        <v>691493511</v>
      </c>
      <c r="D128" s="36">
        <v>54645</v>
      </c>
      <c r="E128" s="37">
        <f t="shared" si="15"/>
        <v>12654.286961295635</v>
      </c>
      <c r="F128" s="38">
        <f t="shared" si="25"/>
        <v>0.8244670722355556</v>
      </c>
      <c r="G128" s="39">
        <f t="shared" si="26"/>
        <v>1616.4944220741661</v>
      </c>
      <c r="H128" s="39">
        <f t="shared" si="27"/>
        <v>405.75952794358977</v>
      </c>
      <c r="I128" s="37">
        <f t="shared" si="28"/>
        <v>2022.2539500177559</v>
      </c>
      <c r="J128" s="40">
        <f t="shared" si="20"/>
        <v>-201.692894617989</v>
      </c>
      <c r="K128" s="37">
        <f t="shared" si="29"/>
        <v>1820.5610553997669</v>
      </c>
      <c r="L128" s="37">
        <f t="shared" si="30"/>
        <v>110506067.09872027</v>
      </c>
      <c r="M128" s="37">
        <f t="shared" si="31"/>
        <v>99484558.872320265</v>
      </c>
      <c r="N128" s="41">
        <f>'jan-apr'!M128</f>
        <v>62407225.888076946</v>
      </c>
      <c r="O128" s="41">
        <f t="shared" si="32"/>
        <v>37077332.984243318</v>
      </c>
      <c r="P128" s="4"/>
      <c r="Q128" s="4"/>
      <c r="R128" s="4"/>
    </row>
    <row r="129" spans="1:18" s="34" customFormat="1" x14ac:dyDescent="0.3">
      <c r="A129" s="33">
        <v>807</v>
      </c>
      <c r="B129" s="34" t="s">
        <v>182</v>
      </c>
      <c r="C129" s="36">
        <v>162078618</v>
      </c>
      <c r="D129" s="36">
        <v>12682</v>
      </c>
      <c r="E129" s="37">
        <f t="shared" si="15"/>
        <v>12780.209588392998</v>
      </c>
      <c r="F129" s="38">
        <f t="shared" si="25"/>
        <v>0.8326713321838809</v>
      </c>
      <c r="G129" s="39">
        <f t="shared" si="26"/>
        <v>1540.9408458157482</v>
      </c>
      <c r="H129" s="39">
        <f t="shared" si="27"/>
        <v>361.68660845951268</v>
      </c>
      <c r="I129" s="37">
        <f t="shared" si="28"/>
        <v>1902.6274542752608</v>
      </c>
      <c r="J129" s="40">
        <f t="shared" si="20"/>
        <v>-201.692894617989</v>
      </c>
      <c r="K129" s="37">
        <f t="shared" si="29"/>
        <v>1700.9345596572718</v>
      </c>
      <c r="L129" s="37">
        <f t="shared" si="30"/>
        <v>24129121.375118859</v>
      </c>
      <c r="M129" s="37">
        <f t="shared" si="31"/>
        <v>21571252.085573521</v>
      </c>
      <c r="N129" s="41">
        <f>'jan-apr'!M129</f>
        <v>9753292.2532865256</v>
      </c>
      <c r="O129" s="41">
        <f t="shared" si="32"/>
        <v>11817959.832286995</v>
      </c>
      <c r="P129" s="4"/>
      <c r="Q129" s="4"/>
      <c r="R129" s="4"/>
    </row>
    <row r="130" spans="1:18" s="34" customFormat="1" x14ac:dyDescent="0.3">
      <c r="A130" s="33">
        <v>811</v>
      </c>
      <c r="B130" s="34" t="s">
        <v>183</v>
      </c>
      <c r="C130" s="36">
        <v>29455336</v>
      </c>
      <c r="D130" s="36">
        <v>2329</v>
      </c>
      <c r="E130" s="37">
        <f t="shared" si="15"/>
        <v>12647.20309145556</v>
      </c>
      <c r="F130" s="38">
        <f t="shared" si="25"/>
        <v>0.82400553556857403</v>
      </c>
      <c r="G130" s="39">
        <f t="shared" si="26"/>
        <v>1620.7447439782111</v>
      </c>
      <c r="H130" s="39">
        <f t="shared" si="27"/>
        <v>408.238882387616</v>
      </c>
      <c r="I130" s="37">
        <f t="shared" si="28"/>
        <v>2028.9836263658271</v>
      </c>
      <c r="J130" s="40">
        <f t="shared" si="20"/>
        <v>-201.692894617989</v>
      </c>
      <c r="K130" s="37">
        <f t="shared" si="29"/>
        <v>1827.2907317478382</v>
      </c>
      <c r="L130" s="37">
        <f t="shared" si="30"/>
        <v>4725502.8658060115</v>
      </c>
      <c r="M130" s="37">
        <f t="shared" si="31"/>
        <v>4255760.1142407153</v>
      </c>
      <c r="N130" s="41">
        <f>'jan-apr'!M130</f>
        <v>2662869.5503354594</v>
      </c>
      <c r="O130" s="41">
        <f t="shared" si="32"/>
        <v>1592890.5639052559</v>
      </c>
      <c r="P130" s="4"/>
      <c r="Q130" s="4"/>
      <c r="R130" s="4"/>
    </row>
    <row r="131" spans="1:18" s="34" customFormat="1" x14ac:dyDescent="0.3">
      <c r="A131" s="33">
        <v>814</v>
      </c>
      <c r="B131" s="34" t="s">
        <v>184</v>
      </c>
      <c r="C131" s="36">
        <v>188917006</v>
      </c>
      <c r="D131" s="36">
        <v>14089</v>
      </c>
      <c r="E131" s="37">
        <f t="shared" si="15"/>
        <v>13408.830009227057</v>
      </c>
      <c r="F131" s="38">
        <f t="shared" si="25"/>
        <v>0.87362795340621757</v>
      </c>
      <c r="G131" s="39">
        <f t="shared" si="26"/>
        <v>1163.768593315313</v>
      </c>
      <c r="H131" s="39">
        <f t="shared" si="27"/>
        <v>141.66946116759217</v>
      </c>
      <c r="I131" s="37">
        <f t="shared" si="28"/>
        <v>1305.438054482905</v>
      </c>
      <c r="J131" s="40">
        <f t="shared" si="20"/>
        <v>-201.692894617989</v>
      </c>
      <c r="K131" s="37">
        <f t="shared" si="29"/>
        <v>1103.7451598649161</v>
      </c>
      <c r="L131" s="37">
        <f t="shared" si="30"/>
        <v>18392316.749609649</v>
      </c>
      <c r="M131" s="37">
        <f t="shared" si="31"/>
        <v>15550665.557336804</v>
      </c>
      <c r="N131" s="41">
        <f>'jan-apr'!M131</f>
        <v>11169302.899732208</v>
      </c>
      <c r="O131" s="41">
        <f t="shared" si="32"/>
        <v>4381362.6576045956</v>
      </c>
      <c r="P131" s="4"/>
      <c r="Q131" s="4"/>
      <c r="R131" s="4"/>
    </row>
    <row r="132" spans="1:18" s="34" customFormat="1" x14ac:dyDescent="0.3">
      <c r="A132" s="33">
        <v>815</v>
      </c>
      <c r="B132" s="34" t="s">
        <v>185</v>
      </c>
      <c r="C132" s="36">
        <v>124180469</v>
      </c>
      <c r="D132" s="36">
        <v>10406</v>
      </c>
      <c r="E132" s="37">
        <f t="shared" si="15"/>
        <v>11933.544974053431</v>
      </c>
      <c r="F132" s="38">
        <f t="shared" si="25"/>
        <v>0.77750843775252865</v>
      </c>
      <c r="G132" s="39">
        <f t="shared" si="26"/>
        <v>2048.939614419488</v>
      </c>
      <c r="H132" s="39">
        <f t="shared" si="27"/>
        <v>658.01922347836091</v>
      </c>
      <c r="I132" s="37">
        <f t="shared" si="28"/>
        <v>2706.9588378978488</v>
      </c>
      <c r="J132" s="40">
        <f t="shared" si="20"/>
        <v>-201.692894617989</v>
      </c>
      <c r="K132" s="37">
        <f t="shared" si="29"/>
        <v>2505.2659432798596</v>
      </c>
      <c r="L132" s="37">
        <f t="shared" si="30"/>
        <v>28168613.667165015</v>
      </c>
      <c r="M132" s="37">
        <f t="shared" si="31"/>
        <v>26069797.40577022</v>
      </c>
      <c r="N132" s="41">
        <f>'jan-apr'!M132</f>
        <v>14911872.064508714</v>
      </c>
      <c r="O132" s="41">
        <f t="shared" si="32"/>
        <v>11157925.341261506</v>
      </c>
      <c r="P132" s="4"/>
      <c r="Q132" s="4"/>
      <c r="R132" s="4"/>
    </row>
    <row r="133" spans="1:18" s="34" customFormat="1" x14ac:dyDescent="0.3">
      <c r="A133" s="33">
        <v>817</v>
      </c>
      <c r="B133" s="34" t="s">
        <v>186</v>
      </c>
      <c r="C133" s="36">
        <v>42591402</v>
      </c>
      <c r="D133" s="36">
        <v>4080</v>
      </c>
      <c r="E133" s="37">
        <f t="shared" si="15"/>
        <v>10439.069117647059</v>
      </c>
      <c r="F133" s="38">
        <f t="shared" si="25"/>
        <v>0.68013857901400587</v>
      </c>
      <c r="G133" s="39">
        <f t="shared" si="26"/>
        <v>2945.6251282633116</v>
      </c>
      <c r="H133" s="39">
        <f t="shared" si="27"/>
        <v>1181.0857732205911</v>
      </c>
      <c r="I133" s="37">
        <f t="shared" si="28"/>
        <v>4126.7109014839025</v>
      </c>
      <c r="J133" s="40">
        <f t="shared" si="20"/>
        <v>-201.692894617989</v>
      </c>
      <c r="K133" s="37">
        <f t="shared" si="29"/>
        <v>3925.0180068659133</v>
      </c>
      <c r="L133" s="37">
        <f t="shared" si="30"/>
        <v>16836980.478054322</v>
      </c>
      <c r="M133" s="37">
        <f t="shared" si="31"/>
        <v>16014073.468012927</v>
      </c>
      <c r="N133" s="41">
        <f>'jan-apr'!M133</f>
        <v>9412934.7538723387</v>
      </c>
      <c r="O133" s="41">
        <f t="shared" si="32"/>
        <v>6601138.7141405884</v>
      </c>
      <c r="P133" s="4"/>
      <c r="Q133" s="4"/>
      <c r="R133" s="4"/>
    </row>
    <row r="134" spans="1:18" s="34" customFormat="1" x14ac:dyDescent="0.3">
      <c r="A134" s="33">
        <v>819</v>
      </c>
      <c r="B134" s="34" t="s">
        <v>187</v>
      </c>
      <c r="C134" s="36">
        <v>78301587</v>
      </c>
      <c r="D134" s="36">
        <v>6538</v>
      </c>
      <c r="E134" s="37">
        <f t="shared" si="15"/>
        <v>11976.382226980728</v>
      </c>
      <c r="F134" s="38">
        <f t="shared" si="25"/>
        <v>0.78029942112532602</v>
      </c>
      <c r="G134" s="39">
        <f t="shared" si="26"/>
        <v>2023.2372626631102</v>
      </c>
      <c r="H134" s="39">
        <f t="shared" si="27"/>
        <v>643.02618495380716</v>
      </c>
      <c r="I134" s="37">
        <f t="shared" si="28"/>
        <v>2666.2634476169173</v>
      </c>
      <c r="J134" s="40">
        <f t="shared" si="20"/>
        <v>-201.692894617989</v>
      </c>
      <c r="K134" s="37">
        <f t="shared" si="29"/>
        <v>2464.5705529989282</v>
      </c>
      <c r="L134" s="37">
        <f t="shared" si="30"/>
        <v>17432030.420519404</v>
      </c>
      <c r="M134" s="37">
        <f t="shared" si="31"/>
        <v>16113362.275506992</v>
      </c>
      <c r="N134" s="41">
        <f>'jan-apr'!M134</f>
        <v>9247320.3568669986</v>
      </c>
      <c r="O134" s="41">
        <f t="shared" si="32"/>
        <v>6866041.9186399933</v>
      </c>
      <c r="P134" s="4"/>
      <c r="Q134" s="4"/>
      <c r="R134" s="4"/>
    </row>
    <row r="135" spans="1:18" s="34" customFormat="1" x14ac:dyDescent="0.3">
      <c r="A135" s="33">
        <v>821</v>
      </c>
      <c r="B135" s="34" t="s">
        <v>188</v>
      </c>
      <c r="C135" s="36">
        <v>72431288</v>
      </c>
      <c r="D135" s="36">
        <v>6630</v>
      </c>
      <c r="E135" s="37">
        <f t="shared" si="15"/>
        <v>10924.779487179487</v>
      </c>
      <c r="F135" s="38">
        <f t="shared" si="25"/>
        <v>0.71178415553267282</v>
      </c>
      <c r="G135" s="39">
        <f t="shared" si="26"/>
        <v>2654.1989065438547</v>
      </c>
      <c r="H135" s="39">
        <f t="shared" si="27"/>
        <v>1011.0871438842415</v>
      </c>
      <c r="I135" s="37">
        <f t="shared" si="28"/>
        <v>3665.2860504280961</v>
      </c>
      <c r="J135" s="40">
        <f t="shared" si="20"/>
        <v>-201.692894617989</v>
      </c>
      <c r="K135" s="37">
        <f t="shared" si="29"/>
        <v>3463.593155810107</v>
      </c>
      <c r="L135" s="37">
        <f t="shared" si="30"/>
        <v>24300846.514338277</v>
      </c>
      <c r="M135" s="37">
        <f t="shared" si="31"/>
        <v>22963622.62302101</v>
      </c>
      <c r="N135" s="41">
        <f>'jan-apr'!M135</f>
        <v>13640912.825042551</v>
      </c>
      <c r="O135" s="41">
        <f t="shared" si="32"/>
        <v>9322709.7979784589</v>
      </c>
      <c r="P135" s="4"/>
      <c r="Q135" s="4"/>
      <c r="R135" s="4"/>
    </row>
    <row r="136" spans="1:18" s="34" customFormat="1" x14ac:dyDescent="0.3">
      <c r="A136" s="33">
        <v>822</v>
      </c>
      <c r="B136" s="34" t="s">
        <v>189</v>
      </c>
      <c r="C136" s="36">
        <v>50872824</v>
      </c>
      <c r="D136" s="36">
        <v>4293</v>
      </c>
      <c r="E136" s="37">
        <f t="shared" si="15"/>
        <v>11850.180293501047</v>
      </c>
      <c r="F136" s="38">
        <f t="shared" si="25"/>
        <v>0.77207696347720223</v>
      </c>
      <c r="G136" s="39">
        <f t="shared" si="26"/>
        <v>2098.9584227509185</v>
      </c>
      <c r="H136" s="39">
        <f t="shared" si="27"/>
        <v>687.19686167169539</v>
      </c>
      <c r="I136" s="37">
        <f t="shared" si="28"/>
        <v>2786.1552844226139</v>
      </c>
      <c r="J136" s="40">
        <f t="shared" si="20"/>
        <v>-201.692894617989</v>
      </c>
      <c r="K136" s="37">
        <f t="shared" si="29"/>
        <v>2584.4623898046248</v>
      </c>
      <c r="L136" s="37">
        <f t="shared" si="30"/>
        <v>11960964.636026282</v>
      </c>
      <c r="M136" s="37">
        <f t="shared" si="31"/>
        <v>11095097.039431253</v>
      </c>
      <c r="N136" s="41">
        <f>'jan-apr'!M136</f>
        <v>7217555.536170085</v>
      </c>
      <c r="O136" s="41">
        <f t="shared" si="32"/>
        <v>3877541.5032611685</v>
      </c>
      <c r="P136" s="4"/>
      <c r="Q136" s="4"/>
      <c r="R136" s="4"/>
    </row>
    <row r="137" spans="1:18" s="34" customFormat="1" x14ac:dyDescent="0.3">
      <c r="A137" s="33">
        <v>826</v>
      </c>
      <c r="B137" s="34" t="s">
        <v>190</v>
      </c>
      <c r="C137" s="36">
        <v>121237055</v>
      </c>
      <c r="D137" s="36">
        <v>5780</v>
      </c>
      <c r="E137" s="37">
        <f t="shared" ref="E137:E200" si="33">(C137)/D137</f>
        <v>20975.26903114187</v>
      </c>
      <c r="F137" s="38">
        <f t="shared" si="25"/>
        <v>1.3666055385303224</v>
      </c>
      <c r="G137" s="39">
        <f t="shared" si="26"/>
        <v>-3376.094819833575</v>
      </c>
      <c r="H137" s="39">
        <f t="shared" si="27"/>
        <v>0</v>
      </c>
      <c r="I137" s="37">
        <f t="shared" si="28"/>
        <v>-3376.094819833575</v>
      </c>
      <c r="J137" s="40">
        <f t="shared" ref="J137:J200" si="34">I$437</f>
        <v>-201.692894617989</v>
      </c>
      <c r="K137" s="37">
        <f t="shared" si="29"/>
        <v>-3577.7877144515642</v>
      </c>
      <c r="L137" s="37">
        <f t="shared" si="30"/>
        <v>-19513828.058638062</v>
      </c>
      <c r="M137" s="37">
        <f t="shared" si="31"/>
        <v>-20679612.989530042</v>
      </c>
      <c r="N137" s="41">
        <f>'jan-apr'!M137</f>
        <v>-23740444.155277882</v>
      </c>
      <c r="O137" s="41">
        <f t="shared" si="32"/>
        <v>3060831.16574784</v>
      </c>
      <c r="P137" s="4"/>
      <c r="Q137" s="4"/>
      <c r="R137" s="4"/>
    </row>
    <row r="138" spans="1:18" s="34" customFormat="1" x14ac:dyDescent="0.3">
      <c r="A138" s="33">
        <v>827</v>
      </c>
      <c r="B138" s="34" t="s">
        <v>191</v>
      </c>
      <c r="C138" s="36">
        <v>24900003</v>
      </c>
      <c r="D138" s="36">
        <v>1572</v>
      </c>
      <c r="E138" s="37">
        <f t="shared" si="33"/>
        <v>15839.696564885497</v>
      </c>
      <c r="F138" s="38">
        <f t="shared" si="25"/>
        <v>1.0320066465928814</v>
      </c>
      <c r="G138" s="39">
        <f t="shared" si="26"/>
        <v>-294.751340079751</v>
      </c>
      <c r="H138" s="39">
        <f t="shared" si="27"/>
        <v>0</v>
      </c>
      <c r="I138" s="37">
        <f t="shared" si="28"/>
        <v>-294.751340079751</v>
      </c>
      <c r="J138" s="40">
        <f t="shared" si="34"/>
        <v>-201.692894617989</v>
      </c>
      <c r="K138" s="37">
        <f t="shared" si="29"/>
        <v>-496.44423469774</v>
      </c>
      <c r="L138" s="37">
        <f t="shared" si="30"/>
        <v>-463349.10660536855</v>
      </c>
      <c r="M138" s="37">
        <f t="shared" si="31"/>
        <v>-780410.33694484725</v>
      </c>
      <c r="N138" s="41">
        <f>'jan-apr'!M138</f>
        <v>-1377545.8881828429</v>
      </c>
      <c r="O138" s="41">
        <f t="shared" si="32"/>
        <v>597135.55123799562</v>
      </c>
      <c r="P138" s="4"/>
      <c r="Q138" s="4"/>
      <c r="R138" s="4"/>
    </row>
    <row r="139" spans="1:18" s="34" customFormat="1" x14ac:dyDescent="0.3">
      <c r="A139" s="33">
        <v>828</v>
      </c>
      <c r="B139" s="34" t="s">
        <v>192</v>
      </c>
      <c r="C139" s="36">
        <v>39878333</v>
      </c>
      <c r="D139" s="36">
        <v>2934</v>
      </c>
      <c r="E139" s="37">
        <f t="shared" si="33"/>
        <v>13591.797205180641</v>
      </c>
      <c r="F139" s="38">
        <f t="shared" si="25"/>
        <v>0.88554884857987626</v>
      </c>
      <c r="G139" s="39">
        <f t="shared" si="26"/>
        <v>1053.9882757431624</v>
      </c>
      <c r="H139" s="39">
        <f t="shared" si="27"/>
        <v>77.630942583837623</v>
      </c>
      <c r="I139" s="37">
        <f t="shared" si="28"/>
        <v>1131.619218327</v>
      </c>
      <c r="J139" s="40">
        <f t="shared" si="34"/>
        <v>-201.692894617989</v>
      </c>
      <c r="K139" s="37">
        <f t="shared" si="29"/>
        <v>929.92632370901106</v>
      </c>
      <c r="L139" s="37">
        <f t="shared" si="30"/>
        <v>3320170.7865714179</v>
      </c>
      <c r="M139" s="37">
        <f t="shared" si="31"/>
        <v>2728403.8337622383</v>
      </c>
      <c r="N139" s="41">
        <f>'jan-apr'!M139</f>
        <v>482390.61785721278</v>
      </c>
      <c r="O139" s="41">
        <f t="shared" si="32"/>
        <v>2246013.2159050256</v>
      </c>
      <c r="P139" s="4"/>
      <c r="Q139" s="4"/>
      <c r="R139" s="4"/>
    </row>
    <row r="140" spans="1:18" s="34" customFormat="1" x14ac:dyDescent="0.3">
      <c r="A140" s="33">
        <v>829</v>
      </c>
      <c r="B140" s="34" t="s">
        <v>193</v>
      </c>
      <c r="C140" s="36">
        <v>31322943</v>
      </c>
      <c r="D140" s="36">
        <v>2403</v>
      </c>
      <c r="E140" s="37">
        <f t="shared" si="33"/>
        <v>13034.932584269663</v>
      </c>
      <c r="F140" s="38">
        <f t="shared" si="25"/>
        <v>0.84926734611053223</v>
      </c>
      <c r="G140" s="39">
        <f t="shared" si="26"/>
        <v>1388.1070482897487</v>
      </c>
      <c r="H140" s="39">
        <f t="shared" si="27"/>
        <v>272.53355990267971</v>
      </c>
      <c r="I140" s="37">
        <f t="shared" si="28"/>
        <v>1660.6406081924283</v>
      </c>
      <c r="J140" s="40">
        <f t="shared" si="34"/>
        <v>-201.692894617989</v>
      </c>
      <c r="K140" s="37">
        <f t="shared" si="29"/>
        <v>1458.9477135744394</v>
      </c>
      <c r="L140" s="37">
        <f t="shared" si="30"/>
        <v>3990519.3814864052</v>
      </c>
      <c r="M140" s="37">
        <f t="shared" si="31"/>
        <v>3505851.3557193778</v>
      </c>
      <c r="N140" s="41">
        <f>'jan-apr'!M140</f>
        <v>1464033.7693027523</v>
      </c>
      <c r="O140" s="41">
        <f t="shared" si="32"/>
        <v>2041817.5864166254</v>
      </c>
      <c r="P140" s="4"/>
      <c r="Q140" s="4"/>
      <c r="R140" s="4"/>
    </row>
    <row r="141" spans="1:18" s="34" customFormat="1" x14ac:dyDescent="0.3">
      <c r="A141" s="33">
        <v>830</v>
      </c>
      <c r="B141" s="34" t="s">
        <v>194</v>
      </c>
      <c r="C141" s="36">
        <v>23745759</v>
      </c>
      <c r="D141" s="36">
        <v>1476</v>
      </c>
      <c r="E141" s="37">
        <f t="shared" si="33"/>
        <v>16087.912601626016</v>
      </c>
      <c r="F141" s="38">
        <f t="shared" si="25"/>
        <v>1.0481787114211329</v>
      </c>
      <c r="G141" s="39">
        <f t="shared" si="26"/>
        <v>-443.68096212406272</v>
      </c>
      <c r="H141" s="39">
        <f t="shared" si="27"/>
        <v>0</v>
      </c>
      <c r="I141" s="37">
        <f t="shared" si="28"/>
        <v>-443.68096212406272</v>
      </c>
      <c r="J141" s="40">
        <f t="shared" si="34"/>
        <v>-201.692894617989</v>
      </c>
      <c r="K141" s="37">
        <f t="shared" si="29"/>
        <v>-645.37385674205166</v>
      </c>
      <c r="L141" s="37">
        <f t="shared" si="30"/>
        <v>-654873.10009511653</v>
      </c>
      <c r="M141" s="37">
        <f t="shared" si="31"/>
        <v>-952571.81255126826</v>
      </c>
      <c r="N141" s="41">
        <f>'jan-apr'!M141</f>
        <v>-1971774.0965380892</v>
      </c>
      <c r="O141" s="41">
        <f t="shared" si="32"/>
        <v>1019202.283986821</v>
      </c>
      <c r="P141" s="4"/>
      <c r="Q141" s="4"/>
      <c r="R141" s="4"/>
    </row>
    <row r="142" spans="1:18" s="34" customFormat="1" x14ac:dyDescent="0.3">
      <c r="A142" s="33">
        <v>831</v>
      </c>
      <c r="B142" s="34" t="s">
        <v>195</v>
      </c>
      <c r="C142" s="36">
        <v>18801009</v>
      </c>
      <c r="D142" s="36">
        <v>1286</v>
      </c>
      <c r="E142" s="37">
        <f t="shared" si="33"/>
        <v>14619.758164852256</v>
      </c>
      <c r="F142" s="38">
        <f t="shared" si="25"/>
        <v>0.95252377694882584</v>
      </c>
      <c r="G142" s="39">
        <f t="shared" si="26"/>
        <v>437.21169994019363</v>
      </c>
      <c r="H142" s="39">
        <f t="shared" si="27"/>
        <v>0</v>
      </c>
      <c r="I142" s="37">
        <f t="shared" si="28"/>
        <v>437.21169994019363</v>
      </c>
      <c r="J142" s="40">
        <f t="shared" si="34"/>
        <v>-201.692894617989</v>
      </c>
      <c r="K142" s="37">
        <f t="shared" si="29"/>
        <v>235.51880532220463</v>
      </c>
      <c r="L142" s="37">
        <f t="shared" si="30"/>
        <v>562254.24612308899</v>
      </c>
      <c r="M142" s="37">
        <f t="shared" si="31"/>
        <v>302877.18364435516</v>
      </c>
      <c r="N142" s="41">
        <f>'jan-apr'!M142</f>
        <v>-1101955.7589078466</v>
      </c>
      <c r="O142" s="41">
        <f t="shared" si="32"/>
        <v>1404832.9425522019</v>
      </c>
      <c r="P142" s="4"/>
      <c r="Q142" s="4"/>
      <c r="R142" s="4"/>
    </row>
    <row r="143" spans="1:18" s="34" customFormat="1" x14ac:dyDescent="0.3">
      <c r="A143" s="33">
        <v>833</v>
      </c>
      <c r="B143" s="34" t="s">
        <v>196</v>
      </c>
      <c r="C143" s="36">
        <v>50682383</v>
      </c>
      <c r="D143" s="36">
        <v>2228</v>
      </c>
      <c r="E143" s="37">
        <f t="shared" si="33"/>
        <v>22747.92773788151</v>
      </c>
      <c r="F143" s="38">
        <f t="shared" si="25"/>
        <v>1.4820998953825599</v>
      </c>
      <c r="G143" s="39">
        <f t="shared" si="26"/>
        <v>-4439.6900438773582</v>
      </c>
      <c r="H143" s="39">
        <f t="shared" si="27"/>
        <v>0</v>
      </c>
      <c r="I143" s="37">
        <f t="shared" si="28"/>
        <v>-4439.6900438773582</v>
      </c>
      <c r="J143" s="40">
        <f t="shared" si="34"/>
        <v>-201.692894617989</v>
      </c>
      <c r="K143" s="37">
        <f t="shared" si="29"/>
        <v>-4641.3829384953469</v>
      </c>
      <c r="L143" s="37">
        <f t="shared" si="30"/>
        <v>-9891629.4177587535</v>
      </c>
      <c r="M143" s="37">
        <f t="shared" si="31"/>
        <v>-10341001.186967634</v>
      </c>
      <c r="N143" s="41">
        <f>'jan-apr'!M143</f>
        <v>-11631706.064421995</v>
      </c>
      <c r="O143" s="41">
        <f t="shared" si="32"/>
        <v>1290704.8774543609</v>
      </c>
      <c r="P143" s="4"/>
      <c r="Q143" s="4"/>
      <c r="R143" s="4"/>
    </row>
    <row r="144" spans="1:18" s="34" customFormat="1" x14ac:dyDescent="0.3">
      <c r="A144" s="33">
        <v>834</v>
      </c>
      <c r="B144" s="34" t="s">
        <v>197</v>
      </c>
      <c r="C144" s="36">
        <v>91489875</v>
      </c>
      <c r="D144" s="36">
        <v>3723</v>
      </c>
      <c r="E144" s="37">
        <f t="shared" si="33"/>
        <v>24574.234488315873</v>
      </c>
      <c r="F144" s="38">
        <f t="shared" si="25"/>
        <v>1.6010895930352269</v>
      </c>
      <c r="G144" s="39">
        <f t="shared" si="26"/>
        <v>-5535.4740941379769</v>
      </c>
      <c r="H144" s="39">
        <f t="shared" si="27"/>
        <v>0</v>
      </c>
      <c r="I144" s="37">
        <f t="shared" si="28"/>
        <v>-5535.4740941379769</v>
      </c>
      <c r="J144" s="40">
        <f t="shared" si="34"/>
        <v>-201.692894617989</v>
      </c>
      <c r="K144" s="37">
        <f t="shared" si="29"/>
        <v>-5737.1669887559656</v>
      </c>
      <c r="L144" s="37">
        <f t="shared" si="30"/>
        <v>-20608570.052475687</v>
      </c>
      <c r="M144" s="37">
        <f t="shared" si="31"/>
        <v>-21359472.699138459</v>
      </c>
      <c r="N144" s="41">
        <f>'jan-apr'!M144</f>
        <v>-21997643.194723107</v>
      </c>
      <c r="O144" s="41">
        <f t="shared" si="32"/>
        <v>638170.4955846481</v>
      </c>
      <c r="P144" s="4"/>
      <c r="Q144" s="4"/>
      <c r="R144" s="4"/>
    </row>
    <row r="145" spans="1:18" s="34" customFormat="1" x14ac:dyDescent="0.3">
      <c r="A145" s="33">
        <v>901</v>
      </c>
      <c r="B145" s="34" t="s">
        <v>198</v>
      </c>
      <c r="C145" s="36">
        <v>82867606</v>
      </c>
      <c r="D145" s="36">
        <v>6848</v>
      </c>
      <c r="E145" s="37">
        <f t="shared" si="33"/>
        <v>12100.993866822429</v>
      </c>
      <c r="F145" s="38">
        <f t="shared" si="25"/>
        <v>0.78841826608126808</v>
      </c>
      <c r="G145" s="39">
        <f t="shared" si="26"/>
        <v>1948.4702787580891</v>
      </c>
      <c r="H145" s="39">
        <f t="shared" si="27"/>
        <v>599.41211100921157</v>
      </c>
      <c r="I145" s="37">
        <f t="shared" si="28"/>
        <v>2547.8823897673005</v>
      </c>
      <c r="J145" s="40">
        <f t="shared" si="34"/>
        <v>-201.692894617989</v>
      </c>
      <c r="K145" s="37">
        <f t="shared" si="29"/>
        <v>2346.1894951493114</v>
      </c>
      <c r="L145" s="37">
        <f t="shared" si="30"/>
        <v>17447898.605126474</v>
      </c>
      <c r="M145" s="37">
        <f t="shared" si="31"/>
        <v>16066705.662782485</v>
      </c>
      <c r="N145" s="41">
        <f>'jan-apr'!M145</f>
        <v>11625392.087675925</v>
      </c>
      <c r="O145" s="41">
        <f t="shared" si="32"/>
        <v>4441313.5751065593</v>
      </c>
      <c r="P145" s="4"/>
      <c r="Q145" s="4"/>
      <c r="R145" s="4"/>
    </row>
    <row r="146" spans="1:18" s="34" customFormat="1" x14ac:dyDescent="0.3">
      <c r="A146" s="33">
        <v>904</v>
      </c>
      <c r="B146" s="34" t="s">
        <v>199</v>
      </c>
      <c r="C146" s="36">
        <v>310720157</v>
      </c>
      <c r="D146" s="36">
        <v>23246</v>
      </c>
      <c r="E146" s="37">
        <f t="shared" si="33"/>
        <v>13366.607459347844</v>
      </c>
      <c r="F146" s="38">
        <f t="shared" si="25"/>
        <v>0.87087701989351107</v>
      </c>
      <c r="G146" s="39">
        <f t="shared" si="26"/>
        <v>1189.1021232428404</v>
      </c>
      <c r="H146" s="39">
        <f t="shared" si="27"/>
        <v>156.44735362531645</v>
      </c>
      <c r="I146" s="37">
        <f t="shared" si="28"/>
        <v>1345.5494768681569</v>
      </c>
      <c r="J146" s="40">
        <f t="shared" si="34"/>
        <v>-201.692894617989</v>
      </c>
      <c r="K146" s="37">
        <f t="shared" si="29"/>
        <v>1143.856582250168</v>
      </c>
      <c r="L146" s="37">
        <f t="shared" si="30"/>
        <v>31278643.139277175</v>
      </c>
      <c r="M146" s="37">
        <f t="shared" si="31"/>
        <v>26590090.110987406</v>
      </c>
      <c r="N146" s="41">
        <f>'jan-apr'!M146</f>
        <v>14787815.416401099</v>
      </c>
      <c r="O146" s="41">
        <f t="shared" si="32"/>
        <v>11802274.694586307</v>
      </c>
      <c r="P146" s="4"/>
      <c r="Q146" s="4"/>
      <c r="R146" s="4"/>
    </row>
    <row r="147" spans="1:18" s="34" customFormat="1" x14ac:dyDescent="0.3">
      <c r="A147" s="33">
        <v>906</v>
      </c>
      <c r="B147" s="34" t="s">
        <v>200</v>
      </c>
      <c r="C147" s="36">
        <v>555838982</v>
      </c>
      <c r="D147" s="36">
        <v>44785</v>
      </c>
      <c r="E147" s="37">
        <f t="shared" si="33"/>
        <v>12411.27569498716</v>
      </c>
      <c r="F147" s="38">
        <f t="shared" si="25"/>
        <v>0.80863411476695957</v>
      </c>
      <c r="G147" s="39">
        <f t="shared" si="26"/>
        <v>1762.3011818592508</v>
      </c>
      <c r="H147" s="39">
        <f t="shared" si="27"/>
        <v>490.81347115155592</v>
      </c>
      <c r="I147" s="37">
        <f t="shared" si="28"/>
        <v>2253.1146530108067</v>
      </c>
      <c r="J147" s="40">
        <f t="shared" si="34"/>
        <v>-201.692894617989</v>
      </c>
      <c r="K147" s="37">
        <f t="shared" si="29"/>
        <v>2051.4217583928175</v>
      </c>
      <c r="L147" s="37">
        <f t="shared" si="30"/>
        <v>100905739.73508897</v>
      </c>
      <c r="M147" s="37">
        <f t="shared" si="31"/>
        <v>91872923.449622333</v>
      </c>
      <c r="N147" s="41">
        <f>'jan-apr'!M147</f>
        <v>52165228.166218802</v>
      </c>
      <c r="O147" s="41">
        <f t="shared" si="32"/>
        <v>39707695.283403531</v>
      </c>
      <c r="P147" s="4"/>
      <c r="Q147" s="4"/>
      <c r="R147" s="4"/>
    </row>
    <row r="148" spans="1:18" s="34" customFormat="1" x14ac:dyDescent="0.3">
      <c r="A148" s="33">
        <v>911</v>
      </c>
      <c r="B148" s="34" t="s">
        <v>201</v>
      </c>
      <c r="C148" s="36">
        <v>25240383</v>
      </c>
      <c r="D148" s="36">
        <v>2454</v>
      </c>
      <c r="E148" s="37">
        <f t="shared" si="33"/>
        <v>10285.404645476772</v>
      </c>
      <c r="F148" s="38">
        <f t="shared" si="25"/>
        <v>0.67012684956102642</v>
      </c>
      <c r="G148" s="39">
        <f t="shared" si="26"/>
        <v>3037.8238115654835</v>
      </c>
      <c r="H148" s="39">
        <f t="shared" si="27"/>
        <v>1234.8683384801916</v>
      </c>
      <c r="I148" s="37">
        <f t="shared" si="28"/>
        <v>4272.6921500456756</v>
      </c>
      <c r="J148" s="40">
        <f t="shared" si="34"/>
        <v>-201.692894617989</v>
      </c>
      <c r="K148" s="37">
        <f t="shared" si="29"/>
        <v>4070.9992554276864</v>
      </c>
      <c r="L148" s="37">
        <f t="shared" si="30"/>
        <v>10485186.536212089</v>
      </c>
      <c r="M148" s="37">
        <f t="shared" si="31"/>
        <v>9990232.1728195418</v>
      </c>
      <c r="N148" s="41">
        <f>'jan-apr'!M148</f>
        <v>5722003.4087261567</v>
      </c>
      <c r="O148" s="41">
        <f t="shared" si="32"/>
        <v>4268228.7640933851</v>
      </c>
      <c r="P148" s="4"/>
      <c r="Q148" s="4"/>
      <c r="R148" s="4"/>
    </row>
    <row r="149" spans="1:18" s="34" customFormat="1" x14ac:dyDescent="0.3">
      <c r="A149" s="33">
        <v>912</v>
      </c>
      <c r="B149" s="34" t="s">
        <v>202</v>
      </c>
      <c r="C149" s="36">
        <v>21927502</v>
      </c>
      <c r="D149" s="36">
        <v>2093</v>
      </c>
      <c r="E149" s="37">
        <f t="shared" si="33"/>
        <v>10476.589584328714</v>
      </c>
      <c r="F149" s="38">
        <f t="shared" si="25"/>
        <v>0.68258315684036241</v>
      </c>
      <c r="G149" s="39">
        <f t="shared" si="26"/>
        <v>2923.1128482543181</v>
      </c>
      <c r="H149" s="39">
        <f t="shared" si="27"/>
        <v>1167.9536098820117</v>
      </c>
      <c r="I149" s="37">
        <f t="shared" si="28"/>
        <v>4091.0664581363299</v>
      </c>
      <c r="J149" s="40">
        <f t="shared" si="34"/>
        <v>-201.692894617989</v>
      </c>
      <c r="K149" s="37">
        <f t="shared" si="29"/>
        <v>3889.3735635183407</v>
      </c>
      <c r="L149" s="37">
        <f t="shared" si="30"/>
        <v>8562602.0968793388</v>
      </c>
      <c r="M149" s="37">
        <f t="shared" si="31"/>
        <v>8140458.8684438867</v>
      </c>
      <c r="N149" s="41">
        <f>'jan-apr'!M149</f>
        <v>5034844.9384938246</v>
      </c>
      <c r="O149" s="41">
        <f t="shared" si="32"/>
        <v>3105613.9299500622</v>
      </c>
      <c r="P149" s="4"/>
      <c r="Q149" s="4"/>
      <c r="R149" s="4"/>
    </row>
    <row r="150" spans="1:18" s="34" customFormat="1" x14ac:dyDescent="0.3">
      <c r="A150" s="33">
        <v>914</v>
      </c>
      <c r="B150" s="34" t="s">
        <v>203</v>
      </c>
      <c r="C150" s="36">
        <v>72875142</v>
      </c>
      <c r="D150" s="36">
        <v>6069</v>
      </c>
      <c r="E150" s="37">
        <f t="shared" si="33"/>
        <v>12007.767671774593</v>
      </c>
      <c r="F150" s="38">
        <f t="shared" si="25"/>
        <v>0.78234428274883372</v>
      </c>
      <c r="G150" s="39">
        <f t="shared" si="26"/>
        <v>2004.4059957867912</v>
      </c>
      <c r="H150" s="39">
        <f t="shared" si="27"/>
        <v>632.04127927595448</v>
      </c>
      <c r="I150" s="37">
        <f t="shared" si="28"/>
        <v>2636.4472750627456</v>
      </c>
      <c r="J150" s="40">
        <f t="shared" si="34"/>
        <v>-201.692894617989</v>
      </c>
      <c r="K150" s="37">
        <f t="shared" si="29"/>
        <v>2434.7543804447564</v>
      </c>
      <c r="L150" s="37">
        <f t="shared" si="30"/>
        <v>16000598.512355803</v>
      </c>
      <c r="M150" s="37">
        <f t="shared" si="31"/>
        <v>14776524.334919227</v>
      </c>
      <c r="N150" s="41">
        <f>'jan-apr'!M150</f>
        <v>9238528.8913851045</v>
      </c>
      <c r="O150" s="41">
        <f t="shared" si="32"/>
        <v>5537995.4435341228</v>
      </c>
      <c r="P150" s="4"/>
      <c r="Q150" s="4"/>
      <c r="R150" s="4"/>
    </row>
    <row r="151" spans="1:18" s="34" customFormat="1" x14ac:dyDescent="0.3">
      <c r="A151" s="33">
        <v>919</v>
      </c>
      <c r="B151" s="34" t="s">
        <v>204</v>
      </c>
      <c r="C151" s="36">
        <v>67972394</v>
      </c>
      <c r="D151" s="36">
        <v>5845</v>
      </c>
      <c r="E151" s="37">
        <f t="shared" si="33"/>
        <v>11629.152095808384</v>
      </c>
      <c r="F151" s="38">
        <f t="shared" si="25"/>
        <v>0.75767627289775341</v>
      </c>
      <c r="G151" s="39">
        <f t="shared" si="26"/>
        <v>2231.5753413665166</v>
      </c>
      <c r="H151" s="39">
        <f t="shared" si="27"/>
        <v>764.55673086412753</v>
      </c>
      <c r="I151" s="37">
        <f t="shared" si="28"/>
        <v>2996.1320722306441</v>
      </c>
      <c r="J151" s="40">
        <f t="shared" si="34"/>
        <v>-201.692894617989</v>
      </c>
      <c r="K151" s="37">
        <f t="shared" si="29"/>
        <v>2794.4391776126549</v>
      </c>
      <c r="L151" s="37">
        <f t="shared" si="30"/>
        <v>17512391.962188113</v>
      </c>
      <c r="M151" s="37">
        <f t="shared" si="31"/>
        <v>16333496.993145969</v>
      </c>
      <c r="N151" s="41">
        <f>'jan-apr'!M151</f>
        <v>6776696.9123489745</v>
      </c>
      <c r="O151" s="41">
        <f t="shared" si="32"/>
        <v>9556800.0807969943</v>
      </c>
      <c r="P151" s="4"/>
      <c r="Q151" s="4"/>
      <c r="R151" s="4"/>
    </row>
    <row r="152" spans="1:18" s="34" customFormat="1" x14ac:dyDescent="0.3">
      <c r="A152" s="33">
        <v>926</v>
      </c>
      <c r="B152" s="34" t="s">
        <v>205</v>
      </c>
      <c r="C152" s="36">
        <v>144964774</v>
      </c>
      <c r="D152" s="36">
        <v>10990</v>
      </c>
      <c r="E152" s="37">
        <f t="shared" si="33"/>
        <v>13190.607279344858</v>
      </c>
      <c r="F152" s="38">
        <f t="shared" si="25"/>
        <v>0.859410047984006</v>
      </c>
      <c r="G152" s="39">
        <f t="shared" si="26"/>
        <v>1294.7022312446318</v>
      </c>
      <c r="H152" s="39">
        <f t="shared" si="27"/>
        <v>218.0474166263615</v>
      </c>
      <c r="I152" s="37">
        <f t="shared" si="28"/>
        <v>1512.7496478709932</v>
      </c>
      <c r="J152" s="40">
        <f t="shared" si="34"/>
        <v>-201.692894617989</v>
      </c>
      <c r="K152" s="37">
        <f t="shared" si="29"/>
        <v>1311.0567532530042</v>
      </c>
      <c r="L152" s="37">
        <f t="shared" si="30"/>
        <v>16625118.630102215</v>
      </c>
      <c r="M152" s="37">
        <f t="shared" si="31"/>
        <v>14408513.718250517</v>
      </c>
      <c r="N152" s="41">
        <f>'jan-apr'!M152</f>
        <v>9365632.077710053</v>
      </c>
      <c r="O152" s="41">
        <f t="shared" si="32"/>
        <v>5042881.6405404638</v>
      </c>
      <c r="P152" s="4"/>
      <c r="Q152" s="4"/>
      <c r="R152" s="4"/>
    </row>
    <row r="153" spans="1:18" s="34" customFormat="1" x14ac:dyDescent="0.3">
      <c r="A153" s="33">
        <v>928</v>
      </c>
      <c r="B153" s="34" t="s">
        <v>206</v>
      </c>
      <c r="C153" s="36">
        <v>55676285</v>
      </c>
      <c r="D153" s="36">
        <v>5212</v>
      </c>
      <c r="E153" s="37">
        <f t="shared" si="33"/>
        <v>10682.326362240983</v>
      </c>
      <c r="F153" s="38">
        <f t="shared" si="25"/>
        <v>0.69598756275081108</v>
      </c>
      <c r="G153" s="39">
        <f t="shared" si="26"/>
        <v>2799.6707815069572</v>
      </c>
      <c r="H153" s="39">
        <f t="shared" si="27"/>
        <v>1095.9457376127177</v>
      </c>
      <c r="I153" s="37">
        <f t="shared" si="28"/>
        <v>3895.6165191196751</v>
      </c>
      <c r="J153" s="40">
        <f t="shared" si="34"/>
        <v>-201.692894617989</v>
      </c>
      <c r="K153" s="37">
        <f t="shared" si="29"/>
        <v>3693.9236245016859</v>
      </c>
      <c r="L153" s="37">
        <f t="shared" si="30"/>
        <v>20303953.297651745</v>
      </c>
      <c r="M153" s="37">
        <f t="shared" si="31"/>
        <v>19252729.930902787</v>
      </c>
      <c r="N153" s="41">
        <f>'jan-apr'!M153</f>
        <v>10601564.431858489</v>
      </c>
      <c r="O153" s="41">
        <f t="shared" si="32"/>
        <v>8651165.4990442973</v>
      </c>
      <c r="P153" s="4"/>
      <c r="Q153" s="4"/>
      <c r="R153" s="4"/>
    </row>
    <row r="154" spans="1:18" s="34" customFormat="1" x14ac:dyDescent="0.3">
      <c r="A154" s="33">
        <v>929</v>
      </c>
      <c r="B154" s="34" t="s">
        <v>207</v>
      </c>
      <c r="C154" s="36">
        <v>22221155</v>
      </c>
      <c r="D154" s="36">
        <v>1848</v>
      </c>
      <c r="E154" s="37">
        <f t="shared" si="33"/>
        <v>12024.434523809523</v>
      </c>
      <c r="F154" s="38">
        <f t="shared" si="25"/>
        <v>0.78343018120701247</v>
      </c>
      <c r="G154" s="39">
        <f t="shared" si="26"/>
        <v>1994.405884565833</v>
      </c>
      <c r="H154" s="39">
        <f t="shared" si="27"/>
        <v>626.20788106372891</v>
      </c>
      <c r="I154" s="37">
        <f t="shared" si="28"/>
        <v>2620.6137656295618</v>
      </c>
      <c r="J154" s="40">
        <f t="shared" si="34"/>
        <v>-201.692894617989</v>
      </c>
      <c r="K154" s="37">
        <f t="shared" si="29"/>
        <v>2418.9208710115727</v>
      </c>
      <c r="L154" s="37">
        <f t="shared" si="30"/>
        <v>4842894.2388834301</v>
      </c>
      <c r="M154" s="37">
        <f t="shared" si="31"/>
        <v>4470165.7696293863</v>
      </c>
      <c r="N154" s="41">
        <f>'jan-apr'!M154</f>
        <v>1482433.8520480597</v>
      </c>
      <c r="O154" s="41">
        <f t="shared" si="32"/>
        <v>2987731.9175813263</v>
      </c>
      <c r="P154" s="4"/>
      <c r="Q154" s="4"/>
      <c r="R154" s="4"/>
    </row>
    <row r="155" spans="1:18" s="34" customFormat="1" x14ac:dyDescent="0.3">
      <c r="A155" s="33">
        <v>935</v>
      </c>
      <c r="B155" s="34" t="s">
        <v>208</v>
      </c>
      <c r="C155" s="36">
        <v>17969083</v>
      </c>
      <c r="D155" s="36">
        <v>1326</v>
      </c>
      <c r="E155" s="37">
        <f t="shared" si="33"/>
        <v>13551.344645550527</v>
      </c>
      <c r="F155" s="38">
        <f t="shared" si="25"/>
        <v>0.88291323556551327</v>
      </c>
      <c r="G155" s="39">
        <f t="shared" si="26"/>
        <v>1078.2598115212306</v>
      </c>
      <c r="H155" s="39">
        <f t="shared" si="27"/>
        <v>91.7893384543774</v>
      </c>
      <c r="I155" s="37">
        <f t="shared" si="28"/>
        <v>1170.0491499756081</v>
      </c>
      <c r="J155" s="40">
        <f t="shared" si="34"/>
        <v>-201.692894617989</v>
      </c>
      <c r="K155" s="37">
        <f t="shared" si="29"/>
        <v>968.35625535761915</v>
      </c>
      <c r="L155" s="37">
        <f t="shared" si="30"/>
        <v>1551485.1728676562</v>
      </c>
      <c r="M155" s="37">
        <f t="shared" si="31"/>
        <v>1284040.3946042031</v>
      </c>
      <c r="N155" s="41">
        <f>'jan-apr'!M155</f>
        <v>-269852.67209316068</v>
      </c>
      <c r="O155" s="41">
        <f t="shared" si="32"/>
        <v>1553893.0666973637</v>
      </c>
      <c r="P155" s="4"/>
      <c r="Q155" s="4"/>
      <c r="R155" s="4"/>
    </row>
    <row r="156" spans="1:18" s="34" customFormat="1" x14ac:dyDescent="0.3">
      <c r="A156" s="33">
        <v>937</v>
      </c>
      <c r="B156" s="34" t="s">
        <v>209</v>
      </c>
      <c r="C156" s="36">
        <v>39727059</v>
      </c>
      <c r="D156" s="36">
        <v>3638</v>
      </c>
      <c r="E156" s="37">
        <f t="shared" si="33"/>
        <v>10920.027212754261</v>
      </c>
      <c r="F156" s="38">
        <f t="shared" si="25"/>
        <v>0.711474529728089</v>
      </c>
      <c r="G156" s="39">
        <f t="shared" si="26"/>
        <v>2657.0502711989902</v>
      </c>
      <c r="H156" s="39">
        <f t="shared" si="27"/>
        <v>1012.7504399330704</v>
      </c>
      <c r="I156" s="37">
        <f t="shared" si="28"/>
        <v>3669.8007111320608</v>
      </c>
      <c r="J156" s="40">
        <f t="shared" si="34"/>
        <v>-201.692894617989</v>
      </c>
      <c r="K156" s="37">
        <f t="shared" si="29"/>
        <v>3468.1078165140716</v>
      </c>
      <c r="L156" s="37">
        <f t="shared" si="30"/>
        <v>13350734.987098437</v>
      </c>
      <c r="M156" s="37">
        <f t="shared" si="31"/>
        <v>12616976.236478193</v>
      </c>
      <c r="N156" s="41">
        <f>'jan-apr'!M156</f>
        <v>6921363.7622028347</v>
      </c>
      <c r="O156" s="41">
        <f t="shared" si="32"/>
        <v>5695612.474275358</v>
      </c>
      <c r="P156" s="4"/>
      <c r="Q156" s="4"/>
      <c r="R156" s="4"/>
    </row>
    <row r="157" spans="1:18" s="34" customFormat="1" x14ac:dyDescent="0.3">
      <c r="A157" s="33">
        <v>938</v>
      </c>
      <c r="B157" s="34" t="s">
        <v>210</v>
      </c>
      <c r="C157" s="36">
        <v>16257216</v>
      </c>
      <c r="D157" s="36">
        <v>1192</v>
      </c>
      <c r="E157" s="37">
        <f t="shared" si="33"/>
        <v>13638.604026845638</v>
      </c>
      <c r="F157" s="38">
        <f t="shared" si="25"/>
        <v>0.88859846199047976</v>
      </c>
      <c r="G157" s="39">
        <f t="shared" si="26"/>
        <v>1025.904182744164</v>
      </c>
      <c r="H157" s="39">
        <f t="shared" si="27"/>
        <v>61.248555001088604</v>
      </c>
      <c r="I157" s="37">
        <f t="shared" si="28"/>
        <v>1087.1527377452526</v>
      </c>
      <c r="J157" s="40">
        <f t="shared" si="34"/>
        <v>-201.692894617989</v>
      </c>
      <c r="K157" s="37">
        <f t="shared" si="29"/>
        <v>885.45984312726364</v>
      </c>
      <c r="L157" s="37">
        <f t="shared" si="30"/>
        <v>1295886.0633923411</v>
      </c>
      <c r="M157" s="37">
        <f t="shared" si="31"/>
        <v>1055468.1330076982</v>
      </c>
      <c r="N157" s="41">
        <f>'jan-apr'!M157</f>
        <v>-117411.81292235844</v>
      </c>
      <c r="O157" s="41">
        <f t="shared" si="32"/>
        <v>1172879.9459300567</v>
      </c>
      <c r="P157" s="4"/>
      <c r="Q157" s="4"/>
      <c r="R157" s="4"/>
    </row>
    <row r="158" spans="1:18" s="34" customFormat="1" x14ac:dyDescent="0.3">
      <c r="A158" s="33">
        <v>940</v>
      </c>
      <c r="B158" s="34" t="s">
        <v>211</v>
      </c>
      <c r="C158" s="36">
        <v>29318176</v>
      </c>
      <c r="D158" s="36">
        <v>1156</v>
      </c>
      <c r="E158" s="37">
        <f t="shared" si="33"/>
        <v>25361.743944636677</v>
      </c>
      <c r="F158" s="38">
        <f t="shared" si="25"/>
        <v>1.6523983406396157</v>
      </c>
      <c r="G158" s="39">
        <f t="shared" si="26"/>
        <v>-6007.9797679304593</v>
      </c>
      <c r="H158" s="39">
        <f t="shared" si="27"/>
        <v>0</v>
      </c>
      <c r="I158" s="37">
        <f t="shared" si="28"/>
        <v>-6007.9797679304593</v>
      </c>
      <c r="J158" s="40">
        <f t="shared" si="34"/>
        <v>-201.692894617989</v>
      </c>
      <c r="K158" s="37">
        <f t="shared" si="29"/>
        <v>-6209.672662548448</v>
      </c>
      <c r="L158" s="37">
        <f t="shared" si="30"/>
        <v>-6945224.6117276112</v>
      </c>
      <c r="M158" s="37">
        <f t="shared" si="31"/>
        <v>-7178381.5979060056</v>
      </c>
      <c r="N158" s="41">
        <f>'jan-apr'!M158</f>
        <v>-7606952.3910555746</v>
      </c>
      <c r="O158" s="41">
        <f t="shared" si="32"/>
        <v>428570.79314956907</v>
      </c>
      <c r="P158" s="4"/>
      <c r="Q158" s="4"/>
      <c r="R158" s="4"/>
    </row>
    <row r="159" spans="1:18" s="34" customFormat="1" x14ac:dyDescent="0.3">
      <c r="A159" s="33">
        <v>941</v>
      </c>
      <c r="B159" s="34" t="s">
        <v>212</v>
      </c>
      <c r="C159" s="36">
        <v>58455043</v>
      </c>
      <c r="D159" s="36">
        <v>953</v>
      </c>
      <c r="E159" s="37">
        <f t="shared" si="33"/>
        <v>61337.925498426026</v>
      </c>
      <c r="F159" s="38">
        <f t="shared" si="25"/>
        <v>3.9963610756865684</v>
      </c>
      <c r="G159" s="39">
        <f t="shared" si="26"/>
        <v>-27593.688700204068</v>
      </c>
      <c r="H159" s="39">
        <f t="shared" si="27"/>
        <v>0</v>
      </c>
      <c r="I159" s="37">
        <f t="shared" si="28"/>
        <v>-27593.688700204068</v>
      </c>
      <c r="J159" s="40">
        <f t="shared" si="34"/>
        <v>-201.692894617989</v>
      </c>
      <c r="K159" s="37">
        <f t="shared" si="29"/>
        <v>-27795.381594822058</v>
      </c>
      <c r="L159" s="37">
        <f t="shared" si="30"/>
        <v>-26296785.331294477</v>
      </c>
      <c r="M159" s="37">
        <f t="shared" si="31"/>
        <v>-26488998.65986542</v>
      </c>
      <c r="N159" s="41">
        <f>'jan-apr'!M159</f>
        <v>-23729275.956640106</v>
      </c>
      <c r="O159" s="41">
        <f t="shared" si="32"/>
        <v>-2759722.7032253146</v>
      </c>
      <c r="P159" s="4"/>
      <c r="Q159" s="4"/>
      <c r="R159" s="4"/>
    </row>
    <row r="160" spans="1:18" s="34" customFormat="1" x14ac:dyDescent="0.3">
      <c r="A160" s="33">
        <v>1001</v>
      </c>
      <c r="B160" s="34" t="s">
        <v>213</v>
      </c>
      <c r="C160" s="36">
        <v>1237701200</v>
      </c>
      <c r="D160" s="36">
        <v>92282</v>
      </c>
      <c r="E160" s="37">
        <f t="shared" si="33"/>
        <v>13412.162718623351</v>
      </c>
      <c r="F160" s="38">
        <f t="shared" si="25"/>
        <v>0.87384509003090283</v>
      </c>
      <c r="G160" s="39">
        <f t="shared" si="26"/>
        <v>1161.7689676775365</v>
      </c>
      <c r="H160" s="39">
        <f t="shared" si="27"/>
        <v>140.50301287888914</v>
      </c>
      <c r="I160" s="37">
        <f t="shared" si="28"/>
        <v>1302.2719805564257</v>
      </c>
      <c r="J160" s="40">
        <f t="shared" si="34"/>
        <v>-201.692894617989</v>
      </c>
      <c r="K160" s="37">
        <f t="shared" si="29"/>
        <v>1100.5790859384367</v>
      </c>
      <c r="L160" s="37">
        <f t="shared" si="30"/>
        <v>120176262.90970807</v>
      </c>
      <c r="M160" s="37">
        <f t="shared" si="31"/>
        <v>101563639.20857082</v>
      </c>
      <c r="N160" s="41">
        <f>'jan-apr'!M160</f>
        <v>65592035.996482193</v>
      </c>
      <c r="O160" s="41">
        <f t="shared" si="32"/>
        <v>35971603.21208863</v>
      </c>
      <c r="P160" s="4"/>
      <c r="Q160" s="4"/>
      <c r="R160" s="4"/>
    </row>
    <row r="161" spans="1:18" s="34" customFormat="1" x14ac:dyDescent="0.3">
      <c r="A161" s="33">
        <v>1002</v>
      </c>
      <c r="B161" s="34" t="s">
        <v>214</v>
      </c>
      <c r="C161" s="36">
        <v>194759653</v>
      </c>
      <c r="D161" s="36">
        <v>15659</v>
      </c>
      <c r="E161" s="37">
        <f t="shared" si="33"/>
        <v>12437.553675202758</v>
      </c>
      <c r="F161" s="38">
        <f t="shared" si="25"/>
        <v>0.81034620881689567</v>
      </c>
      <c r="G161" s="39">
        <f t="shared" si="26"/>
        <v>1746.5343937298919</v>
      </c>
      <c r="H161" s="39">
        <f t="shared" si="27"/>
        <v>481.6161780760965</v>
      </c>
      <c r="I161" s="37">
        <f t="shared" si="28"/>
        <v>2228.1505718059884</v>
      </c>
      <c r="J161" s="40">
        <f t="shared" si="34"/>
        <v>-201.692894617989</v>
      </c>
      <c r="K161" s="37">
        <f t="shared" si="29"/>
        <v>2026.4576771879995</v>
      </c>
      <c r="L161" s="37">
        <f t="shared" si="30"/>
        <v>34890609.803909972</v>
      </c>
      <c r="M161" s="37">
        <f t="shared" si="31"/>
        <v>31732300.767086882</v>
      </c>
      <c r="N161" s="41">
        <f>'jan-apr'!M161</f>
        <v>18206393.575119354</v>
      </c>
      <c r="O161" s="41">
        <f t="shared" si="32"/>
        <v>13525907.191967528</v>
      </c>
      <c r="P161" s="4"/>
      <c r="Q161" s="4"/>
      <c r="R161" s="4"/>
    </row>
    <row r="162" spans="1:18" s="34" customFormat="1" x14ac:dyDescent="0.3">
      <c r="A162" s="33">
        <v>1003</v>
      </c>
      <c r="B162" s="34" t="s">
        <v>215</v>
      </c>
      <c r="C162" s="36">
        <v>121001865</v>
      </c>
      <c r="D162" s="36">
        <v>9695</v>
      </c>
      <c r="E162" s="37">
        <f t="shared" si="33"/>
        <v>12480.852501289324</v>
      </c>
      <c r="F162" s="38">
        <f t="shared" si="25"/>
        <v>0.81316726515013793</v>
      </c>
      <c r="G162" s="39">
        <f t="shared" si="26"/>
        <v>1720.5550980779524</v>
      </c>
      <c r="H162" s="39">
        <f t="shared" si="27"/>
        <v>466.46158894579844</v>
      </c>
      <c r="I162" s="37">
        <f t="shared" si="28"/>
        <v>2187.0166870237508</v>
      </c>
      <c r="J162" s="40">
        <f t="shared" si="34"/>
        <v>-201.692894617989</v>
      </c>
      <c r="K162" s="37">
        <f t="shared" si="29"/>
        <v>1985.3237924057619</v>
      </c>
      <c r="L162" s="37">
        <f t="shared" si="30"/>
        <v>21203126.780695263</v>
      </c>
      <c r="M162" s="37">
        <f t="shared" si="31"/>
        <v>19247714.167373862</v>
      </c>
      <c r="N162" s="41">
        <f>'jan-apr'!M162</f>
        <v>11236731.670782436</v>
      </c>
      <c r="O162" s="41">
        <f t="shared" si="32"/>
        <v>8010982.4965914264</v>
      </c>
      <c r="P162" s="4"/>
      <c r="Q162" s="4"/>
      <c r="R162" s="4"/>
    </row>
    <row r="163" spans="1:18" s="34" customFormat="1" x14ac:dyDescent="0.3">
      <c r="A163" s="33">
        <v>1004</v>
      </c>
      <c r="B163" s="34" t="s">
        <v>216</v>
      </c>
      <c r="C163" s="36">
        <v>118914612</v>
      </c>
      <c r="D163" s="36">
        <v>9066</v>
      </c>
      <c r="E163" s="37">
        <f t="shared" si="33"/>
        <v>13116.546657842488</v>
      </c>
      <c r="F163" s="38">
        <f t="shared" si="25"/>
        <v>0.85458476276921957</v>
      </c>
      <c r="G163" s="39">
        <f t="shared" si="26"/>
        <v>1339.1386041460544</v>
      </c>
      <c r="H163" s="39">
        <f t="shared" si="27"/>
        <v>243.9686341521913</v>
      </c>
      <c r="I163" s="37">
        <f t="shared" si="28"/>
        <v>1583.1072382982456</v>
      </c>
      <c r="J163" s="40">
        <f t="shared" si="34"/>
        <v>-201.692894617989</v>
      </c>
      <c r="K163" s="37">
        <f t="shared" si="29"/>
        <v>1381.4143436802567</v>
      </c>
      <c r="L163" s="37">
        <f t="shared" si="30"/>
        <v>14352450.222411895</v>
      </c>
      <c r="M163" s="37">
        <f t="shared" si="31"/>
        <v>12523902.439805208</v>
      </c>
      <c r="N163" s="41">
        <f>'jan-apr'!M163</f>
        <v>5147727.484560444</v>
      </c>
      <c r="O163" s="41">
        <f t="shared" si="32"/>
        <v>7376174.9552447638</v>
      </c>
      <c r="P163" s="4"/>
      <c r="Q163" s="4"/>
      <c r="R163" s="4"/>
    </row>
    <row r="164" spans="1:18" s="34" customFormat="1" x14ac:dyDescent="0.3">
      <c r="A164" s="33">
        <v>1014</v>
      </c>
      <c r="B164" s="34" t="s">
        <v>217</v>
      </c>
      <c r="C164" s="36">
        <v>163272110</v>
      </c>
      <c r="D164" s="36">
        <v>14630</v>
      </c>
      <c r="E164" s="37">
        <f t="shared" si="33"/>
        <v>11160.089542036911</v>
      </c>
      <c r="F164" s="38">
        <f t="shared" si="25"/>
        <v>0.72711535456342602</v>
      </c>
      <c r="G164" s="39">
        <f t="shared" si="26"/>
        <v>2513.0128736294005</v>
      </c>
      <c r="H164" s="39">
        <f t="shared" si="27"/>
        <v>928.72862468414314</v>
      </c>
      <c r="I164" s="37">
        <f t="shared" si="28"/>
        <v>3441.7414983135436</v>
      </c>
      <c r="J164" s="40">
        <f t="shared" si="34"/>
        <v>-201.692894617989</v>
      </c>
      <c r="K164" s="37">
        <f t="shared" si="29"/>
        <v>3240.0486036955544</v>
      </c>
      <c r="L164" s="37">
        <f t="shared" si="30"/>
        <v>50352678.120327145</v>
      </c>
      <c r="M164" s="37">
        <f t="shared" si="31"/>
        <v>47401911.072065964</v>
      </c>
      <c r="N164" s="41">
        <f>'jan-apr'!M164</f>
        <v>23665017.212047141</v>
      </c>
      <c r="O164" s="41">
        <f t="shared" si="32"/>
        <v>23736893.860018823</v>
      </c>
      <c r="P164" s="4"/>
      <c r="Q164" s="4"/>
      <c r="R164" s="4"/>
    </row>
    <row r="165" spans="1:18" s="34" customFormat="1" x14ac:dyDescent="0.3">
      <c r="A165" s="33">
        <v>1017</v>
      </c>
      <c r="B165" s="34" t="s">
        <v>218</v>
      </c>
      <c r="C165" s="36">
        <v>68858560</v>
      </c>
      <c r="D165" s="36">
        <v>6706</v>
      </c>
      <c r="E165" s="37">
        <f t="shared" si="33"/>
        <v>10268.201610498061</v>
      </c>
      <c r="F165" s="38">
        <f t="shared" si="25"/>
        <v>0.66900601707746998</v>
      </c>
      <c r="G165" s="39">
        <f t="shared" si="26"/>
        <v>3048.1456325527101</v>
      </c>
      <c r="H165" s="39">
        <f t="shared" si="27"/>
        <v>1240.8894007227404</v>
      </c>
      <c r="I165" s="37">
        <f t="shared" si="28"/>
        <v>4289.0350332754506</v>
      </c>
      <c r="J165" s="40">
        <f t="shared" si="34"/>
        <v>-201.692894617989</v>
      </c>
      <c r="K165" s="37">
        <f t="shared" si="29"/>
        <v>4087.3421386574614</v>
      </c>
      <c r="L165" s="37">
        <f t="shared" si="30"/>
        <v>28762268.933145173</v>
      </c>
      <c r="M165" s="37">
        <f t="shared" si="31"/>
        <v>27409716.381836936</v>
      </c>
      <c r="N165" s="41">
        <f>'jan-apr'!M165</f>
        <v>15944785.266144099</v>
      </c>
      <c r="O165" s="41">
        <f t="shared" si="32"/>
        <v>11464931.115692837</v>
      </c>
      <c r="P165" s="4"/>
      <c r="Q165" s="4"/>
      <c r="R165" s="4"/>
    </row>
    <row r="166" spans="1:18" s="34" customFormat="1" x14ac:dyDescent="0.3">
      <c r="A166" s="33">
        <v>1018</v>
      </c>
      <c r="B166" s="34" t="s">
        <v>219</v>
      </c>
      <c r="C166" s="36">
        <v>147933205</v>
      </c>
      <c r="D166" s="36">
        <v>11403</v>
      </c>
      <c r="E166" s="37">
        <f t="shared" si="33"/>
        <v>12973.182934315531</v>
      </c>
      <c r="F166" s="38">
        <f t="shared" si="25"/>
        <v>0.8452441598760988</v>
      </c>
      <c r="G166" s="39">
        <f t="shared" si="26"/>
        <v>1425.1568382622281</v>
      </c>
      <c r="H166" s="39">
        <f t="shared" si="27"/>
        <v>294.14593738662597</v>
      </c>
      <c r="I166" s="37">
        <f t="shared" si="28"/>
        <v>1719.3027756488541</v>
      </c>
      <c r="J166" s="40">
        <f t="shared" si="34"/>
        <v>-201.692894617989</v>
      </c>
      <c r="K166" s="37">
        <f t="shared" si="29"/>
        <v>1517.6098810308652</v>
      </c>
      <c r="L166" s="37">
        <f t="shared" si="30"/>
        <v>19605209.550723884</v>
      </c>
      <c r="M166" s="37">
        <f t="shared" si="31"/>
        <v>17305305.473394956</v>
      </c>
      <c r="N166" s="41">
        <f>'jan-apr'!M166</f>
        <v>9783328.2234329134</v>
      </c>
      <c r="O166" s="41">
        <f t="shared" si="32"/>
        <v>7521977.249962043</v>
      </c>
      <c r="P166" s="4"/>
      <c r="Q166" s="4"/>
      <c r="R166" s="4"/>
    </row>
    <row r="167" spans="1:18" s="34" customFormat="1" x14ac:dyDescent="0.3">
      <c r="A167" s="33">
        <v>1021</v>
      </c>
      <c r="B167" s="34" t="s">
        <v>220</v>
      </c>
      <c r="C167" s="36">
        <v>29292320</v>
      </c>
      <c r="D167" s="36">
        <v>2297</v>
      </c>
      <c r="E167" s="37">
        <f t="shared" si="33"/>
        <v>12752.424902046147</v>
      </c>
      <c r="F167" s="38">
        <f t="shared" si="25"/>
        <v>0.83086107143387289</v>
      </c>
      <c r="G167" s="39">
        <f t="shared" si="26"/>
        <v>1557.6116576238589</v>
      </c>
      <c r="H167" s="39">
        <f t="shared" si="27"/>
        <v>371.4112486809106</v>
      </c>
      <c r="I167" s="37">
        <f t="shared" si="28"/>
        <v>1929.0229063047695</v>
      </c>
      <c r="J167" s="40">
        <f t="shared" si="34"/>
        <v>-201.692894617989</v>
      </c>
      <c r="K167" s="37">
        <f t="shared" si="29"/>
        <v>1727.3300116867806</v>
      </c>
      <c r="L167" s="37">
        <f t="shared" si="30"/>
        <v>4430965.615782056</v>
      </c>
      <c r="M167" s="37">
        <f t="shared" si="31"/>
        <v>3967677.0368445353</v>
      </c>
      <c r="N167" s="41">
        <f>'jan-apr'!M167</f>
        <v>989358.36033333873</v>
      </c>
      <c r="O167" s="41">
        <f t="shared" si="32"/>
        <v>2978318.6765111964</v>
      </c>
      <c r="P167" s="4"/>
      <c r="Q167" s="4"/>
      <c r="R167" s="4"/>
    </row>
    <row r="168" spans="1:18" s="34" customFormat="1" x14ac:dyDescent="0.3">
      <c r="A168" s="33">
        <v>1026</v>
      </c>
      <c r="B168" s="34" t="s">
        <v>221</v>
      </c>
      <c r="C168" s="36">
        <v>27667155</v>
      </c>
      <c r="D168" s="36">
        <v>939</v>
      </c>
      <c r="E168" s="37">
        <f t="shared" si="33"/>
        <v>29464.488817891375</v>
      </c>
      <c r="F168" s="38">
        <f t="shared" si="25"/>
        <v>1.9197052275568858</v>
      </c>
      <c r="G168" s="39">
        <f t="shared" si="26"/>
        <v>-8469.6266918832771</v>
      </c>
      <c r="H168" s="39">
        <f t="shared" si="27"/>
        <v>0</v>
      </c>
      <c r="I168" s="37">
        <f t="shared" si="28"/>
        <v>-8469.6266918832771</v>
      </c>
      <c r="J168" s="40">
        <f t="shared" si="34"/>
        <v>-201.692894617989</v>
      </c>
      <c r="K168" s="37">
        <f t="shared" si="29"/>
        <v>-8671.3195865012658</v>
      </c>
      <c r="L168" s="37">
        <f t="shared" si="30"/>
        <v>-7952979.4636783972</v>
      </c>
      <c r="M168" s="37">
        <f t="shared" si="31"/>
        <v>-8142369.0917246882</v>
      </c>
      <c r="N168" s="41">
        <f>'jan-apr'!M168</f>
        <v>-8438579.8370252457</v>
      </c>
      <c r="O168" s="41">
        <f t="shared" si="32"/>
        <v>296210.74530055746</v>
      </c>
      <c r="P168" s="4"/>
      <c r="Q168" s="4"/>
      <c r="R168" s="4"/>
    </row>
    <row r="169" spans="1:18" s="34" customFormat="1" x14ac:dyDescent="0.3">
      <c r="A169" s="33">
        <v>1027</v>
      </c>
      <c r="B169" s="34" t="s">
        <v>222</v>
      </c>
      <c r="C169" s="36">
        <v>20222440</v>
      </c>
      <c r="D169" s="36">
        <v>1780</v>
      </c>
      <c r="E169" s="37">
        <f t="shared" si="33"/>
        <v>11360.921348314607</v>
      </c>
      <c r="F169" s="38">
        <f t="shared" si="25"/>
        <v>0.74020018596008952</v>
      </c>
      <c r="G169" s="39">
        <f t="shared" si="26"/>
        <v>2392.5137898627827</v>
      </c>
      <c r="H169" s="39">
        <f t="shared" si="27"/>
        <v>858.43749248694951</v>
      </c>
      <c r="I169" s="37">
        <f t="shared" si="28"/>
        <v>3250.9512823497321</v>
      </c>
      <c r="J169" s="40">
        <f t="shared" si="34"/>
        <v>-201.692894617989</v>
      </c>
      <c r="K169" s="37">
        <f t="shared" si="29"/>
        <v>3049.2583877317429</v>
      </c>
      <c r="L169" s="37">
        <f t="shared" si="30"/>
        <v>5786693.2825825233</v>
      </c>
      <c r="M169" s="37">
        <f t="shared" si="31"/>
        <v>5427679.9301625025</v>
      </c>
      <c r="N169" s="41">
        <f>'jan-apr'!M169</f>
        <v>2861594.6994835213</v>
      </c>
      <c r="O169" s="41">
        <f t="shared" si="32"/>
        <v>2566085.2306789812</v>
      </c>
      <c r="P169" s="4"/>
      <c r="Q169" s="4"/>
      <c r="R169" s="4"/>
    </row>
    <row r="170" spans="1:18" s="34" customFormat="1" x14ac:dyDescent="0.3">
      <c r="A170" s="33">
        <v>1029</v>
      </c>
      <c r="B170" s="34" t="s">
        <v>223</v>
      </c>
      <c r="C170" s="36">
        <v>55172360</v>
      </c>
      <c r="D170" s="36">
        <v>4953</v>
      </c>
      <c r="E170" s="37">
        <f t="shared" si="33"/>
        <v>11139.180294770846</v>
      </c>
      <c r="F170" s="38">
        <f t="shared" si="25"/>
        <v>0.72575305055302786</v>
      </c>
      <c r="G170" s="39">
        <f t="shared" si="26"/>
        <v>2525.5584219890393</v>
      </c>
      <c r="H170" s="39">
        <f t="shared" si="27"/>
        <v>936.04686122726594</v>
      </c>
      <c r="I170" s="37">
        <f t="shared" si="28"/>
        <v>3461.605283216305</v>
      </c>
      <c r="J170" s="40">
        <f t="shared" si="34"/>
        <v>-201.692894617989</v>
      </c>
      <c r="K170" s="37">
        <f t="shared" si="29"/>
        <v>3259.9123885983158</v>
      </c>
      <c r="L170" s="37">
        <f t="shared" si="30"/>
        <v>17145330.96777036</v>
      </c>
      <c r="M170" s="37">
        <f t="shared" si="31"/>
        <v>16146346.060727458</v>
      </c>
      <c r="N170" s="41">
        <f>'jan-apr'!M170</f>
        <v>9909020.0404729676</v>
      </c>
      <c r="O170" s="41">
        <f t="shared" si="32"/>
        <v>6237326.0202544909</v>
      </c>
      <c r="P170" s="4"/>
      <c r="Q170" s="4"/>
      <c r="R170" s="4"/>
    </row>
    <row r="171" spans="1:18" s="34" customFormat="1" x14ac:dyDescent="0.3">
      <c r="A171" s="33">
        <v>1032</v>
      </c>
      <c r="B171" s="34" t="s">
        <v>224</v>
      </c>
      <c r="C171" s="36">
        <v>94720392</v>
      </c>
      <c r="D171" s="36">
        <v>8609</v>
      </c>
      <c r="E171" s="37">
        <f t="shared" si="33"/>
        <v>11002.484841444999</v>
      </c>
      <c r="F171" s="38">
        <f t="shared" si="25"/>
        <v>0.71684690668761852</v>
      </c>
      <c r="G171" s="39">
        <f t="shared" si="26"/>
        <v>2607.5756939845473</v>
      </c>
      <c r="H171" s="39">
        <f t="shared" si="27"/>
        <v>983.8902698913123</v>
      </c>
      <c r="I171" s="37">
        <f t="shared" si="28"/>
        <v>3591.4659638758594</v>
      </c>
      <c r="J171" s="40">
        <f t="shared" si="34"/>
        <v>-201.692894617989</v>
      </c>
      <c r="K171" s="37">
        <f t="shared" si="29"/>
        <v>3389.7730692578702</v>
      </c>
      <c r="L171" s="37">
        <f t="shared" si="30"/>
        <v>30918930.483007275</v>
      </c>
      <c r="M171" s="37">
        <f t="shared" si="31"/>
        <v>29182556.353241004</v>
      </c>
      <c r="N171" s="41">
        <f>'jan-apr'!M171</f>
        <v>17326433.501884066</v>
      </c>
      <c r="O171" s="41">
        <f t="shared" si="32"/>
        <v>11856122.851356938</v>
      </c>
      <c r="P171" s="4"/>
      <c r="Q171" s="4"/>
      <c r="R171" s="4"/>
    </row>
    <row r="172" spans="1:18" s="34" customFormat="1" x14ac:dyDescent="0.3">
      <c r="A172" s="33">
        <v>1034</v>
      </c>
      <c r="B172" s="34" t="s">
        <v>225</v>
      </c>
      <c r="C172" s="36">
        <v>19612934</v>
      </c>
      <c r="D172" s="36">
        <v>1683</v>
      </c>
      <c r="E172" s="37">
        <f t="shared" si="33"/>
        <v>11653.555555555555</v>
      </c>
      <c r="F172" s="38">
        <f t="shared" si="25"/>
        <v>0.75926623597285248</v>
      </c>
      <c r="G172" s="39">
        <f t="shared" si="26"/>
        <v>2216.9332655182138</v>
      </c>
      <c r="H172" s="39">
        <f t="shared" si="27"/>
        <v>756.01551995261775</v>
      </c>
      <c r="I172" s="37">
        <f t="shared" si="28"/>
        <v>2972.9487854708314</v>
      </c>
      <c r="J172" s="40">
        <f t="shared" si="34"/>
        <v>-201.692894617989</v>
      </c>
      <c r="K172" s="37">
        <f t="shared" si="29"/>
        <v>2771.2558908528422</v>
      </c>
      <c r="L172" s="37">
        <f t="shared" si="30"/>
        <v>5003472.805947409</v>
      </c>
      <c r="M172" s="37">
        <f t="shared" si="31"/>
        <v>4664023.664305333</v>
      </c>
      <c r="N172" s="41">
        <f>'jan-apr'!M172</f>
        <v>3000738.4509723396</v>
      </c>
      <c r="O172" s="41">
        <f t="shared" si="32"/>
        <v>1663285.2133329934</v>
      </c>
      <c r="P172" s="4"/>
      <c r="Q172" s="4"/>
      <c r="R172" s="4"/>
    </row>
    <row r="173" spans="1:18" s="34" customFormat="1" x14ac:dyDescent="0.3">
      <c r="A173" s="33">
        <v>1037</v>
      </c>
      <c r="B173" s="34" t="s">
        <v>226</v>
      </c>
      <c r="C173" s="36">
        <v>95182267</v>
      </c>
      <c r="D173" s="36">
        <v>6048</v>
      </c>
      <c r="E173" s="37">
        <f t="shared" si="33"/>
        <v>15737.808697089948</v>
      </c>
      <c r="F173" s="38">
        <f t="shared" si="25"/>
        <v>1.0253683277121219</v>
      </c>
      <c r="G173" s="39">
        <f t="shared" si="26"/>
        <v>-233.61861940242159</v>
      </c>
      <c r="H173" s="39">
        <f t="shared" si="27"/>
        <v>0</v>
      </c>
      <c r="I173" s="37">
        <f t="shared" si="28"/>
        <v>-233.61861940242159</v>
      </c>
      <c r="J173" s="40">
        <f t="shared" si="34"/>
        <v>-201.692894617989</v>
      </c>
      <c r="K173" s="37">
        <f t="shared" si="29"/>
        <v>-435.31151402041058</v>
      </c>
      <c r="L173" s="37">
        <f t="shared" si="30"/>
        <v>-1412925.4101458457</v>
      </c>
      <c r="M173" s="37">
        <f t="shared" si="31"/>
        <v>-2632764.0367954434</v>
      </c>
      <c r="N173" s="41">
        <f>'jan-apr'!M173</f>
        <v>-7487901.0736194849</v>
      </c>
      <c r="O173" s="41">
        <f t="shared" si="32"/>
        <v>4855137.036824042</v>
      </c>
      <c r="P173" s="4"/>
      <c r="Q173" s="4"/>
      <c r="R173" s="4"/>
    </row>
    <row r="174" spans="1:18" s="34" customFormat="1" x14ac:dyDescent="0.3">
      <c r="A174" s="33">
        <v>1046</v>
      </c>
      <c r="B174" s="34" t="s">
        <v>227</v>
      </c>
      <c r="C174" s="36">
        <v>69673272</v>
      </c>
      <c r="D174" s="36">
        <v>1839</v>
      </c>
      <c r="E174" s="37">
        <f t="shared" si="33"/>
        <v>37886.499184339315</v>
      </c>
      <c r="F174" s="38">
        <f t="shared" si="25"/>
        <v>2.4684260089332462</v>
      </c>
      <c r="G174" s="39">
        <f t="shared" si="26"/>
        <v>-13522.832911752041</v>
      </c>
      <c r="H174" s="39">
        <f t="shared" si="27"/>
        <v>0</v>
      </c>
      <c r="I174" s="37">
        <f t="shared" si="28"/>
        <v>-13522.832911752041</v>
      </c>
      <c r="J174" s="40">
        <f t="shared" si="34"/>
        <v>-201.692894617989</v>
      </c>
      <c r="K174" s="37">
        <f t="shared" si="29"/>
        <v>-13724.525806370029</v>
      </c>
      <c r="L174" s="37">
        <f t="shared" si="30"/>
        <v>-24868489.724712003</v>
      </c>
      <c r="M174" s="37">
        <f t="shared" si="31"/>
        <v>-25239402.957914483</v>
      </c>
      <c r="N174" s="41">
        <f>'jan-apr'!M174</f>
        <v>-24224902.783694811</v>
      </c>
      <c r="O174" s="41">
        <f t="shared" si="32"/>
        <v>-1014500.1742196716</v>
      </c>
      <c r="P174" s="4"/>
      <c r="Q174" s="4"/>
      <c r="R174" s="4"/>
    </row>
    <row r="175" spans="1:18" s="34" customFormat="1" x14ac:dyDescent="0.3">
      <c r="A175" s="33">
        <v>1101</v>
      </c>
      <c r="B175" s="34" t="s">
        <v>228</v>
      </c>
      <c r="C175" s="36">
        <v>215863371</v>
      </c>
      <c r="D175" s="36">
        <v>14830</v>
      </c>
      <c r="E175" s="37">
        <f t="shared" si="33"/>
        <v>14555.857788267027</v>
      </c>
      <c r="F175" s="38">
        <f t="shared" si="25"/>
        <v>0.9483604640289347</v>
      </c>
      <c r="G175" s="39">
        <f t="shared" si="26"/>
        <v>475.55192589133071</v>
      </c>
      <c r="H175" s="39">
        <f t="shared" si="27"/>
        <v>0</v>
      </c>
      <c r="I175" s="37">
        <f t="shared" si="28"/>
        <v>475.55192589133071</v>
      </c>
      <c r="J175" s="40">
        <f t="shared" si="34"/>
        <v>-201.692894617989</v>
      </c>
      <c r="K175" s="37">
        <f t="shared" si="29"/>
        <v>273.85903127334171</v>
      </c>
      <c r="L175" s="37">
        <f t="shared" si="30"/>
        <v>7052435.0609684344</v>
      </c>
      <c r="M175" s="37">
        <f t="shared" si="31"/>
        <v>4061329.4337836574</v>
      </c>
      <c r="N175" s="41">
        <f>'jan-apr'!M175</f>
        <v>1622351.8365448152</v>
      </c>
      <c r="O175" s="41">
        <f t="shared" si="32"/>
        <v>2438977.5972388424</v>
      </c>
      <c r="P175" s="4"/>
      <c r="Q175" s="4"/>
      <c r="R175" s="4"/>
    </row>
    <row r="176" spans="1:18" s="34" customFormat="1" x14ac:dyDescent="0.3">
      <c r="A176" s="33">
        <v>1102</v>
      </c>
      <c r="B176" s="34" t="s">
        <v>229</v>
      </c>
      <c r="C176" s="36">
        <v>1205611962</v>
      </c>
      <c r="D176" s="36">
        <v>77246</v>
      </c>
      <c r="E176" s="37">
        <f t="shared" si="33"/>
        <v>15607.435491805401</v>
      </c>
      <c r="F176" s="38">
        <f t="shared" si="25"/>
        <v>1.0168740984293754</v>
      </c>
      <c r="G176" s="39">
        <f t="shared" si="26"/>
        <v>-155.39469623169387</v>
      </c>
      <c r="H176" s="39">
        <f t="shared" si="27"/>
        <v>0</v>
      </c>
      <c r="I176" s="37">
        <f t="shared" si="28"/>
        <v>-155.39469623169387</v>
      </c>
      <c r="J176" s="40">
        <f t="shared" si="34"/>
        <v>-201.692894617989</v>
      </c>
      <c r="K176" s="37">
        <f t="shared" si="29"/>
        <v>-357.0875908496829</v>
      </c>
      <c r="L176" s="37">
        <f t="shared" si="30"/>
        <v>-12003618.705113424</v>
      </c>
      <c r="M176" s="37">
        <f t="shared" si="31"/>
        <v>-27583588.042774606</v>
      </c>
      <c r="N176" s="41">
        <f>'jan-apr'!M176</f>
        <v>-14195663.497819258</v>
      </c>
      <c r="O176" s="41">
        <f t="shared" si="32"/>
        <v>-13387924.544955349</v>
      </c>
      <c r="P176" s="4"/>
      <c r="Q176" s="4"/>
      <c r="R176" s="4"/>
    </row>
    <row r="177" spans="1:18" s="34" customFormat="1" x14ac:dyDescent="0.3">
      <c r="A177" s="33">
        <v>1103</v>
      </c>
      <c r="B177" s="34" t="s">
        <v>230</v>
      </c>
      <c r="C177" s="36">
        <v>2602476461</v>
      </c>
      <c r="D177" s="36">
        <v>134037</v>
      </c>
      <c r="E177" s="37">
        <f t="shared" si="33"/>
        <v>19416.104963554841</v>
      </c>
      <c r="F177" s="38">
        <f t="shared" si="25"/>
        <v>1.2650210369404562</v>
      </c>
      <c r="G177" s="39">
        <f t="shared" si="26"/>
        <v>-2440.5963792813573</v>
      </c>
      <c r="H177" s="39">
        <f t="shared" si="27"/>
        <v>0</v>
      </c>
      <c r="I177" s="37">
        <f t="shared" si="28"/>
        <v>-2440.5963792813573</v>
      </c>
      <c r="J177" s="40">
        <f t="shared" si="34"/>
        <v>-201.692894617989</v>
      </c>
      <c r="K177" s="37">
        <f t="shared" si="29"/>
        <v>-2642.2892738993464</v>
      </c>
      <c r="L177" s="37">
        <f t="shared" si="30"/>
        <v>-327130216.88973528</v>
      </c>
      <c r="M177" s="37">
        <f t="shared" si="31"/>
        <v>-354164527.40564668</v>
      </c>
      <c r="N177" s="41">
        <f>'jan-apr'!M177</f>
        <v>-203765007.61549851</v>
      </c>
      <c r="O177" s="41">
        <f t="shared" si="32"/>
        <v>-150399519.79014817</v>
      </c>
      <c r="P177" s="4"/>
      <c r="Q177" s="4"/>
      <c r="R177" s="4"/>
    </row>
    <row r="178" spans="1:18" s="34" customFormat="1" x14ac:dyDescent="0.3">
      <c r="A178" s="33">
        <v>1106</v>
      </c>
      <c r="B178" s="34" t="s">
        <v>231</v>
      </c>
      <c r="C178" s="36">
        <v>547288985</v>
      </c>
      <c r="D178" s="36">
        <v>37250</v>
      </c>
      <c r="E178" s="37">
        <f t="shared" si="33"/>
        <v>14692.321744966443</v>
      </c>
      <c r="F178" s="38">
        <f t="shared" si="25"/>
        <v>0.95725152515231282</v>
      </c>
      <c r="G178" s="39">
        <f t="shared" si="26"/>
        <v>393.67355187168141</v>
      </c>
      <c r="H178" s="39">
        <f t="shared" si="27"/>
        <v>0</v>
      </c>
      <c r="I178" s="37">
        <f t="shared" si="28"/>
        <v>393.67355187168141</v>
      </c>
      <c r="J178" s="40">
        <f t="shared" si="34"/>
        <v>-201.692894617989</v>
      </c>
      <c r="K178" s="37">
        <f t="shared" si="29"/>
        <v>191.98065725369241</v>
      </c>
      <c r="L178" s="37">
        <f t="shared" si="30"/>
        <v>14664339.807220133</v>
      </c>
      <c r="M178" s="37">
        <f t="shared" si="31"/>
        <v>7151279.4827000424</v>
      </c>
      <c r="N178" s="41">
        <f>'jan-apr'!M178</f>
        <v>7039020.9961762847</v>
      </c>
      <c r="O178" s="41">
        <f t="shared" si="32"/>
        <v>112258.48652375769</v>
      </c>
      <c r="P178" s="4"/>
      <c r="Q178" s="4"/>
      <c r="R178" s="4"/>
    </row>
    <row r="179" spans="1:18" s="34" customFormat="1" x14ac:dyDescent="0.3">
      <c r="A179" s="33">
        <v>1111</v>
      </c>
      <c r="B179" s="34" t="s">
        <v>232</v>
      </c>
      <c r="C179" s="36">
        <v>41251154</v>
      </c>
      <c r="D179" s="36">
        <v>3305</v>
      </c>
      <c r="E179" s="37">
        <f t="shared" si="33"/>
        <v>12481.438426626324</v>
      </c>
      <c r="F179" s="38">
        <f t="shared" si="25"/>
        <v>0.81320544005075635</v>
      </c>
      <c r="G179" s="39">
        <f t="shared" si="26"/>
        <v>1720.2035428757524</v>
      </c>
      <c r="H179" s="39">
        <f t="shared" si="27"/>
        <v>466.25651507784846</v>
      </c>
      <c r="I179" s="37">
        <f t="shared" si="28"/>
        <v>2186.4600579536009</v>
      </c>
      <c r="J179" s="40">
        <f t="shared" si="34"/>
        <v>-201.692894617989</v>
      </c>
      <c r="K179" s="37">
        <f t="shared" si="29"/>
        <v>1984.7671633356119</v>
      </c>
      <c r="L179" s="37">
        <f t="shared" si="30"/>
        <v>7226250.4915366508</v>
      </c>
      <c r="M179" s="37">
        <f t="shared" si="31"/>
        <v>6559655.4748241976</v>
      </c>
      <c r="N179" s="41">
        <f>'jan-apr'!M179</f>
        <v>4009974.1018500202</v>
      </c>
      <c r="O179" s="41">
        <f t="shared" si="32"/>
        <v>2549681.3729741774</v>
      </c>
      <c r="P179" s="4"/>
      <c r="Q179" s="4"/>
      <c r="R179" s="4"/>
    </row>
    <row r="180" spans="1:18" s="34" customFormat="1" x14ac:dyDescent="0.3">
      <c r="A180" s="33">
        <v>1112</v>
      </c>
      <c r="B180" s="34" t="s">
        <v>233</v>
      </c>
      <c r="C180" s="36">
        <v>38648155</v>
      </c>
      <c r="D180" s="36">
        <v>3213</v>
      </c>
      <c r="E180" s="37">
        <f t="shared" si="33"/>
        <v>12028.681917211328</v>
      </c>
      <c r="F180" s="38">
        <f t="shared" si="25"/>
        <v>0.78370691240595958</v>
      </c>
      <c r="G180" s="39">
        <f t="shared" si="26"/>
        <v>1991.85744852475</v>
      </c>
      <c r="H180" s="39">
        <f t="shared" si="27"/>
        <v>624.72129337309707</v>
      </c>
      <c r="I180" s="37">
        <f t="shared" si="28"/>
        <v>2616.5787418978471</v>
      </c>
      <c r="J180" s="40">
        <f t="shared" si="34"/>
        <v>-201.692894617989</v>
      </c>
      <c r="K180" s="37">
        <f t="shared" si="29"/>
        <v>2414.8858472798579</v>
      </c>
      <c r="L180" s="37">
        <f t="shared" si="30"/>
        <v>8407067.4977177829</v>
      </c>
      <c r="M180" s="37">
        <f t="shared" si="31"/>
        <v>7759028.2273101835</v>
      </c>
      <c r="N180" s="41">
        <f>'jan-apr'!M180</f>
        <v>4974111.8336744672</v>
      </c>
      <c r="O180" s="41">
        <f t="shared" si="32"/>
        <v>2784916.3936357163</v>
      </c>
      <c r="P180" s="4"/>
      <c r="Q180" s="4"/>
      <c r="R180" s="4"/>
    </row>
    <row r="181" spans="1:18" s="34" customFormat="1" x14ac:dyDescent="0.3">
      <c r="A181" s="33">
        <v>1114</v>
      </c>
      <c r="B181" s="34" t="s">
        <v>234</v>
      </c>
      <c r="C181" s="36">
        <v>35651761</v>
      </c>
      <c r="D181" s="36">
        <v>2807</v>
      </c>
      <c r="E181" s="37">
        <f t="shared" si="33"/>
        <v>12701.019237620236</v>
      </c>
      <c r="F181" s="38">
        <f t="shared" si="25"/>
        <v>0.82751182877996565</v>
      </c>
      <c r="G181" s="39">
        <f t="shared" si="26"/>
        <v>1588.4550562794054</v>
      </c>
      <c r="H181" s="39">
        <f t="shared" si="27"/>
        <v>389.40323122997938</v>
      </c>
      <c r="I181" s="37">
        <f t="shared" si="28"/>
        <v>1977.8582875093848</v>
      </c>
      <c r="J181" s="40">
        <f t="shared" si="34"/>
        <v>-201.692894617989</v>
      </c>
      <c r="K181" s="37">
        <f t="shared" si="29"/>
        <v>1776.1653928913959</v>
      </c>
      <c r="L181" s="37">
        <f t="shared" si="30"/>
        <v>5551848.2130388431</v>
      </c>
      <c r="M181" s="37">
        <f t="shared" si="31"/>
        <v>4985696.2578461478</v>
      </c>
      <c r="N181" s="41">
        <f>'jan-apr'!M181</f>
        <v>3171549.3904214846</v>
      </c>
      <c r="O181" s="41">
        <f t="shared" si="32"/>
        <v>1814146.8674246632</v>
      </c>
      <c r="P181" s="4"/>
      <c r="Q181" s="4"/>
      <c r="R181" s="4"/>
    </row>
    <row r="182" spans="1:18" s="34" customFormat="1" x14ac:dyDescent="0.3">
      <c r="A182" s="33">
        <v>1119</v>
      </c>
      <c r="B182" s="34" t="s">
        <v>235</v>
      </c>
      <c r="C182" s="36">
        <v>241537087</v>
      </c>
      <c r="D182" s="36">
        <v>18814</v>
      </c>
      <c r="E182" s="37">
        <f t="shared" si="33"/>
        <v>12838.157063888593</v>
      </c>
      <c r="F182" s="38">
        <f t="shared" si="25"/>
        <v>0.83644679465058658</v>
      </c>
      <c r="G182" s="39">
        <f t="shared" si="26"/>
        <v>1506.1723605183909</v>
      </c>
      <c r="H182" s="39">
        <f t="shared" si="27"/>
        <v>341.4049920360543</v>
      </c>
      <c r="I182" s="37">
        <f t="shared" si="28"/>
        <v>1847.577352554445</v>
      </c>
      <c r="J182" s="40">
        <f t="shared" si="34"/>
        <v>-201.692894617989</v>
      </c>
      <c r="K182" s="37">
        <f t="shared" si="29"/>
        <v>1645.8844579364561</v>
      </c>
      <c r="L182" s="37">
        <f t="shared" si="30"/>
        <v>34760320.310959332</v>
      </c>
      <c r="M182" s="37">
        <f t="shared" si="31"/>
        <v>30965670.191616487</v>
      </c>
      <c r="N182" s="41">
        <f>'jan-apr'!M182</f>
        <v>20805803.416900534</v>
      </c>
      <c r="O182" s="41">
        <f t="shared" si="32"/>
        <v>10159866.774715953</v>
      </c>
      <c r="P182" s="4"/>
      <c r="Q182" s="4"/>
      <c r="R182" s="4"/>
    </row>
    <row r="183" spans="1:18" s="34" customFormat="1" x14ac:dyDescent="0.3">
      <c r="A183" s="33">
        <v>1120</v>
      </c>
      <c r="B183" s="34" t="s">
        <v>236</v>
      </c>
      <c r="C183" s="36">
        <v>274336183</v>
      </c>
      <c r="D183" s="36">
        <v>19354</v>
      </c>
      <c r="E183" s="37">
        <f t="shared" si="33"/>
        <v>14174.650356515449</v>
      </c>
      <c r="F183" s="38">
        <f t="shared" si="25"/>
        <v>0.92352358652394728</v>
      </c>
      <c r="G183" s="39">
        <f t="shared" si="26"/>
        <v>704.27638494227756</v>
      </c>
      <c r="H183" s="39">
        <f t="shared" si="27"/>
        <v>0</v>
      </c>
      <c r="I183" s="37">
        <f t="shared" si="28"/>
        <v>704.27638494227756</v>
      </c>
      <c r="J183" s="40">
        <f t="shared" si="34"/>
        <v>-201.692894617989</v>
      </c>
      <c r="K183" s="37">
        <f t="shared" si="29"/>
        <v>502.58349032428856</v>
      </c>
      <c r="L183" s="37">
        <f t="shared" si="30"/>
        <v>13630565.15417284</v>
      </c>
      <c r="M183" s="37">
        <f t="shared" si="31"/>
        <v>9727000.8717362806</v>
      </c>
      <c r="N183" s="41">
        <f>'jan-apr'!M183</f>
        <v>6891297.9552858006</v>
      </c>
      <c r="O183" s="41">
        <f t="shared" si="32"/>
        <v>2835702.91645048</v>
      </c>
      <c r="P183" s="4"/>
      <c r="Q183" s="4"/>
      <c r="R183" s="4"/>
    </row>
    <row r="184" spans="1:18" s="34" customFormat="1" x14ac:dyDescent="0.3">
      <c r="A184" s="33">
        <v>1121</v>
      </c>
      <c r="B184" s="34" t="s">
        <v>237</v>
      </c>
      <c r="C184" s="36">
        <v>275223088</v>
      </c>
      <c r="D184" s="36">
        <v>18795</v>
      </c>
      <c r="E184" s="37">
        <f t="shared" si="33"/>
        <v>14643.420484171322</v>
      </c>
      <c r="F184" s="38">
        <f t="shared" si="25"/>
        <v>0.95406545236609452</v>
      </c>
      <c r="G184" s="39">
        <f t="shared" si="26"/>
        <v>423.0143083487539</v>
      </c>
      <c r="H184" s="39">
        <f t="shared" si="27"/>
        <v>0</v>
      </c>
      <c r="I184" s="37">
        <f t="shared" si="28"/>
        <v>423.0143083487539</v>
      </c>
      <c r="J184" s="40">
        <f t="shared" si="34"/>
        <v>-201.692894617989</v>
      </c>
      <c r="K184" s="37">
        <f t="shared" si="29"/>
        <v>221.3214137307649</v>
      </c>
      <c r="L184" s="37">
        <f t="shared" si="30"/>
        <v>7950553.9254148295</v>
      </c>
      <c r="M184" s="37">
        <f t="shared" si="31"/>
        <v>4159735.9710697262</v>
      </c>
      <c r="N184" s="41">
        <f>'jan-apr'!M184</f>
        <v>3316010.9170505665</v>
      </c>
      <c r="O184" s="41">
        <f t="shared" si="32"/>
        <v>843725.05401915964</v>
      </c>
      <c r="P184" s="4"/>
      <c r="Q184" s="4"/>
      <c r="R184" s="4"/>
    </row>
    <row r="185" spans="1:18" s="34" customFormat="1" x14ac:dyDescent="0.3">
      <c r="A185" s="33">
        <v>1122</v>
      </c>
      <c r="B185" s="34" t="s">
        <v>238</v>
      </c>
      <c r="C185" s="36">
        <v>160594898</v>
      </c>
      <c r="D185" s="36">
        <v>11899</v>
      </c>
      <c r="E185" s="37">
        <f t="shared" si="33"/>
        <v>13496.503739810069</v>
      </c>
      <c r="F185" s="38">
        <f t="shared" si="25"/>
        <v>0.8793401760061027</v>
      </c>
      <c r="G185" s="39">
        <f t="shared" si="26"/>
        <v>1111.1643549655057</v>
      </c>
      <c r="H185" s="39">
        <f t="shared" si="27"/>
        <v>110.98365546353797</v>
      </c>
      <c r="I185" s="37">
        <f t="shared" si="28"/>
        <v>1222.1480104290438</v>
      </c>
      <c r="J185" s="40">
        <f t="shared" si="34"/>
        <v>-201.692894617989</v>
      </c>
      <c r="K185" s="37">
        <f t="shared" si="29"/>
        <v>1020.4551158110548</v>
      </c>
      <c r="L185" s="37">
        <f t="shared" si="30"/>
        <v>14542339.176095191</v>
      </c>
      <c r="M185" s="37">
        <f t="shared" si="31"/>
        <v>12142395.423035741</v>
      </c>
      <c r="N185" s="41">
        <f>'jan-apr'!M185</f>
        <v>6138657.0627272036</v>
      </c>
      <c r="O185" s="41">
        <f t="shared" si="32"/>
        <v>6003738.3603085373</v>
      </c>
      <c r="P185" s="4"/>
      <c r="Q185" s="4"/>
      <c r="R185" s="4"/>
    </row>
    <row r="186" spans="1:18" s="34" customFormat="1" x14ac:dyDescent="0.3">
      <c r="A186" s="33">
        <v>1124</v>
      </c>
      <c r="B186" s="34" t="s">
        <v>239</v>
      </c>
      <c r="C186" s="36">
        <v>516727192</v>
      </c>
      <c r="D186" s="36">
        <v>26582</v>
      </c>
      <c r="E186" s="37">
        <f t="shared" si="33"/>
        <v>19438.988488450832</v>
      </c>
      <c r="F186" s="38">
        <f t="shared" ref="F186:F249" si="35">IF(ISNUMBER(C186),E186/E$435,"")</f>
        <v>1.2665119714222752</v>
      </c>
      <c r="G186" s="39">
        <f t="shared" ref="G186:G249" si="36">(E$435-E186)*0.6</f>
        <v>-2454.3264942189521</v>
      </c>
      <c r="H186" s="39">
        <f t="shared" ref="H186:H249" si="37">IF(E186&gt;=E$435*0.9,0,IF(E186&lt;0.9*E$435,(E$435*0.9-E186)*0.35))</f>
        <v>0</v>
      </c>
      <c r="I186" s="37">
        <f t="shared" ref="I186:I249" si="38">G186+H186</f>
        <v>-2454.3264942189521</v>
      </c>
      <c r="J186" s="40">
        <f t="shared" si="34"/>
        <v>-201.692894617989</v>
      </c>
      <c r="K186" s="37">
        <f t="shared" ref="K186:K249" si="39">I186+J186</f>
        <v>-2656.0193888369413</v>
      </c>
      <c r="L186" s="37">
        <f t="shared" ref="L186:L249" si="40">(I186*D186)</f>
        <v>-65240906.869328186</v>
      </c>
      <c r="M186" s="37">
        <f t="shared" ref="M186:M249" si="41">(K186*D186)</f>
        <v>-70602307.394063577</v>
      </c>
      <c r="N186" s="41">
        <f>'jan-apr'!M186</f>
        <v>-40851432.85730046</v>
      </c>
      <c r="O186" s="41">
        <f t="shared" ref="O186:O249" si="42">M186-N186</f>
        <v>-29750874.536763117</v>
      </c>
      <c r="P186" s="4"/>
      <c r="Q186" s="4"/>
      <c r="R186" s="4"/>
    </row>
    <row r="187" spans="1:18" s="34" customFormat="1" x14ac:dyDescent="0.3">
      <c r="A187" s="33">
        <v>1127</v>
      </c>
      <c r="B187" s="34" t="s">
        <v>240</v>
      </c>
      <c r="C187" s="36">
        <v>183004206</v>
      </c>
      <c r="D187" s="36">
        <v>11053</v>
      </c>
      <c r="E187" s="37">
        <f t="shared" si="33"/>
        <v>16556.971500949967</v>
      </c>
      <c r="F187" s="38">
        <f t="shared" si="35"/>
        <v>1.0787393916565726</v>
      </c>
      <c r="G187" s="39">
        <f t="shared" si="36"/>
        <v>-725.11630171843319</v>
      </c>
      <c r="H187" s="39">
        <f t="shared" si="37"/>
        <v>0</v>
      </c>
      <c r="I187" s="37">
        <f t="shared" si="38"/>
        <v>-725.11630171843319</v>
      </c>
      <c r="J187" s="40">
        <f t="shared" si="34"/>
        <v>-201.692894617989</v>
      </c>
      <c r="K187" s="37">
        <f t="shared" si="39"/>
        <v>-926.80919633642225</v>
      </c>
      <c r="L187" s="37">
        <f t="shared" si="40"/>
        <v>-8014710.4828938423</v>
      </c>
      <c r="M187" s="37">
        <f t="shared" si="41"/>
        <v>-10244022.047106475</v>
      </c>
      <c r="N187" s="41">
        <f>'jan-apr'!M187</f>
        <v>-6144412.535931902</v>
      </c>
      <c r="O187" s="41">
        <f t="shared" si="42"/>
        <v>-4099609.5111745726</v>
      </c>
      <c r="P187" s="4"/>
      <c r="Q187" s="4"/>
      <c r="R187" s="4"/>
    </row>
    <row r="188" spans="1:18" s="34" customFormat="1" x14ac:dyDescent="0.3">
      <c r="A188" s="33">
        <v>1129</v>
      </c>
      <c r="B188" s="34" t="s">
        <v>241</v>
      </c>
      <c r="C188" s="36">
        <v>34874480</v>
      </c>
      <c r="D188" s="36">
        <v>1193</v>
      </c>
      <c r="E188" s="37">
        <f t="shared" si="33"/>
        <v>29232.590108968987</v>
      </c>
      <c r="F188" s="38">
        <f t="shared" si="35"/>
        <v>1.9045962885716052</v>
      </c>
      <c r="G188" s="39">
        <f t="shared" si="36"/>
        <v>-8330.4874665298448</v>
      </c>
      <c r="H188" s="39">
        <f t="shared" si="37"/>
        <v>0</v>
      </c>
      <c r="I188" s="37">
        <f t="shared" si="38"/>
        <v>-8330.4874665298448</v>
      </c>
      <c r="J188" s="40">
        <f t="shared" si="34"/>
        <v>-201.692894617989</v>
      </c>
      <c r="K188" s="37">
        <f t="shared" si="39"/>
        <v>-8532.1803611478335</v>
      </c>
      <c r="L188" s="37">
        <f t="shared" si="40"/>
        <v>-9938271.5475701056</v>
      </c>
      <c r="M188" s="37">
        <f t="shared" si="41"/>
        <v>-10178891.170849366</v>
      </c>
      <c r="N188" s="41">
        <f>'jan-apr'!M188</f>
        <v>-10742536.435751991</v>
      </c>
      <c r="O188" s="41">
        <f t="shared" si="42"/>
        <v>563645.26490262523</v>
      </c>
      <c r="P188" s="4"/>
      <c r="Q188" s="4"/>
      <c r="R188" s="4"/>
    </row>
    <row r="189" spans="1:18" s="34" customFormat="1" x14ac:dyDescent="0.3">
      <c r="A189" s="33">
        <v>1130</v>
      </c>
      <c r="B189" s="34" t="s">
        <v>242</v>
      </c>
      <c r="C189" s="36">
        <v>171364761</v>
      </c>
      <c r="D189" s="36">
        <v>12720</v>
      </c>
      <c r="E189" s="37">
        <f t="shared" si="33"/>
        <v>13472.072405660378</v>
      </c>
      <c r="F189" s="38">
        <f t="shared" si="35"/>
        <v>0.87774839682495942</v>
      </c>
      <c r="G189" s="39">
        <f t="shared" si="36"/>
        <v>1125.8231554553204</v>
      </c>
      <c r="H189" s="39">
        <f t="shared" si="37"/>
        <v>119.53462241592977</v>
      </c>
      <c r="I189" s="37">
        <f t="shared" si="38"/>
        <v>1245.3577778712502</v>
      </c>
      <c r="J189" s="40">
        <f t="shared" si="34"/>
        <v>-201.692894617989</v>
      </c>
      <c r="K189" s="37">
        <f t="shared" si="39"/>
        <v>1043.6648832532612</v>
      </c>
      <c r="L189" s="37">
        <f t="shared" si="40"/>
        <v>15840950.934522303</v>
      </c>
      <c r="M189" s="37">
        <f t="shared" si="41"/>
        <v>13275417.314981483</v>
      </c>
      <c r="N189" s="41">
        <f>'jan-apr'!M189</f>
        <v>6809521.0238372972</v>
      </c>
      <c r="O189" s="41">
        <f t="shared" si="42"/>
        <v>6465896.2911441857</v>
      </c>
      <c r="P189" s="4"/>
      <c r="Q189" s="4"/>
      <c r="R189" s="4"/>
    </row>
    <row r="190" spans="1:18" s="34" customFormat="1" x14ac:dyDescent="0.3">
      <c r="A190" s="33">
        <v>1133</v>
      </c>
      <c r="B190" s="34" t="s">
        <v>243</v>
      </c>
      <c r="C190" s="36">
        <v>57129206</v>
      </c>
      <c r="D190" s="36">
        <v>2684</v>
      </c>
      <c r="E190" s="37">
        <f t="shared" si="33"/>
        <v>21285.09910581222</v>
      </c>
      <c r="F190" s="38">
        <f t="shared" si="35"/>
        <v>1.3867919540379909</v>
      </c>
      <c r="G190" s="39">
        <f t="shared" si="36"/>
        <v>-3561.9928646357848</v>
      </c>
      <c r="H190" s="39">
        <f t="shared" si="37"/>
        <v>0</v>
      </c>
      <c r="I190" s="37">
        <f t="shared" si="38"/>
        <v>-3561.9928646357848</v>
      </c>
      <c r="J190" s="40">
        <f t="shared" si="34"/>
        <v>-201.692894617989</v>
      </c>
      <c r="K190" s="37">
        <f t="shared" si="39"/>
        <v>-3763.685759253774</v>
      </c>
      <c r="L190" s="37">
        <f t="shared" si="40"/>
        <v>-9560388.8486824464</v>
      </c>
      <c r="M190" s="37">
        <f t="shared" si="41"/>
        <v>-10101732.57783713</v>
      </c>
      <c r="N190" s="41">
        <f>'jan-apr'!M190</f>
        <v>-10420993.274734573</v>
      </c>
      <c r="O190" s="41">
        <f t="shared" si="42"/>
        <v>319260.69689744338</v>
      </c>
      <c r="P190" s="4"/>
      <c r="Q190" s="4"/>
      <c r="R190" s="4"/>
    </row>
    <row r="191" spans="1:18" s="34" customFormat="1" x14ac:dyDescent="0.3">
      <c r="A191" s="33">
        <v>1134</v>
      </c>
      <c r="B191" s="34" t="s">
        <v>244</v>
      </c>
      <c r="C191" s="36">
        <v>99416950</v>
      </c>
      <c r="D191" s="36">
        <v>3794</v>
      </c>
      <c r="E191" s="37">
        <f t="shared" si="33"/>
        <v>26203.729573010016</v>
      </c>
      <c r="F191" s="38">
        <f t="shared" si="35"/>
        <v>1.7072563842427542</v>
      </c>
      <c r="G191" s="39">
        <f t="shared" si="36"/>
        <v>-6513.1711449544628</v>
      </c>
      <c r="H191" s="39">
        <f t="shared" si="37"/>
        <v>0</v>
      </c>
      <c r="I191" s="37">
        <f t="shared" si="38"/>
        <v>-6513.1711449544628</v>
      </c>
      <c r="J191" s="40">
        <f t="shared" si="34"/>
        <v>-201.692894617989</v>
      </c>
      <c r="K191" s="37">
        <f t="shared" si="39"/>
        <v>-6714.8640395724515</v>
      </c>
      <c r="L191" s="37">
        <f t="shared" si="40"/>
        <v>-24710971.323957231</v>
      </c>
      <c r="M191" s="37">
        <f t="shared" si="41"/>
        <v>-25476194.166137882</v>
      </c>
      <c r="N191" s="41">
        <f>'jan-apr'!M191</f>
        <v>-27335453.015627038</v>
      </c>
      <c r="O191" s="41">
        <f t="shared" si="42"/>
        <v>1859258.8494891562</v>
      </c>
      <c r="P191" s="4"/>
      <c r="Q191" s="4"/>
      <c r="R191" s="4"/>
    </row>
    <row r="192" spans="1:18" s="34" customFormat="1" x14ac:dyDescent="0.3">
      <c r="A192" s="33">
        <v>1135</v>
      </c>
      <c r="B192" s="34" t="s">
        <v>245</v>
      </c>
      <c r="C192" s="36">
        <v>85244073</v>
      </c>
      <c r="D192" s="36">
        <v>4597</v>
      </c>
      <c r="E192" s="37">
        <f t="shared" si="33"/>
        <v>18543.413748096584</v>
      </c>
      <c r="F192" s="38">
        <f t="shared" si="35"/>
        <v>1.2081624266074336</v>
      </c>
      <c r="G192" s="39">
        <f t="shared" si="36"/>
        <v>-1916.9816500064032</v>
      </c>
      <c r="H192" s="39">
        <f t="shared" si="37"/>
        <v>0</v>
      </c>
      <c r="I192" s="37">
        <f t="shared" si="38"/>
        <v>-1916.9816500064032</v>
      </c>
      <c r="J192" s="40">
        <f t="shared" si="34"/>
        <v>-201.692894617989</v>
      </c>
      <c r="K192" s="37">
        <f t="shared" si="39"/>
        <v>-2118.6745446243922</v>
      </c>
      <c r="L192" s="37">
        <f t="shared" si="40"/>
        <v>-8812364.6450794358</v>
      </c>
      <c r="M192" s="37">
        <f t="shared" si="41"/>
        <v>-9739546.8816383313</v>
      </c>
      <c r="N192" s="41">
        <f>'jan-apr'!M192</f>
        <v>-11508992.347822217</v>
      </c>
      <c r="O192" s="41">
        <f t="shared" si="42"/>
        <v>1769445.4661838859</v>
      </c>
      <c r="P192" s="4"/>
      <c r="Q192" s="4"/>
      <c r="R192" s="4"/>
    </row>
    <row r="193" spans="1:18" s="34" customFormat="1" x14ac:dyDescent="0.3">
      <c r="A193" s="33">
        <v>1141</v>
      </c>
      <c r="B193" s="34" t="s">
        <v>246</v>
      </c>
      <c r="C193" s="36">
        <v>44703925</v>
      </c>
      <c r="D193" s="36">
        <v>3150</v>
      </c>
      <c r="E193" s="37">
        <f t="shared" si="33"/>
        <v>14191.722222222223</v>
      </c>
      <c r="F193" s="38">
        <f t="shared" si="35"/>
        <v>0.92463587291194471</v>
      </c>
      <c r="G193" s="39">
        <f t="shared" si="36"/>
        <v>694.0332655182134</v>
      </c>
      <c r="H193" s="39">
        <f t="shared" si="37"/>
        <v>0</v>
      </c>
      <c r="I193" s="37">
        <f t="shared" si="38"/>
        <v>694.0332655182134</v>
      </c>
      <c r="J193" s="40">
        <f t="shared" si="34"/>
        <v>-201.692894617989</v>
      </c>
      <c r="K193" s="37">
        <f t="shared" si="39"/>
        <v>492.3403709002244</v>
      </c>
      <c r="L193" s="37">
        <f t="shared" si="40"/>
        <v>2186204.786382372</v>
      </c>
      <c r="M193" s="37">
        <f t="shared" si="41"/>
        <v>1550872.1683357069</v>
      </c>
      <c r="N193" s="41">
        <f>'jan-apr'!M193</f>
        <v>2494882.5614455547</v>
      </c>
      <c r="O193" s="41">
        <f t="shared" si="42"/>
        <v>-944010.39310984779</v>
      </c>
      <c r="P193" s="4"/>
      <c r="Q193" s="4"/>
      <c r="R193" s="4"/>
    </row>
    <row r="194" spans="1:18" s="34" customFormat="1" x14ac:dyDescent="0.3">
      <c r="A194" s="33">
        <v>1142</v>
      </c>
      <c r="B194" s="34" t="s">
        <v>247</v>
      </c>
      <c r="C194" s="36">
        <v>75215266</v>
      </c>
      <c r="D194" s="36">
        <v>4847</v>
      </c>
      <c r="E194" s="37">
        <f t="shared" si="33"/>
        <v>15517.900969671962</v>
      </c>
      <c r="F194" s="38">
        <f t="shared" si="35"/>
        <v>1.0110406393373581</v>
      </c>
      <c r="G194" s="39">
        <f t="shared" si="36"/>
        <v>-101.67398295163038</v>
      </c>
      <c r="H194" s="39">
        <f t="shared" si="37"/>
        <v>0</v>
      </c>
      <c r="I194" s="37">
        <f t="shared" si="38"/>
        <v>-101.67398295163038</v>
      </c>
      <c r="J194" s="40">
        <f t="shared" si="34"/>
        <v>-201.692894617989</v>
      </c>
      <c r="K194" s="37">
        <f t="shared" si="39"/>
        <v>-303.36687756961936</v>
      </c>
      <c r="L194" s="37">
        <f t="shared" si="40"/>
        <v>-492813.79536655243</v>
      </c>
      <c r="M194" s="37">
        <f t="shared" si="41"/>
        <v>-1470419.2555799449</v>
      </c>
      <c r="N194" s="41">
        <f>'jan-apr'!M194</f>
        <v>-955802.05523042928</v>
      </c>
      <c r="O194" s="41">
        <f t="shared" si="42"/>
        <v>-514617.20034951565</v>
      </c>
      <c r="P194" s="4"/>
      <c r="Q194" s="4"/>
      <c r="R194" s="4"/>
    </row>
    <row r="195" spans="1:18" s="34" customFormat="1" x14ac:dyDescent="0.3">
      <c r="A195" s="33">
        <v>1144</v>
      </c>
      <c r="B195" s="34" t="s">
        <v>248</v>
      </c>
      <c r="C195" s="36">
        <v>7098712</v>
      </c>
      <c r="D195" s="36">
        <v>516</v>
      </c>
      <c r="E195" s="37">
        <f t="shared" si="33"/>
        <v>13757.193798449613</v>
      </c>
      <c r="F195" s="38">
        <f t="shared" si="35"/>
        <v>0.89632496306402587</v>
      </c>
      <c r="G195" s="39">
        <f t="shared" si="36"/>
        <v>954.75031978177935</v>
      </c>
      <c r="H195" s="39">
        <f t="shared" si="37"/>
        <v>19.74213493969755</v>
      </c>
      <c r="I195" s="37">
        <f t="shared" si="38"/>
        <v>974.49245472147686</v>
      </c>
      <c r="J195" s="40">
        <f t="shared" si="34"/>
        <v>-201.692894617989</v>
      </c>
      <c r="K195" s="37">
        <f t="shared" si="39"/>
        <v>772.79956010348792</v>
      </c>
      <c r="L195" s="37">
        <f t="shared" si="40"/>
        <v>502838.10663628206</v>
      </c>
      <c r="M195" s="37">
        <f t="shared" si="41"/>
        <v>398764.57301339979</v>
      </c>
      <c r="N195" s="41">
        <f>'jan-apr'!M195</f>
        <v>129843.81990944855</v>
      </c>
      <c r="O195" s="41">
        <f t="shared" si="42"/>
        <v>268920.75310395123</v>
      </c>
      <c r="P195" s="4"/>
      <c r="Q195" s="4"/>
      <c r="R195" s="4"/>
    </row>
    <row r="196" spans="1:18" s="34" customFormat="1" x14ac:dyDescent="0.3">
      <c r="A196" s="33">
        <v>1145</v>
      </c>
      <c r="B196" s="34" t="s">
        <v>249</v>
      </c>
      <c r="C196" s="36">
        <v>11020298</v>
      </c>
      <c r="D196" s="36">
        <v>840</v>
      </c>
      <c r="E196" s="37">
        <f t="shared" si="33"/>
        <v>13119.402380952381</v>
      </c>
      <c r="F196" s="38">
        <f t="shared" si="35"/>
        <v>0.85477082221916956</v>
      </c>
      <c r="G196" s="39">
        <f t="shared" si="36"/>
        <v>1337.4251702801187</v>
      </c>
      <c r="H196" s="39">
        <f t="shared" si="37"/>
        <v>242.96913106372875</v>
      </c>
      <c r="I196" s="37">
        <f t="shared" si="38"/>
        <v>1580.3943013438475</v>
      </c>
      <c r="J196" s="40">
        <f t="shared" si="34"/>
        <v>-201.692894617989</v>
      </c>
      <c r="K196" s="37">
        <f t="shared" si="39"/>
        <v>1378.7014067258585</v>
      </c>
      <c r="L196" s="37">
        <f t="shared" si="40"/>
        <v>1327531.2131288319</v>
      </c>
      <c r="M196" s="37">
        <f t="shared" si="41"/>
        <v>1158109.1816497212</v>
      </c>
      <c r="N196" s="41">
        <f>'jan-apr'!M196</f>
        <v>574372.19638548163</v>
      </c>
      <c r="O196" s="41">
        <f t="shared" si="42"/>
        <v>583736.9852642396</v>
      </c>
      <c r="P196" s="4"/>
      <c r="Q196" s="4"/>
      <c r="R196" s="4"/>
    </row>
    <row r="197" spans="1:18" s="34" customFormat="1" x14ac:dyDescent="0.3">
      <c r="A197" s="33">
        <v>1146</v>
      </c>
      <c r="B197" s="34" t="s">
        <v>250</v>
      </c>
      <c r="C197" s="36">
        <v>145881910</v>
      </c>
      <c r="D197" s="36">
        <v>11028</v>
      </c>
      <c r="E197" s="37">
        <f t="shared" si="33"/>
        <v>13228.31973159231</v>
      </c>
      <c r="F197" s="38">
        <f t="shared" si="35"/>
        <v>0.86186713428103556</v>
      </c>
      <c r="G197" s="39">
        <f t="shared" si="36"/>
        <v>1272.0747598961609</v>
      </c>
      <c r="H197" s="39">
        <f t="shared" si="37"/>
        <v>204.84805833975349</v>
      </c>
      <c r="I197" s="37">
        <f t="shared" si="38"/>
        <v>1476.9228182359143</v>
      </c>
      <c r="J197" s="40">
        <f t="shared" si="34"/>
        <v>-201.692894617989</v>
      </c>
      <c r="K197" s="37">
        <f t="shared" si="39"/>
        <v>1275.2299236179254</v>
      </c>
      <c r="L197" s="37">
        <f t="shared" si="40"/>
        <v>16287504.839505663</v>
      </c>
      <c r="M197" s="37">
        <f t="shared" si="41"/>
        <v>14063235.597658481</v>
      </c>
      <c r="N197" s="41">
        <f>'jan-apr'!M197</f>
        <v>8539699.6482608262</v>
      </c>
      <c r="O197" s="41">
        <f t="shared" si="42"/>
        <v>5523535.9493976552</v>
      </c>
      <c r="P197" s="4"/>
      <c r="Q197" s="4"/>
      <c r="R197" s="4"/>
    </row>
    <row r="198" spans="1:18" s="34" customFormat="1" x14ac:dyDescent="0.3">
      <c r="A198" s="33">
        <v>1149</v>
      </c>
      <c r="B198" s="34" t="s">
        <v>251</v>
      </c>
      <c r="C198" s="36">
        <v>543553098</v>
      </c>
      <c r="D198" s="36">
        <v>42161</v>
      </c>
      <c r="E198" s="37">
        <f t="shared" si="33"/>
        <v>12892.319869073313</v>
      </c>
      <c r="F198" s="38">
        <f t="shared" si="35"/>
        <v>0.83997567380049798</v>
      </c>
      <c r="G198" s="39">
        <f t="shared" si="36"/>
        <v>1473.6746774075589</v>
      </c>
      <c r="H198" s="39">
        <f t="shared" si="37"/>
        <v>322.44801022140223</v>
      </c>
      <c r="I198" s="37">
        <f t="shared" si="38"/>
        <v>1796.1226876289611</v>
      </c>
      <c r="J198" s="40">
        <f t="shared" si="34"/>
        <v>-201.692894617989</v>
      </c>
      <c r="K198" s="37">
        <f t="shared" si="39"/>
        <v>1594.4297930109722</v>
      </c>
      <c r="L198" s="37">
        <f t="shared" si="40"/>
        <v>75726328.633124635</v>
      </c>
      <c r="M198" s="37">
        <f t="shared" si="41"/>
        <v>67222754.503135592</v>
      </c>
      <c r="N198" s="41">
        <f>'jan-apr'!M198</f>
        <v>40655526.126081295</v>
      </c>
      <c r="O198" s="41">
        <f t="shared" si="42"/>
        <v>26567228.377054296</v>
      </c>
      <c r="P198" s="4"/>
      <c r="Q198" s="4"/>
      <c r="R198" s="4"/>
    </row>
    <row r="199" spans="1:18" s="34" customFormat="1" x14ac:dyDescent="0.3">
      <c r="A199" s="33">
        <v>1151</v>
      </c>
      <c r="B199" s="34" t="s">
        <v>252</v>
      </c>
      <c r="C199" s="36">
        <v>2674734</v>
      </c>
      <c r="D199" s="36">
        <v>196</v>
      </c>
      <c r="E199" s="37">
        <f t="shared" si="33"/>
        <v>13646.602040816326</v>
      </c>
      <c r="F199" s="38">
        <f t="shared" si="35"/>
        <v>0.88911955805715503</v>
      </c>
      <c r="G199" s="39">
        <f t="shared" si="36"/>
        <v>1021.1053743617514</v>
      </c>
      <c r="H199" s="39">
        <f t="shared" si="37"/>
        <v>58.449250111347915</v>
      </c>
      <c r="I199" s="37">
        <f t="shared" si="38"/>
        <v>1079.5546244730992</v>
      </c>
      <c r="J199" s="40">
        <f t="shared" si="34"/>
        <v>-201.692894617989</v>
      </c>
      <c r="K199" s="37">
        <f t="shared" si="39"/>
        <v>877.8617298551103</v>
      </c>
      <c r="L199" s="37">
        <f t="shared" si="40"/>
        <v>211592.70639672744</v>
      </c>
      <c r="M199" s="37">
        <f t="shared" si="41"/>
        <v>172060.89905160162</v>
      </c>
      <c r="N199" s="41">
        <f>'jan-apr'!M199</f>
        <v>45745.52539196115</v>
      </c>
      <c r="O199" s="41">
        <f t="shared" si="42"/>
        <v>126315.37365964046</v>
      </c>
      <c r="P199" s="4"/>
      <c r="Q199" s="4"/>
      <c r="R199" s="4"/>
    </row>
    <row r="200" spans="1:18" s="34" customFormat="1" x14ac:dyDescent="0.3">
      <c r="A200" s="33">
        <v>1160</v>
      </c>
      <c r="B200" s="34" t="s">
        <v>253</v>
      </c>
      <c r="C200" s="36">
        <v>137781043</v>
      </c>
      <c r="D200" s="36">
        <v>8743</v>
      </c>
      <c r="E200" s="37">
        <f t="shared" si="33"/>
        <v>15759.012123984901</v>
      </c>
      <c r="F200" s="38">
        <f t="shared" si="35"/>
        <v>1.026749798461672</v>
      </c>
      <c r="G200" s="39">
        <f t="shared" si="36"/>
        <v>-246.34067553939383</v>
      </c>
      <c r="H200" s="39">
        <f t="shared" si="37"/>
        <v>0</v>
      </c>
      <c r="I200" s="37">
        <f t="shared" si="38"/>
        <v>-246.34067553939383</v>
      </c>
      <c r="J200" s="40">
        <f t="shared" si="34"/>
        <v>-201.692894617989</v>
      </c>
      <c r="K200" s="37">
        <f t="shared" si="39"/>
        <v>-448.03357015738283</v>
      </c>
      <c r="L200" s="37">
        <f t="shared" si="40"/>
        <v>-2153756.5262409202</v>
      </c>
      <c r="M200" s="37">
        <f t="shared" si="41"/>
        <v>-3917157.5038859979</v>
      </c>
      <c r="N200" s="41">
        <f>'jan-apr'!M200</f>
        <v>-2203320.3994800192</v>
      </c>
      <c r="O200" s="41">
        <f t="shared" si="42"/>
        <v>-1713837.1044059787</v>
      </c>
      <c r="P200" s="4"/>
      <c r="Q200" s="4"/>
      <c r="R200" s="4"/>
    </row>
    <row r="201" spans="1:18" s="34" customFormat="1" x14ac:dyDescent="0.3">
      <c r="A201" s="33">
        <v>1201</v>
      </c>
      <c r="B201" s="34" t="s">
        <v>254</v>
      </c>
      <c r="C201" s="36">
        <v>4561652117</v>
      </c>
      <c r="D201" s="36">
        <v>281190</v>
      </c>
      <c r="E201" s="37">
        <f t="shared" ref="E201:E264" si="43">(C201)/D201</f>
        <v>16222.668363028557</v>
      </c>
      <c r="F201" s="38">
        <f t="shared" si="35"/>
        <v>1.0569584781839889</v>
      </c>
      <c r="G201" s="39">
        <f t="shared" si="36"/>
        <v>-524.53441896558718</v>
      </c>
      <c r="H201" s="39">
        <f t="shared" si="37"/>
        <v>0</v>
      </c>
      <c r="I201" s="37">
        <f t="shared" si="38"/>
        <v>-524.53441896558718</v>
      </c>
      <c r="J201" s="40">
        <f t="shared" ref="J201:J264" si="44">I$437</f>
        <v>-201.692894617989</v>
      </c>
      <c r="K201" s="37">
        <f t="shared" si="39"/>
        <v>-726.22731358357623</v>
      </c>
      <c r="L201" s="37">
        <f t="shared" si="40"/>
        <v>-147493833.26893345</v>
      </c>
      <c r="M201" s="37">
        <f t="shared" si="41"/>
        <v>-204207858.30656579</v>
      </c>
      <c r="N201" s="41">
        <f>'jan-apr'!M201</f>
        <v>-102651101.46446142</v>
      </c>
      <c r="O201" s="41">
        <f t="shared" si="42"/>
        <v>-101556756.84210438</v>
      </c>
      <c r="P201" s="4"/>
      <c r="Q201" s="4"/>
      <c r="R201" s="4"/>
    </row>
    <row r="202" spans="1:18" s="34" customFormat="1" x14ac:dyDescent="0.3">
      <c r="A202" s="33">
        <v>1211</v>
      </c>
      <c r="B202" s="34" t="s">
        <v>255</v>
      </c>
      <c r="C202" s="36">
        <v>55671726</v>
      </c>
      <c r="D202" s="36">
        <v>4077</v>
      </c>
      <c r="E202" s="37">
        <f t="shared" si="43"/>
        <v>13655.071376011774</v>
      </c>
      <c r="F202" s="38">
        <f t="shared" si="35"/>
        <v>0.88967136220176868</v>
      </c>
      <c r="G202" s="39">
        <f t="shared" si="36"/>
        <v>1016.0237732444824</v>
      </c>
      <c r="H202" s="39">
        <f t="shared" si="37"/>
        <v>55.48498279294099</v>
      </c>
      <c r="I202" s="37">
        <f t="shared" si="38"/>
        <v>1071.5087560374234</v>
      </c>
      <c r="J202" s="40">
        <f t="shared" si="44"/>
        <v>-201.692894617989</v>
      </c>
      <c r="K202" s="37">
        <f t="shared" si="39"/>
        <v>869.81586141943444</v>
      </c>
      <c r="L202" s="37">
        <f t="shared" si="40"/>
        <v>4368541.1983645754</v>
      </c>
      <c r="M202" s="37">
        <f t="shared" si="41"/>
        <v>3546239.2670070343</v>
      </c>
      <c r="N202" s="41">
        <f>'jan-apr'!M202</f>
        <v>2069185.4456709628</v>
      </c>
      <c r="O202" s="41">
        <f t="shared" si="42"/>
        <v>1477053.8213360715</v>
      </c>
      <c r="P202" s="4"/>
      <c r="Q202" s="4"/>
      <c r="R202" s="4"/>
    </row>
    <row r="203" spans="1:18" s="34" customFormat="1" x14ac:dyDescent="0.3">
      <c r="A203" s="33">
        <v>1216</v>
      </c>
      <c r="B203" s="34" t="s">
        <v>256</v>
      </c>
      <c r="C203" s="36">
        <v>68675298</v>
      </c>
      <c r="D203" s="36">
        <v>5721</v>
      </c>
      <c r="E203" s="37">
        <f t="shared" si="43"/>
        <v>12004.072364971158</v>
      </c>
      <c r="F203" s="38">
        <f t="shared" si="35"/>
        <v>0.7821035217489799</v>
      </c>
      <c r="G203" s="39">
        <f t="shared" si="36"/>
        <v>2006.623179868852</v>
      </c>
      <c r="H203" s="39">
        <f t="shared" si="37"/>
        <v>633.33463665715658</v>
      </c>
      <c r="I203" s="37">
        <f t="shared" si="38"/>
        <v>2639.9578165260086</v>
      </c>
      <c r="J203" s="40">
        <f t="shared" si="44"/>
        <v>-201.692894617989</v>
      </c>
      <c r="K203" s="37">
        <f t="shared" si="39"/>
        <v>2438.2649219080195</v>
      </c>
      <c r="L203" s="37">
        <f t="shared" si="40"/>
        <v>15103198.668345295</v>
      </c>
      <c r="M203" s="37">
        <f t="shared" si="41"/>
        <v>13949313.61823578</v>
      </c>
      <c r="N203" s="41">
        <f>'jan-apr'!M203</f>
        <v>7931894.2900254056</v>
      </c>
      <c r="O203" s="41">
        <f t="shared" si="42"/>
        <v>6017419.3282103743</v>
      </c>
      <c r="P203" s="4"/>
      <c r="Q203" s="4"/>
      <c r="R203" s="4"/>
    </row>
    <row r="204" spans="1:18" s="34" customFormat="1" x14ac:dyDescent="0.3">
      <c r="A204" s="33">
        <v>1219</v>
      </c>
      <c r="B204" s="34" t="s">
        <v>257</v>
      </c>
      <c r="C204" s="36">
        <v>156158468</v>
      </c>
      <c r="D204" s="36">
        <v>11960</v>
      </c>
      <c r="E204" s="37">
        <f t="shared" si="43"/>
        <v>13056.728093645484</v>
      </c>
      <c r="F204" s="38">
        <f t="shared" si="35"/>
        <v>0.85068739291822093</v>
      </c>
      <c r="G204" s="39">
        <f t="shared" si="36"/>
        <v>1375.0297426642562</v>
      </c>
      <c r="H204" s="39">
        <f t="shared" si="37"/>
        <v>264.9051316211424</v>
      </c>
      <c r="I204" s="37">
        <f t="shared" si="38"/>
        <v>1639.9348742853986</v>
      </c>
      <c r="J204" s="40">
        <f t="shared" si="44"/>
        <v>-201.692894617989</v>
      </c>
      <c r="K204" s="37">
        <f t="shared" si="39"/>
        <v>1438.2419796674096</v>
      </c>
      <c r="L204" s="37">
        <f t="shared" si="40"/>
        <v>19613621.096453369</v>
      </c>
      <c r="M204" s="37">
        <f t="shared" si="41"/>
        <v>17201374.076822218</v>
      </c>
      <c r="N204" s="41">
        <f>'jan-apr'!M204</f>
        <v>7132692.1628218554</v>
      </c>
      <c r="O204" s="41">
        <f t="shared" si="42"/>
        <v>10068681.914000362</v>
      </c>
      <c r="P204" s="4"/>
      <c r="Q204" s="4"/>
      <c r="R204" s="4"/>
    </row>
    <row r="205" spans="1:18" s="34" customFormat="1" x14ac:dyDescent="0.3">
      <c r="A205" s="33">
        <v>1221</v>
      </c>
      <c r="B205" s="34" t="s">
        <v>258</v>
      </c>
      <c r="C205" s="36">
        <v>258602882</v>
      </c>
      <c r="D205" s="36">
        <v>18699</v>
      </c>
      <c r="E205" s="37">
        <f t="shared" si="43"/>
        <v>13829.77068292422</v>
      </c>
      <c r="F205" s="38">
        <f t="shared" si="35"/>
        <v>0.90105357808894004</v>
      </c>
      <c r="G205" s="39">
        <f t="shared" si="36"/>
        <v>911.20418909701505</v>
      </c>
      <c r="H205" s="39">
        <f t="shared" si="37"/>
        <v>0</v>
      </c>
      <c r="I205" s="37">
        <f t="shared" si="38"/>
        <v>911.20418909701505</v>
      </c>
      <c r="J205" s="40">
        <f t="shared" si="44"/>
        <v>-201.692894617989</v>
      </c>
      <c r="K205" s="37">
        <f t="shared" si="39"/>
        <v>709.51129447902599</v>
      </c>
      <c r="L205" s="37">
        <f t="shared" si="40"/>
        <v>17038607.131925084</v>
      </c>
      <c r="M205" s="37">
        <f t="shared" si="41"/>
        <v>13267151.695463307</v>
      </c>
      <c r="N205" s="41">
        <f>'jan-apr'!M205</f>
        <v>7378794.9086953141</v>
      </c>
      <c r="O205" s="41">
        <f t="shared" si="42"/>
        <v>5888356.7867679931</v>
      </c>
      <c r="P205" s="4"/>
      <c r="Q205" s="4"/>
      <c r="R205" s="4"/>
    </row>
    <row r="206" spans="1:18" s="34" customFormat="1" x14ac:dyDescent="0.3">
      <c r="A206" s="33">
        <v>1222</v>
      </c>
      <c r="B206" s="34" t="s">
        <v>259</v>
      </c>
      <c r="C206" s="36">
        <v>44444653</v>
      </c>
      <c r="D206" s="36">
        <v>3201</v>
      </c>
      <c r="E206" s="37">
        <f t="shared" si="43"/>
        <v>13884.615120274913</v>
      </c>
      <c r="F206" s="38">
        <f t="shared" si="35"/>
        <v>0.90462686774399803</v>
      </c>
      <c r="G206" s="39">
        <f t="shared" si="36"/>
        <v>878.29752668659887</v>
      </c>
      <c r="H206" s="39">
        <f t="shared" si="37"/>
        <v>0</v>
      </c>
      <c r="I206" s="37">
        <f t="shared" si="38"/>
        <v>878.29752668659887</v>
      </c>
      <c r="J206" s="40">
        <f t="shared" si="44"/>
        <v>-201.692894617989</v>
      </c>
      <c r="K206" s="37">
        <f t="shared" si="39"/>
        <v>676.60463206860982</v>
      </c>
      <c r="L206" s="37">
        <f t="shared" si="40"/>
        <v>2811430.3829238028</v>
      </c>
      <c r="M206" s="37">
        <f t="shared" si="41"/>
        <v>2165811.4272516202</v>
      </c>
      <c r="N206" s="41">
        <f>'jan-apr'!M206</f>
        <v>1385197.322345241</v>
      </c>
      <c r="O206" s="41">
        <f t="shared" si="42"/>
        <v>780614.10490637925</v>
      </c>
      <c r="P206" s="4"/>
      <c r="Q206" s="4"/>
      <c r="R206" s="4"/>
    </row>
    <row r="207" spans="1:18" s="34" customFormat="1" x14ac:dyDescent="0.3">
      <c r="A207" s="33">
        <v>1223</v>
      </c>
      <c r="B207" s="34" t="s">
        <v>260</v>
      </c>
      <c r="C207" s="36">
        <v>49300919</v>
      </c>
      <c r="D207" s="36">
        <v>2846</v>
      </c>
      <c r="E207" s="37">
        <f t="shared" si="43"/>
        <v>17322.880885453269</v>
      </c>
      <c r="F207" s="38">
        <f t="shared" si="35"/>
        <v>1.1286408258322458</v>
      </c>
      <c r="G207" s="39">
        <f t="shared" si="36"/>
        <v>-1184.6619324204144</v>
      </c>
      <c r="H207" s="39">
        <f t="shared" si="37"/>
        <v>0</v>
      </c>
      <c r="I207" s="37">
        <f t="shared" si="38"/>
        <v>-1184.6619324204144</v>
      </c>
      <c r="J207" s="40">
        <f t="shared" si="44"/>
        <v>-201.692894617989</v>
      </c>
      <c r="K207" s="37">
        <f t="shared" si="39"/>
        <v>-1386.3548270384033</v>
      </c>
      <c r="L207" s="37">
        <f t="shared" si="40"/>
        <v>-3371547.8596684993</v>
      </c>
      <c r="M207" s="37">
        <f t="shared" si="41"/>
        <v>-3945565.8377512959</v>
      </c>
      <c r="N207" s="41">
        <f>'jan-apr'!M207</f>
        <v>-840370.97313509451</v>
      </c>
      <c r="O207" s="41">
        <f t="shared" si="42"/>
        <v>-3105194.8646162013</v>
      </c>
      <c r="P207" s="4"/>
      <c r="Q207" s="4"/>
      <c r="R207" s="4"/>
    </row>
    <row r="208" spans="1:18" s="34" customFormat="1" x14ac:dyDescent="0.3">
      <c r="A208" s="33">
        <v>1224</v>
      </c>
      <c r="B208" s="34" t="s">
        <v>261</v>
      </c>
      <c r="C208" s="36">
        <v>191170556</v>
      </c>
      <c r="D208" s="36">
        <v>13137</v>
      </c>
      <c r="E208" s="37">
        <f t="shared" si="43"/>
        <v>14552.070944660119</v>
      </c>
      <c r="F208" s="38">
        <f t="shared" si="35"/>
        <v>0.94811373911498653</v>
      </c>
      <c r="G208" s="39">
        <f t="shared" si="36"/>
        <v>477.82403205547524</v>
      </c>
      <c r="H208" s="39">
        <f t="shared" si="37"/>
        <v>0</v>
      </c>
      <c r="I208" s="37">
        <f t="shared" si="38"/>
        <v>477.82403205547524</v>
      </c>
      <c r="J208" s="40">
        <f t="shared" si="44"/>
        <v>-201.692894617989</v>
      </c>
      <c r="K208" s="37">
        <f t="shared" si="39"/>
        <v>276.13113743748625</v>
      </c>
      <c r="L208" s="37">
        <f t="shared" si="40"/>
        <v>6277174.3091127779</v>
      </c>
      <c r="M208" s="37">
        <f t="shared" si="41"/>
        <v>3627534.7525162566</v>
      </c>
      <c r="N208" s="41">
        <f>'jan-apr'!M208</f>
        <v>-3930766.1128867678</v>
      </c>
      <c r="O208" s="41">
        <f t="shared" si="42"/>
        <v>7558300.8654030245</v>
      </c>
      <c r="P208" s="4"/>
      <c r="Q208" s="4"/>
      <c r="R208" s="4"/>
    </row>
    <row r="209" spans="1:18" s="34" customFormat="1" x14ac:dyDescent="0.3">
      <c r="A209" s="33">
        <v>1227</v>
      </c>
      <c r="B209" s="34" t="s">
        <v>262</v>
      </c>
      <c r="C209" s="36">
        <v>16187026</v>
      </c>
      <c r="D209" s="36">
        <v>1087</v>
      </c>
      <c r="E209" s="37">
        <f t="shared" si="43"/>
        <v>14891.468261269549</v>
      </c>
      <c r="F209" s="38">
        <f t="shared" si="35"/>
        <v>0.97022655454310525</v>
      </c>
      <c r="G209" s="39">
        <f t="shared" si="36"/>
        <v>274.18564208981769</v>
      </c>
      <c r="H209" s="39">
        <f t="shared" si="37"/>
        <v>0</v>
      </c>
      <c r="I209" s="37">
        <f t="shared" si="38"/>
        <v>274.18564208981769</v>
      </c>
      <c r="J209" s="40">
        <f t="shared" si="44"/>
        <v>-201.692894617989</v>
      </c>
      <c r="K209" s="37">
        <f t="shared" si="39"/>
        <v>72.492747471828693</v>
      </c>
      <c r="L209" s="37">
        <f t="shared" si="40"/>
        <v>298039.79295163183</v>
      </c>
      <c r="M209" s="37">
        <f t="shared" si="41"/>
        <v>78799.616501877783</v>
      </c>
      <c r="N209" s="41">
        <f>'jan-apr'!M209</f>
        <v>-873093.81581090996</v>
      </c>
      <c r="O209" s="41">
        <f t="shared" si="42"/>
        <v>951893.43231278774</v>
      </c>
      <c r="P209" s="4"/>
      <c r="Q209" s="4"/>
      <c r="R209" s="4"/>
    </row>
    <row r="210" spans="1:18" s="34" customFormat="1" x14ac:dyDescent="0.3">
      <c r="A210" s="33">
        <v>1228</v>
      </c>
      <c r="B210" s="34" t="s">
        <v>263</v>
      </c>
      <c r="C210" s="36">
        <v>128452133</v>
      </c>
      <c r="D210" s="36">
        <v>6745</v>
      </c>
      <c r="E210" s="37">
        <f t="shared" si="43"/>
        <v>19044.05233506301</v>
      </c>
      <c r="F210" s="38">
        <f t="shared" si="35"/>
        <v>1.240780624006214</v>
      </c>
      <c r="G210" s="39">
        <f t="shared" si="36"/>
        <v>-2217.3648021862591</v>
      </c>
      <c r="H210" s="39">
        <f t="shared" si="37"/>
        <v>0</v>
      </c>
      <c r="I210" s="37">
        <f t="shared" si="38"/>
        <v>-2217.3648021862591</v>
      </c>
      <c r="J210" s="40">
        <f t="shared" si="44"/>
        <v>-201.692894617989</v>
      </c>
      <c r="K210" s="37">
        <f t="shared" si="39"/>
        <v>-2419.0576968042483</v>
      </c>
      <c r="L210" s="37">
        <f t="shared" si="40"/>
        <v>-14956125.590746317</v>
      </c>
      <c r="M210" s="37">
        <f t="shared" si="41"/>
        <v>-16316544.164944654</v>
      </c>
      <c r="N210" s="41">
        <f>'jan-apr'!M210</f>
        <v>-20087450.785873584</v>
      </c>
      <c r="O210" s="41">
        <f t="shared" si="42"/>
        <v>3770906.6209289301</v>
      </c>
      <c r="P210" s="4"/>
      <c r="Q210" s="4"/>
      <c r="R210" s="4"/>
    </row>
    <row r="211" spans="1:18" s="34" customFormat="1" x14ac:dyDescent="0.3">
      <c r="A211" s="33">
        <v>1231</v>
      </c>
      <c r="B211" s="34" t="s">
        <v>264</v>
      </c>
      <c r="C211" s="36">
        <v>44987245</v>
      </c>
      <c r="D211" s="36">
        <v>3320</v>
      </c>
      <c r="E211" s="37">
        <f t="shared" si="43"/>
        <v>13550.375</v>
      </c>
      <c r="F211" s="38">
        <f t="shared" si="35"/>
        <v>0.88285006007165934</v>
      </c>
      <c r="G211" s="39">
        <f t="shared" si="36"/>
        <v>1078.8415988515469</v>
      </c>
      <c r="H211" s="39">
        <f t="shared" si="37"/>
        <v>92.128714397061955</v>
      </c>
      <c r="I211" s="37">
        <f t="shared" si="38"/>
        <v>1170.9703132486088</v>
      </c>
      <c r="J211" s="40">
        <f t="shared" si="44"/>
        <v>-201.692894617989</v>
      </c>
      <c r="K211" s="37">
        <f t="shared" si="39"/>
        <v>969.27741863061988</v>
      </c>
      <c r="L211" s="37">
        <f t="shared" si="40"/>
        <v>3887621.4399853814</v>
      </c>
      <c r="M211" s="37">
        <f t="shared" si="41"/>
        <v>3218001.0298536578</v>
      </c>
      <c r="N211" s="41">
        <f>'jan-apr'!M211</f>
        <v>650812.00561893405</v>
      </c>
      <c r="O211" s="41">
        <f t="shared" si="42"/>
        <v>2567189.0242347238</v>
      </c>
      <c r="P211" s="4"/>
      <c r="Q211" s="4"/>
      <c r="R211" s="4"/>
    </row>
    <row r="212" spans="1:18" s="34" customFormat="1" x14ac:dyDescent="0.3">
      <c r="A212" s="33">
        <v>1232</v>
      </c>
      <c r="B212" s="34" t="s">
        <v>265</v>
      </c>
      <c r="C212" s="36">
        <v>39375661</v>
      </c>
      <c r="D212" s="36">
        <v>906</v>
      </c>
      <c r="E212" s="37">
        <f t="shared" si="43"/>
        <v>43460.994481236201</v>
      </c>
      <c r="F212" s="38">
        <f t="shared" si="35"/>
        <v>2.8316221203127911</v>
      </c>
      <c r="G212" s="39">
        <f t="shared" si="36"/>
        <v>-16867.530089890173</v>
      </c>
      <c r="H212" s="39">
        <f t="shared" si="37"/>
        <v>0</v>
      </c>
      <c r="I212" s="37">
        <f t="shared" si="38"/>
        <v>-16867.530089890173</v>
      </c>
      <c r="J212" s="40">
        <f t="shared" si="44"/>
        <v>-201.692894617989</v>
      </c>
      <c r="K212" s="37">
        <f t="shared" si="39"/>
        <v>-17069.222984508164</v>
      </c>
      <c r="L212" s="37">
        <f t="shared" si="40"/>
        <v>-15281982.261440497</v>
      </c>
      <c r="M212" s="37">
        <f t="shared" si="41"/>
        <v>-15464716.023964396</v>
      </c>
      <c r="N212" s="41">
        <f>'jan-apr'!M212</f>
        <v>-15468941.083647361</v>
      </c>
      <c r="O212" s="41">
        <f t="shared" si="42"/>
        <v>4225.0596829652786</v>
      </c>
      <c r="P212" s="4"/>
      <c r="Q212" s="4"/>
      <c r="R212" s="4"/>
    </row>
    <row r="213" spans="1:18" s="34" customFormat="1" x14ac:dyDescent="0.3">
      <c r="A213" s="33">
        <v>1233</v>
      </c>
      <c r="B213" s="34" t="s">
        <v>266</v>
      </c>
      <c r="C213" s="36">
        <v>22056604</v>
      </c>
      <c r="D213" s="36">
        <v>1093</v>
      </c>
      <c r="E213" s="37">
        <f t="shared" si="43"/>
        <v>20179.875571820678</v>
      </c>
      <c r="F213" s="38">
        <f t="shared" si="35"/>
        <v>1.314783123036853</v>
      </c>
      <c r="G213" s="39">
        <f t="shared" si="36"/>
        <v>-2898.8587442408593</v>
      </c>
      <c r="H213" s="39">
        <f t="shared" si="37"/>
        <v>0</v>
      </c>
      <c r="I213" s="37">
        <f t="shared" si="38"/>
        <v>-2898.8587442408593</v>
      </c>
      <c r="J213" s="40">
        <f t="shared" si="44"/>
        <v>-201.692894617989</v>
      </c>
      <c r="K213" s="37">
        <f t="shared" si="39"/>
        <v>-3100.5516388588485</v>
      </c>
      <c r="L213" s="37">
        <f t="shared" si="40"/>
        <v>-3168452.6074552592</v>
      </c>
      <c r="M213" s="37">
        <f t="shared" si="41"/>
        <v>-3388902.9412727216</v>
      </c>
      <c r="N213" s="41">
        <f>'jan-apr'!M213</f>
        <v>-4427210.7527887058</v>
      </c>
      <c r="O213" s="41">
        <f t="shared" si="42"/>
        <v>1038307.8115159841</v>
      </c>
      <c r="P213" s="4"/>
      <c r="Q213" s="4"/>
      <c r="R213" s="4"/>
    </row>
    <row r="214" spans="1:18" s="34" customFormat="1" x14ac:dyDescent="0.3">
      <c r="A214" s="33">
        <v>1234</v>
      </c>
      <c r="B214" s="34" t="s">
        <v>267</v>
      </c>
      <c r="C214" s="36">
        <v>11455144</v>
      </c>
      <c r="D214" s="36">
        <v>937</v>
      </c>
      <c r="E214" s="37">
        <f t="shared" si="43"/>
        <v>12225.340448239062</v>
      </c>
      <c r="F214" s="38">
        <f t="shared" si="35"/>
        <v>0.79651984163717549</v>
      </c>
      <c r="G214" s="39">
        <f t="shared" si="36"/>
        <v>1873.86232990811</v>
      </c>
      <c r="H214" s="39">
        <f t="shared" si="37"/>
        <v>555.89080751339043</v>
      </c>
      <c r="I214" s="37">
        <f t="shared" si="38"/>
        <v>2429.7531374215005</v>
      </c>
      <c r="J214" s="40">
        <f t="shared" si="44"/>
        <v>-201.692894617989</v>
      </c>
      <c r="K214" s="37">
        <f t="shared" si="39"/>
        <v>2228.0602428035113</v>
      </c>
      <c r="L214" s="37">
        <f t="shared" si="40"/>
        <v>2276678.689763946</v>
      </c>
      <c r="M214" s="37">
        <f t="shared" si="41"/>
        <v>2087692.4475068902</v>
      </c>
      <c r="N214" s="41">
        <f>'jan-apr'!M214</f>
        <v>1017206.9948966622</v>
      </c>
      <c r="O214" s="41">
        <f t="shared" si="42"/>
        <v>1070485.452610228</v>
      </c>
      <c r="P214" s="4"/>
      <c r="Q214" s="4"/>
      <c r="R214" s="4"/>
    </row>
    <row r="215" spans="1:18" s="34" customFormat="1" x14ac:dyDescent="0.3">
      <c r="A215" s="33">
        <v>1235</v>
      </c>
      <c r="B215" s="34" t="s">
        <v>268</v>
      </c>
      <c r="C215" s="36">
        <v>206865125</v>
      </c>
      <c r="D215" s="36">
        <v>14606</v>
      </c>
      <c r="E215" s="37">
        <f t="shared" si="43"/>
        <v>14163.02375735999</v>
      </c>
      <c r="F215" s="38">
        <f t="shared" si="35"/>
        <v>0.92276607658323884</v>
      </c>
      <c r="G215" s="39">
        <f t="shared" si="36"/>
        <v>711.25234443555303</v>
      </c>
      <c r="H215" s="39">
        <f t="shared" si="37"/>
        <v>0</v>
      </c>
      <c r="I215" s="37">
        <f t="shared" si="38"/>
        <v>711.25234443555303</v>
      </c>
      <c r="J215" s="40">
        <f t="shared" si="44"/>
        <v>-201.692894617989</v>
      </c>
      <c r="K215" s="37">
        <f t="shared" si="39"/>
        <v>509.55944981756403</v>
      </c>
      <c r="L215" s="37">
        <f t="shared" si="40"/>
        <v>10388551.742825687</v>
      </c>
      <c r="M215" s="37">
        <f t="shared" si="41"/>
        <v>7442625.32403534</v>
      </c>
      <c r="N215" s="41">
        <f>'jan-apr'!M215</f>
        <v>2432705.5503825732</v>
      </c>
      <c r="O215" s="41">
        <f t="shared" si="42"/>
        <v>5009919.7736527668</v>
      </c>
      <c r="P215" s="4"/>
      <c r="Q215" s="4"/>
      <c r="R215" s="4"/>
    </row>
    <row r="216" spans="1:18" s="34" customFormat="1" x14ac:dyDescent="0.3">
      <c r="A216" s="33">
        <v>1238</v>
      </c>
      <c r="B216" s="34" t="s">
        <v>269</v>
      </c>
      <c r="C216" s="36">
        <v>115638367</v>
      </c>
      <c r="D216" s="36">
        <v>8441</v>
      </c>
      <c r="E216" s="37">
        <f t="shared" si="43"/>
        <v>13699.605141570904</v>
      </c>
      <c r="F216" s="38">
        <f t="shared" si="35"/>
        <v>0.89257287877227653</v>
      </c>
      <c r="G216" s="39">
        <f t="shared" si="36"/>
        <v>989.30351390900432</v>
      </c>
      <c r="H216" s="39">
        <f t="shared" si="37"/>
        <v>39.898164847245425</v>
      </c>
      <c r="I216" s="37">
        <f t="shared" si="38"/>
        <v>1029.2016787562497</v>
      </c>
      <c r="J216" s="40">
        <f t="shared" si="44"/>
        <v>-201.692894617989</v>
      </c>
      <c r="K216" s="37">
        <f t="shared" si="39"/>
        <v>827.50878413826081</v>
      </c>
      <c r="L216" s="37">
        <f t="shared" si="40"/>
        <v>8687491.3703815043</v>
      </c>
      <c r="M216" s="37">
        <f t="shared" si="41"/>
        <v>6985001.6469110595</v>
      </c>
      <c r="N216" s="41">
        <f>'jan-apr'!M216</f>
        <v>2048828.8950690986</v>
      </c>
      <c r="O216" s="41">
        <f t="shared" si="42"/>
        <v>4936172.7518419605</v>
      </c>
      <c r="P216" s="4"/>
      <c r="Q216" s="4"/>
      <c r="R216" s="4"/>
    </row>
    <row r="217" spans="1:18" s="34" customFormat="1" x14ac:dyDescent="0.3">
      <c r="A217" s="33">
        <v>1241</v>
      </c>
      <c r="B217" s="34" t="s">
        <v>270</v>
      </c>
      <c r="C217" s="36">
        <v>54977105</v>
      </c>
      <c r="D217" s="36">
        <v>3861</v>
      </c>
      <c r="E217" s="37">
        <f t="shared" si="43"/>
        <v>14239.084434084434</v>
      </c>
      <c r="F217" s="38">
        <f t="shared" si="35"/>
        <v>0.92772167176162079</v>
      </c>
      <c r="G217" s="39">
        <f t="shared" si="36"/>
        <v>665.61593840088642</v>
      </c>
      <c r="H217" s="39">
        <f t="shared" si="37"/>
        <v>0</v>
      </c>
      <c r="I217" s="37">
        <f t="shared" si="38"/>
        <v>665.61593840088642</v>
      </c>
      <c r="J217" s="40">
        <f t="shared" si="44"/>
        <v>-201.692894617989</v>
      </c>
      <c r="K217" s="37">
        <f t="shared" si="39"/>
        <v>463.92304378289742</v>
      </c>
      <c r="L217" s="37">
        <f t="shared" si="40"/>
        <v>2569943.1381658223</v>
      </c>
      <c r="M217" s="37">
        <f t="shared" si="41"/>
        <v>1791206.872045767</v>
      </c>
      <c r="N217" s="41">
        <f>'jan-apr'!M217</f>
        <v>482864.4547875601</v>
      </c>
      <c r="O217" s="41">
        <f t="shared" si="42"/>
        <v>1308342.417258207</v>
      </c>
      <c r="P217" s="4"/>
      <c r="Q217" s="4"/>
      <c r="R217" s="4"/>
    </row>
    <row r="218" spans="1:18" s="34" customFormat="1" x14ac:dyDescent="0.3">
      <c r="A218" s="33">
        <v>1242</v>
      </c>
      <c r="B218" s="34" t="s">
        <v>271</v>
      </c>
      <c r="C218" s="36">
        <v>34919984</v>
      </c>
      <c r="D218" s="36">
        <v>2465</v>
      </c>
      <c r="E218" s="37">
        <f t="shared" si="43"/>
        <v>14166.322109533468</v>
      </c>
      <c r="F218" s="38">
        <f t="shared" si="35"/>
        <v>0.92298097472550378</v>
      </c>
      <c r="G218" s="39">
        <f t="shared" si="36"/>
        <v>709.27333313146585</v>
      </c>
      <c r="H218" s="39">
        <f t="shared" si="37"/>
        <v>0</v>
      </c>
      <c r="I218" s="37">
        <f t="shared" si="38"/>
        <v>709.27333313146585</v>
      </c>
      <c r="J218" s="40">
        <f t="shared" si="44"/>
        <v>-201.692894617989</v>
      </c>
      <c r="K218" s="37">
        <f t="shared" si="39"/>
        <v>507.58043851347685</v>
      </c>
      <c r="L218" s="37">
        <f t="shared" si="40"/>
        <v>1748358.7661690633</v>
      </c>
      <c r="M218" s="37">
        <f t="shared" si="41"/>
        <v>1251185.7809357205</v>
      </c>
      <c r="N218" s="41">
        <f>'jan-apr'!M218</f>
        <v>-365986.67504497897</v>
      </c>
      <c r="O218" s="41">
        <f t="shared" si="42"/>
        <v>1617172.4559806995</v>
      </c>
      <c r="P218" s="4"/>
      <c r="Q218" s="4"/>
      <c r="R218" s="4"/>
    </row>
    <row r="219" spans="1:18" s="34" customFormat="1" x14ac:dyDescent="0.3">
      <c r="A219" s="33">
        <v>1243</v>
      </c>
      <c r="B219" s="34" t="s">
        <v>124</v>
      </c>
      <c r="C219" s="36">
        <v>288883929</v>
      </c>
      <c r="D219" s="36">
        <v>20804</v>
      </c>
      <c r="E219" s="37">
        <f t="shared" si="43"/>
        <v>13885.980051913093</v>
      </c>
      <c r="F219" s="38">
        <f t="shared" si="35"/>
        <v>0.90471579738459917</v>
      </c>
      <c r="G219" s="39">
        <f t="shared" si="36"/>
        <v>877.47856770369106</v>
      </c>
      <c r="H219" s="39">
        <f t="shared" si="37"/>
        <v>0</v>
      </c>
      <c r="I219" s="37">
        <f t="shared" si="38"/>
        <v>877.47856770369106</v>
      </c>
      <c r="J219" s="40">
        <f t="shared" si="44"/>
        <v>-201.692894617989</v>
      </c>
      <c r="K219" s="37">
        <f t="shared" si="39"/>
        <v>675.785673085702</v>
      </c>
      <c r="L219" s="37">
        <f t="shared" si="40"/>
        <v>18255064.122507587</v>
      </c>
      <c r="M219" s="37">
        <f t="shared" si="41"/>
        <v>14059045.142874945</v>
      </c>
      <c r="N219" s="41">
        <f>'jan-apr'!M219</f>
        <v>8774773.4523181673</v>
      </c>
      <c r="O219" s="41">
        <f t="shared" si="42"/>
        <v>5284271.6905567776</v>
      </c>
      <c r="P219" s="4"/>
      <c r="Q219" s="4"/>
      <c r="R219" s="4"/>
    </row>
    <row r="220" spans="1:18" s="34" customFormat="1" x14ac:dyDescent="0.3">
      <c r="A220" s="33">
        <v>1244</v>
      </c>
      <c r="B220" s="34" t="s">
        <v>272</v>
      </c>
      <c r="C220" s="36">
        <v>124669725</v>
      </c>
      <c r="D220" s="36">
        <v>5212</v>
      </c>
      <c r="E220" s="37">
        <f t="shared" si="43"/>
        <v>23919.747697620875</v>
      </c>
      <c r="F220" s="38">
        <f t="shared" si="35"/>
        <v>1.5584476954876545</v>
      </c>
      <c r="G220" s="39">
        <f t="shared" si="36"/>
        <v>-5142.7820197209776</v>
      </c>
      <c r="H220" s="39">
        <f t="shared" si="37"/>
        <v>0</v>
      </c>
      <c r="I220" s="37">
        <f t="shared" si="38"/>
        <v>-5142.7820197209776</v>
      </c>
      <c r="J220" s="40">
        <f t="shared" si="44"/>
        <v>-201.692894617989</v>
      </c>
      <c r="K220" s="37">
        <f t="shared" si="39"/>
        <v>-5344.4749143389663</v>
      </c>
      <c r="L220" s="37">
        <f t="shared" si="40"/>
        <v>-26804179.886785734</v>
      </c>
      <c r="M220" s="37">
        <f t="shared" si="41"/>
        <v>-27855403.253534693</v>
      </c>
      <c r="N220" s="41">
        <f>'jan-apr'!M220</f>
        <v>-16497127.988046424</v>
      </c>
      <c r="O220" s="41">
        <f t="shared" si="42"/>
        <v>-11358275.265488269</v>
      </c>
      <c r="P220" s="4"/>
      <c r="Q220" s="4"/>
      <c r="R220" s="4"/>
    </row>
    <row r="221" spans="1:18" s="34" customFormat="1" x14ac:dyDescent="0.3">
      <c r="A221" s="33">
        <v>1245</v>
      </c>
      <c r="B221" s="34" t="s">
        <v>273</v>
      </c>
      <c r="C221" s="36">
        <v>87975298</v>
      </c>
      <c r="D221" s="36">
        <v>7062</v>
      </c>
      <c r="E221" s="37">
        <f t="shared" si="43"/>
        <v>12457.561314075332</v>
      </c>
      <c r="F221" s="38">
        <f t="shared" si="35"/>
        <v>0.81164977017077289</v>
      </c>
      <c r="G221" s="39">
        <f t="shared" si="36"/>
        <v>1734.5298104063477</v>
      </c>
      <c r="H221" s="39">
        <f t="shared" si="37"/>
        <v>474.61350447069566</v>
      </c>
      <c r="I221" s="37">
        <f t="shared" si="38"/>
        <v>2209.1433148770434</v>
      </c>
      <c r="J221" s="40">
        <f t="shared" si="44"/>
        <v>-201.692894617989</v>
      </c>
      <c r="K221" s="37">
        <f t="shared" si="39"/>
        <v>2007.4504202590545</v>
      </c>
      <c r="L221" s="37">
        <f t="shared" si="40"/>
        <v>15600970.08966168</v>
      </c>
      <c r="M221" s="37">
        <f t="shared" si="41"/>
        <v>14176614.867869442</v>
      </c>
      <c r="N221" s="41">
        <f>'jan-apr'!M221</f>
        <v>6949161.1560407979</v>
      </c>
      <c r="O221" s="41">
        <f t="shared" si="42"/>
        <v>7227453.7118286444</v>
      </c>
      <c r="P221" s="4"/>
      <c r="Q221" s="4"/>
      <c r="R221" s="4"/>
    </row>
    <row r="222" spans="1:18" s="34" customFormat="1" x14ac:dyDescent="0.3">
      <c r="A222" s="33">
        <v>1246</v>
      </c>
      <c r="B222" s="34" t="s">
        <v>274</v>
      </c>
      <c r="C222" s="36">
        <v>372039718</v>
      </c>
      <c r="D222" s="36">
        <v>26166</v>
      </c>
      <c r="E222" s="37">
        <f t="shared" si="43"/>
        <v>14218.44064816938</v>
      </c>
      <c r="F222" s="38">
        <f t="shared" si="35"/>
        <v>0.92637666340316493</v>
      </c>
      <c r="G222" s="39">
        <f t="shared" si="36"/>
        <v>678.00220994991867</v>
      </c>
      <c r="H222" s="39">
        <f t="shared" si="37"/>
        <v>0</v>
      </c>
      <c r="I222" s="37">
        <f t="shared" si="38"/>
        <v>678.00220994991867</v>
      </c>
      <c r="J222" s="40">
        <f t="shared" si="44"/>
        <v>-201.692894617989</v>
      </c>
      <c r="K222" s="37">
        <f t="shared" si="39"/>
        <v>476.30931533192967</v>
      </c>
      <c r="L222" s="37">
        <f t="shared" si="40"/>
        <v>17740605.825549573</v>
      </c>
      <c r="M222" s="37">
        <f t="shared" si="41"/>
        <v>12463109.544975271</v>
      </c>
      <c r="N222" s="41">
        <f>'jan-apr'!M222</f>
        <v>7663908.8398268223</v>
      </c>
      <c r="O222" s="41">
        <f t="shared" si="42"/>
        <v>4799200.7051484492</v>
      </c>
      <c r="P222" s="4"/>
      <c r="Q222" s="4"/>
      <c r="R222" s="4"/>
    </row>
    <row r="223" spans="1:18" s="34" customFormat="1" x14ac:dyDescent="0.3">
      <c r="A223" s="33">
        <v>1247</v>
      </c>
      <c r="B223" s="34" t="s">
        <v>275</v>
      </c>
      <c r="C223" s="36">
        <v>373725069</v>
      </c>
      <c r="D223" s="36">
        <v>29275</v>
      </c>
      <c r="E223" s="37">
        <f t="shared" si="43"/>
        <v>12766.014312553372</v>
      </c>
      <c r="F223" s="38">
        <f t="shared" si="35"/>
        <v>0.83174646478148451</v>
      </c>
      <c r="G223" s="39">
        <f t="shared" si="36"/>
        <v>1549.4580113195236</v>
      </c>
      <c r="H223" s="39">
        <f t="shared" si="37"/>
        <v>366.65495500338164</v>
      </c>
      <c r="I223" s="37">
        <f t="shared" si="38"/>
        <v>1916.1129663229053</v>
      </c>
      <c r="J223" s="40">
        <f t="shared" si="44"/>
        <v>-201.692894617989</v>
      </c>
      <c r="K223" s="37">
        <f t="shared" si="39"/>
        <v>1714.4200717049164</v>
      </c>
      <c r="L223" s="37">
        <f t="shared" si="40"/>
        <v>56094207.089103051</v>
      </c>
      <c r="M223" s="37">
        <f t="shared" si="41"/>
        <v>50189647.599161424</v>
      </c>
      <c r="N223" s="41">
        <f>'jan-apr'!M223</f>
        <v>27644192.515101157</v>
      </c>
      <c r="O223" s="41">
        <f t="shared" si="42"/>
        <v>22545455.084060267</v>
      </c>
      <c r="P223" s="4"/>
      <c r="Q223" s="4"/>
      <c r="R223" s="4"/>
    </row>
    <row r="224" spans="1:18" s="34" customFormat="1" x14ac:dyDescent="0.3">
      <c r="A224" s="33">
        <v>1251</v>
      </c>
      <c r="B224" s="34" t="s">
        <v>276</v>
      </c>
      <c r="C224" s="36">
        <v>60859246</v>
      </c>
      <c r="D224" s="36">
        <v>4045</v>
      </c>
      <c r="E224" s="37">
        <f t="shared" si="43"/>
        <v>15045.549072929543</v>
      </c>
      <c r="F224" s="38">
        <f t="shared" si="35"/>
        <v>0.98026540983898569</v>
      </c>
      <c r="G224" s="39">
        <f t="shared" si="36"/>
        <v>181.73715509382092</v>
      </c>
      <c r="H224" s="39">
        <f t="shared" si="37"/>
        <v>0</v>
      </c>
      <c r="I224" s="37">
        <f t="shared" si="38"/>
        <v>181.73715509382092</v>
      </c>
      <c r="J224" s="40">
        <f t="shared" si="44"/>
        <v>-201.692894617989</v>
      </c>
      <c r="K224" s="37">
        <f t="shared" si="39"/>
        <v>-19.955739524168081</v>
      </c>
      <c r="L224" s="37">
        <f t="shared" si="40"/>
        <v>735126.79235450563</v>
      </c>
      <c r="M224" s="37">
        <f t="shared" si="41"/>
        <v>-80720.966375259886</v>
      </c>
      <c r="N224" s="41">
        <f>'jan-apr'!M224</f>
        <v>-4364838.5458648819</v>
      </c>
      <c r="O224" s="41">
        <f t="shared" si="42"/>
        <v>4284117.5794896223</v>
      </c>
      <c r="P224" s="4"/>
      <c r="Q224" s="4"/>
      <c r="R224" s="4"/>
    </row>
    <row r="225" spans="1:18" s="34" customFormat="1" x14ac:dyDescent="0.3">
      <c r="A225" s="33">
        <v>1252</v>
      </c>
      <c r="B225" s="34" t="s">
        <v>277</v>
      </c>
      <c r="C225" s="36">
        <v>20345151</v>
      </c>
      <c r="D225" s="36">
        <v>380</v>
      </c>
      <c r="E225" s="37">
        <f t="shared" si="43"/>
        <v>53539.871052631577</v>
      </c>
      <c r="F225" s="38">
        <f t="shared" si="35"/>
        <v>3.4882930084993724</v>
      </c>
      <c r="G225" s="39">
        <f t="shared" si="36"/>
        <v>-22914.856032727399</v>
      </c>
      <c r="H225" s="39">
        <f t="shared" si="37"/>
        <v>0</v>
      </c>
      <c r="I225" s="37">
        <f t="shared" si="38"/>
        <v>-22914.856032727399</v>
      </c>
      <c r="J225" s="40">
        <f t="shared" si="44"/>
        <v>-201.692894617989</v>
      </c>
      <c r="K225" s="37">
        <f t="shared" si="39"/>
        <v>-23116.54892734539</v>
      </c>
      <c r="L225" s="37">
        <f t="shared" si="40"/>
        <v>-8707645.2924364116</v>
      </c>
      <c r="M225" s="37">
        <f t="shared" si="41"/>
        <v>-8784288.5923912488</v>
      </c>
      <c r="N225" s="41">
        <f>'jan-apr'!M225</f>
        <v>-9034241.0752604846</v>
      </c>
      <c r="O225" s="41">
        <f t="shared" si="42"/>
        <v>249952.4828692358</v>
      </c>
      <c r="P225" s="4"/>
      <c r="Q225" s="4"/>
      <c r="R225" s="4"/>
    </row>
    <row r="226" spans="1:18" s="34" customFormat="1" x14ac:dyDescent="0.3">
      <c r="A226" s="33">
        <v>1253</v>
      </c>
      <c r="B226" s="34" t="s">
        <v>278</v>
      </c>
      <c r="C226" s="36">
        <v>96595573</v>
      </c>
      <c r="D226" s="36">
        <v>8120</v>
      </c>
      <c r="E226" s="37">
        <f t="shared" si="43"/>
        <v>11896.006527093596</v>
      </c>
      <c r="F226" s="38">
        <f t="shared" si="35"/>
        <v>0.77506268845382009</v>
      </c>
      <c r="G226" s="39">
        <f t="shared" si="36"/>
        <v>2071.4626825953897</v>
      </c>
      <c r="H226" s="39">
        <f t="shared" si="37"/>
        <v>671.15767991430346</v>
      </c>
      <c r="I226" s="37">
        <f t="shared" si="38"/>
        <v>2742.6203625096932</v>
      </c>
      <c r="J226" s="40">
        <f t="shared" si="44"/>
        <v>-201.692894617989</v>
      </c>
      <c r="K226" s="37">
        <f t="shared" si="39"/>
        <v>2540.9274678917041</v>
      </c>
      <c r="L226" s="37">
        <f t="shared" si="40"/>
        <v>22270077.343578707</v>
      </c>
      <c r="M226" s="37">
        <f t="shared" si="41"/>
        <v>20632331.039280638</v>
      </c>
      <c r="N226" s="41">
        <f>'jan-apr'!M226</f>
        <v>12122241.315059658</v>
      </c>
      <c r="O226" s="41">
        <f t="shared" si="42"/>
        <v>8510089.72422098</v>
      </c>
      <c r="P226" s="4"/>
      <c r="Q226" s="4"/>
      <c r="R226" s="4"/>
    </row>
    <row r="227" spans="1:18" s="34" customFormat="1" x14ac:dyDescent="0.3">
      <c r="A227" s="33">
        <v>1256</v>
      </c>
      <c r="B227" s="34" t="s">
        <v>279</v>
      </c>
      <c r="C227" s="36">
        <v>101547238</v>
      </c>
      <c r="D227" s="36">
        <v>8187</v>
      </c>
      <c r="E227" s="37">
        <f t="shared" si="43"/>
        <v>12403.473555636985</v>
      </c>
      <c r="F227" s="38">
        <f t="shared" si="35"/>
        <v>0.80812578055525042</v>
      </c>
      <c r="G227" s="39">
        <f t="shared" si="36"/>
        <v>1766.9824654693559</v>
      </c>
      <c r="H227" s="39">
        <f t="shared" si="37"/>
        <v>493.54421992411716</v>
      </c>
      <c r="I227" s="37">
        <f t="shared" si="38"/>
        <v>2260.5266853934731</v>
      </c>
      <c r="J227" s="40">
        <f t="shared" si="44"/>
        <v>-201.692894617989</v>
      </c>
      <c r="K227" s="37">
        <f t="shared" si="39"/>
        <v>2058.833790775484</v>
      </c>
      <c r="L227" s="37">
        <f t="shared" si="40"/>
        <v>18506931.973316364</v>
      </c>
      <c r="M227" s="37">
        <f t="shared" si="41"/>
        <v>16855672.245078888</v>
      </c>
      <c r="N227" s="41">
        <f>'jan-apr'!M227</f>
        <v>9231849.7815570682</v>
      </c>
      <c r="O227" s="41">
        <f t="shared" si="42"/>
        <v>7623822.4635218196</v>
      </c>
      <c r="P227" s="4"/>
      <c r="Q227" s="4"/>
      <c r="R227" s="4"/>
    </row>
    <row r="228" spans="1:18" s="34" customFormat="1" x14ac:dyDescent="0.3">
      <c r="A228" s="33">
        <v>1259</v>
      </c>
      <c r="B228" s="34" t="s">
        <v>280</v>
      </c>
      <c r="C228" s="36">
        <v>58843755</v>
      </c>
      <c r="D228" s="36">
        <v>4889</v>
      </c>
      <c r="E228" s="37">
        <f t="shared" si="43"/>
        <v>12035.949069339333</v>
      </c>
      <c r="F228" s="38">
        <f t="shared" si="35"/>
        <v>0.78418039049735988</v>
      </c>
      <c r="G228" s="39">
        <f t="shared" si="36"/>
        <v>1987.4971572479471</v>
      </c>
      <c r="H228" s="39">
        <f t="shared" si="37"/>
        <v>622.17779012829544</v>
      </c>
      <c r="I228" s="37">
        <f t="shared" si="38"/>
        <v>2609.6749473762425</v>
      </c>
      <c r="J228" s="40">
        <f t="shared" si="44"/>
        <v>-201.692894617989</v>
      </c>
      <c r="K228" s="37">
        <f t="shared" si="39"/>
        <v>2407.9820527582533</v>
      </c>
      <c r="L228" s="37">
        <f t="shared" si="40"/>
        <v>12758700.817722449</v>
      </c>
      <c r="M228" s="37">
        <f t="shared" si="41"/>
        <v>11772624.255935101</v>
      </c>
      <c r="N228" s="41">
        <f>'jan-apr'!M228</f>
        <v>6472148.8321769265</v>
      </c>
      <c r="O228" s="41">
        <f t="shared" si="42"/>
        <v>5300475.4237581743</v>
      </c>
      <c r="P228" s="4"/>
      <c r="Q228" s="4"/>
      <c r="R228" s="4"/>
    </row>
    <row r="229" spans="1:18" s="34" customFormat="1" x14ac:dyDescent="0.3">
      <c r="A229" s="33">
        <v>1260</v>
      </c>
      <c r="B229" s="34" t="s">
        <v>281</v>
      </c>
      <c r="C229" s="36">
        <v>59591871</v>
      </c>
      <c r="D229" s="36">
        <v>5091</v>
      </c>
      <c r="E229" s="37">
        <f t="shared" si="43"/>
        <v>11705.337065409547</v>
      </c>
      <c r="F229" s="38">
        <f t="shared" si="35"/>
        <v>0.76263996615265917</v>
      </c>
      <c r="G229" s="39">
        <f t="shared" si="36"/>
        <v>2185.8643596058187</v>
      </c>
      <c r="H229" s="39">
        <f t="shared" si="37"/>
        <v>737.89199150372042</v>
      </c>
      <c r="I229" s="37">
        <f t="shared" si="38"/>
        <v>2923.7563511095391</v>
      </c>
      <c r="J229" s="40">
        <f t="shared" si="44"/>
        <v>-201.692894617989</v>
      </c>
      <c r="K229" s="37">
        <f t="shared" si="39"/>
        <v>2722.0634564915499</v>
      </c>
      <c r="L229" s="37">
        <f t="shared" si="40"/>
        <v>14884843.583498664</v>
      </c>
      <c r="M229" s="37">
        <f t="shared" si="41"/>
        <v>13858025.05699848</v>
      </c>
      <c r="N229" s="41">
        <f>'jan-apr'!M229</f>
        <v>8066844.4177362928</v>
      </c>
      <c r="O229" s="41">
        <f t="shared" si="42"/>
        <v>5791180.6392621873</v>
      </c>
      <c r="P229" s="4"/>
      <c r="Q229" s="4"/>
      <c r="R229" s="4"/>
    </row>
    <row r="230" spans="1:18" s="34" customFormat="1" x14ac:dyDescent="0.3">
      <c r="A230" s="33">
        <v>1263</v>
      </c>
      <c r="B230" s="34" t="s">
        <v>282</v>
      </c>
      <c r="C230" s="36">
        <v>220313836</v>
      </c>
      <c r="D230" s="36">
        <v>15812</v>
      </c>
      <c r="E230" s="37">
        <f t="shared" si="43"/>
        <v>13933.331393878067</v>
      </c>
      <c r="F230" s="38">
        <f t="shared" si="35"/>
        <v>0.907800888025873</v>
      </c>
      <c r="G230" s="39">
        <f t="shared" si="36"/>
        <v>849.06776252470695</v>
      </c>
      <c r="H230" s="39">
        <f t="shared" si="37"/>
        <v>0</v>
      </c>
      <c r="I230" s="37">
        <f t="shared" si="38"/>
        <v>849.06776252470695</v>
      </c>
      <c r="J230" s="40">
        <f t="shared" si="44"/>
        <v>-201.692894617989</v>
      </c>
      <c r="K230" s="37">
        <f t="shared" si="39"/>
        <v>647.37486790671801</v>
      </c>
      <c r="L230" s="37">
        <f t="shared" si="40"/>
        <v>13425459.461040666</v>
      </c>
      <c r="M230" s="37">
        <f t="shared" si="41"/>
        <v>10236291.411341025</v>
      </c>
      <c r="N230" s="41">
        <f>'jan-apr'!M230</f>
        <v>7177566.8178453604</v>
      </c>
      <c r="O230" s="41">
        <f t="shared" si="42"/>
        <v>3058724.5934956642</v>
      </c>
      <c r="P230" s="4"/>
      <c r="Q230" s="4"/>
      <c r="R230" s="4"/>
    </row>
    <row r="231" spans="1:18" s="34" customFormat="1" x14ac:dyDescent="0.3">
      <c r="A231" s="33">
        <v>1264</v>
      </c>
      <c r="B231" s="34" t="s">
        <v>283</v>
      </c>
      <c r="C231" s="36">
        <v>44611650</v>
      </c>
      <c r="D231" s="36">
        <v>2887</v>
      </c>
      <c r="E231" s="37">
        <f t="shared" si="43"/>
        <v>15452.597852441981</v>
      </c>
      <c r="F231" s="38">
        <f t="shared" si="35"/>
        <v>1.0067859333997471</v>
      </c>
      <c r="G231" s="39">
        <f t="shared" si="36"/>
        <v>-62.492112613641439</v>
      </c>
      <c r="H231" s="39">
        <f t="shared" si="37"/>
        <v>0</v>
      </c>
      <c r="I231" s="37">
        <f t="shared" si="38"/>
        <v>-62.492112613641439</v>
      </c>
      <c r="J231" s="40">
        <f t="shared" si="44"/>
        <v>-201.692894617989</v>
      </c>
      <c r="K231" s="37">
        <f t="shared" si="39"/>
        <v>-264.18500723163044</v>
      </c>
      <c r="L231" s="37">
        <f t="shared" si="40"/>
        <v>-180414.72911558283</v>
      </c>
      <c r="M231" s="37">
        <f t="shared" si="41"/>
        <v>-762702.11587771703</v>
      </c>
      <c r="N231" s="41">
        <f>'jan-apr'!M231</f>
        <v>-556524.5091500429</v>
      </c>
      <c r="O231" s="41">
        <f t="shared" si="42"/>
        <v>-206177.60672767414</v>
      </c>
      <c r="P231" s="4"/>
      <c r="Q231" s="4"/>
      <c r="R231" s="4"/>
    </row>
    <row r="232" spans="1:18" s="34" customFormat="1" x14ac:dyDescent="0.3">
      <c r="A232" s="33">
        <v>1265</v>
      </c>
      <c r="B232" s="34" t="s">
        <v>284</v>
      </c>
      <c r="C232" s="36">
        <v>6927508</v>
      </c>
      <c r="D232" s="36">
        <v>562</v>
      </c>
      <c r="E232" s="37">
        <f t="shared" si="43"/>
        <v>12326.52669039146</v>
      </c>
      <c r="F232" s="38">
        <f t="shared" si="35"/>
        <v>0.80311244737411425</v>
      </c>
      <c r="G232" s="39">
        <f t="shared" si="36"/>
        <v>1813.150584616671</v>
      </c>
      <c r="H232" s="39">
        <f t="shared" si="37"/>
        <v>520.47562276005101</v>
      </c>
      <c r="I232" s="37">
        <f t="shared" si="38"/>
        <v>2333.626207376722</v>
      </c>
      <c r="J232" s="40">
        <f t="shared" si="44"/>
        <v>-201.692894617989</v>
      </c>
      <c r="K232" s="37">
        <f t="shared" si="39"/>
        <v>2131.9333127587329</v>
      </c>
      <c r="L232" s="37">
        <f t="shared" si="40"/>
        <v>1311497.9285457178</v>
      </c>
      <c r="M232" s="37">
        <f t="shared" si="41"/>
        <v>1198146.5217704079</v>
      </c>
      <c r="N232" s="41">
        <f>'jan-apr'!M232</f>
        <v>579593.56972457224</v>
      </c>
      <c r="O232" s="41">
        <f t="shared" si="42"/>
        <v>618552.95204583567</v>
      </c>
      <c r="P232" s="4"/>
      <c r="Q232" s="4"/>
      <c r="R232" s="4"/>
    </row>
    <row r="233" spans="1:18" s="34" customFormat="1" x14ac:dyDescent="0.3">
      <c r="A233" s="33">
        <v>1266</v>
      </c>
      <c r="B233" s="34" t="s">
        <v>285</v>
      </c>
      <c r="C233" s="36">
        <v>33101215</v>
      </c>
      <c r="D233" s="36">
        <v>1711</v>
      </c>
      <c r="E233" s="37">
        <f t="shared" si="43"/>
        <v>19346.122150789011</v>
      </c>
      <c r="F233" s="38">
        <f t="shared" si="35"/>
        <v>1.2604614339439122</v>
      </c>
      <c r="G233" s="39">
        <f t="shared" si="36"/>
        <v>-2398.6066916218597</v>
      </c>
      <c r="H233" s="39">
        <f t="shared" si="37"/>
        <v>0</v>
      </c>
      <c r="I233" s="37">
        <f t="shared" si="38"/>
        <v>-2398.6066916218597</v>
      </c>
      <c r="J233" s="40">
        <f t="shared" si="44"/>
        <v>-201.692894617989</v>
      </c>
      <c r="K233" s="37">
        <f t="shared" si="39"/>
        <v>-2600.2995862398488</v>
      </c>
      <c r="L233" s="37">
        <f t="shared" si="40"/>
        <v>-4104016.0493650017</v>
      </c>
      <c r="M233" s="37">
        <f t="shared" si="41"/>
        <v>-4449112.5920563815</v>
      </c>
      <c r="N233" s="41">
        <f>'jan-apr'!M233</f>
        <v>-5478720.0615018085</v>
      </c>
      <c r="O233" s="41">
        <f t="shared" si="42"/>
        <v>1029607.4694454269</v>
      </c>
      <c r="P233" s="4"/>
      <c r="Q233" s="4"/>
      <c r="R233" s="4"/>
    </row>
    <row r="234" spans="1:18" s="34" customFormat="1" x14ac:dyDescent="0.3">
      <c r="A234" s="33">
        <v>1401</v>
      </c>
      <c r="B234" s="34" t="s">
        <v>286</v>
      </c>
      <c r="C234" s="36">
        <v>175944131</v>
      </c>
      <c r="D234" s="36">
        <v>11852</v>
      </c>
      <c r="E234" s="37">
        <f t="shared" si="43"/>
        <v>14845.100489368882</v>
      </c>
      <c r="F234" s="38">
        <f t="shared" si="35"/>
        <v>0.96720554662207781</v>
      </c>
      <c r="G234" s="39">
        <f t="shared" si="36"/>
        <v>302.00630523021755</v>
      </c>
      <c r="H234" s="39">
        <f t="shared" si="37"/>
        <v>0</v>
      </c>
      <c r="I234" s="37">
        <f t="shared" si="38"/>
        <v>302.00630523021755</v>
      </c>
      <c r="J234" s="40">
        <f t="shared" si="44"/>
        <v>-201.692894617989</v>
      </c>
      <c r="K234" s="37">
        <f t="shared" si="39"/>
        <v>100.31341061222855</v>
      </c>
      <c r="L234" s="37">
        <f t="shared" si="40"/>
        <v>3579378.7295885384</v>
      </c>
      <c r="M234" s="37">
        <f t="shared" si="41"/>
        <v>1188914.5425761328</v>
      </c>
      <c r="N234" s="41">
        <f>'jan-apr'!M234</f>
        <v>-322294.17680855148</v>
      </c>
      <c r="O234" s="41">
        <f t="shared" si="42"/>
        <v>1511208.7193846842</v>
      </c>
      <c r="P234" s="4"/>
      <c r="Q234" s="4"/>
      <c r="R234" s="4"/>
    </row>
    <row r="235" spans="1:18" s="34" customFormat="1" x14ac:dyDescent="0.3">
      <c r="A235" s="33">
        <v>1411</v>
      </c>
      <c r="B235" s="34" t="s">
        <v>287</v>
      </c>
      <c r="C235" s="36">
        <v>35545855</v>
      </c>
      <c r="D235" s="36">
        <v>2322</v>
      </c>
      <c r="E235" s="37">
        <f t="shared" si="43"/>
        <v>15308.292420327303</v>
      </c>
      <c r="F235" s="38">
        <f t="shared" si="35"/>
        <v>0.99738397519481836</v>
      </c>
      <c r="G235" s="39">
        <f t="shared" si="36"/>
        <v>24.091146655164994</v>
      </c>
      <c r="H235" s="39">
        <f t="shared" si="37"/>
        <v>0</v>
      </c>
      <c r="I235" s="37">
        <f t="shared" si="38"/>
        <v>24.091146655164994</v>
      </c>
      <c r="J235" s="40">
        <f t="shared" si="44"/>
        <v>-201.692894617989</v>
      </c>
      <c r="K235" s="37">
        <f t="shared" si="39"/>
        <v>-177.60174796282399</v>
      </c>
      <c r="L235" s="37">
        <f t="shared" si="40"/>
        <v>55939.642533293118</v>
      </c>
      <c r="M235" s="37">
        <f t="shared" si="41"/>
        <v>-412391.25876967731</v>
      </c>
      <c r="N235" s="41">
        <f>'jan-apr'!M235</f>
        <v>-835016.01040748006</v>
      </c>
      <c r="O235" s="41">
        <f t="shared" si="42"/>
        <v>422624.75163780275</v>
      </c>
      <c r="P235" s="4"/>
      <c r="Q235" s="4"/>
      <c r="R235" s="4"/>
    </row>
    <row r="236" spans="1:18" s="34" customFormat="1" x14ac:dyDescent="0.3">
      <c r="A236" s="33">
        <v>1412</v>
      </c>
      <c r="B236" s="34" t="s">
        <v>288</v>
      </c>
      <c r="C236" s="36">
        <v>11520988</v>
      </c>
      <c r="D236" s="36">
        <v>820</v>
      </c>
      <c r="E236" s="37">
        <f t="shared" si="43"/>
        <v>14049.985365853658</v>
      </c>
      <c r="F236" s="38">
        <f t="shared" si="35"/>
        <v>0.91540126559226864</v>
      </c>
      <c r="G236" s="39">
        <f t="shared" si="36"/>
        <v>779.07537933935237</v>
      </c>
      <c r="H236" s="39">
        <f t="shared" si="37"/>
        <v>0</v>
      </c>
      <c r="I236" s="37">
        <f t="shared" si="38"/>
        <v>779.07537933935237</v>
      </c>
      <c r="J236" s="40">
        <f t="shared" si="44"/>
        <v>-201.692894617989</v>
      </c>
      <c r="K236" s="37">
        <f t="shared" si="39"/>
        <v>577.38248472136343</v>
      </c>
      <c r="L236" s="37">
        <f t="shared" si="40"/>
        <v>638841.81105826888</v>
      </c>
      <c r="M236" s="37">
        <f t="shared" si="41"/>
        <v>473453.63747151801</v>
      </c>
      <c r="N236" s="41">
        <f>'jan-apr'!M236</f>
        <v>346336.07970106194</v>
      </c>
      <c r="O236" s="41">
        <f t="shared" si="42"/>
        <v>127117.55777045607</v>
      </c>
      <c r="P236" s="4"/>
      <c r="Q236" s="4"/>
      <c r="R236" s="4"/>
    </row>
    <row r="237" spans="1:18" s="34" customFormat="1" x14ac:dyDescent="0.3">
      <c r="A237" s="33">
        <v>1413</v>
      </c>
      <c r="B237" s="34" t="s">
        <v>289</v>
      </c>
      <c r="C237" s="36">
        <v>18559021</v>
      </c>
      <c r="D237" s="36">
        <v>1366</v>
      </c>
      <c r="E237" s="37">
        <f t="shared" si="43"/>
        <v>13586.398975109809</v>
      </c>
      <c r="F237" s="38">
        <f t="shared" si="35"/>
        <v>0.88519713670900069</v>
      </c>
      <c r="G237" s="39">
        <f t="shared" si="36"/>
        <v>1057.2272137856617</v>
      </c>
      <c r="H237" s="39">
        <f t="shared" si="37"/>
        <v>79.520323108628872</v>
      </c>
      <c r="I237" s="37">
        <f t="shared" si="38"/>
        <v>1136.7475368942905</v>
      </c>
      <c r="J237" s="40">
        <f t="shared" si="44"/>
        <v>-201.692894617989</v>
      </c>
      <c r="K237" s="37">
        <f t="shared" si="39"/>
        <v>935.05464227630159</v>
      </c>
      <c r="L237" s="37">
        <f t="shared" si="40"/>
        <v>1552797.1353976009</v>
      </c>
      <c r="M237" s="37">
        <f t="shared" si="41"/>
        <v>1277284.6413494279</v>
      </c>
      <c r="N237" s="41">
        <f>'jan-apr'!M237</f>
        <v>403980.61472152488</v>
      </c>
      <c r="O237" s="41">
        <f t="shared" si="42"/>
        <v>873304.02662790299</v>
      </c>
      <c r="P237" s="4"/>
      <c r="Q237" s="4"/>
      <c r="R237" s="4"/>
    </row>
    <row r="238" spans="1:18" s="34" customFormat="1" x14ac:dyDescent="0.3">
      <c r="A238" s="33">
        <v>1416</v>
      </c>
      <c r="B238" s="34" t="s">
        <v>290</v>
      </c>
      <c r="C238" s="36">
        <v>68205357</v>
      </c>
      <c r="D238" s="36">
        <v>4091</v>
      </c>
      <c r="E238" s="37">
        <f t="shared" si="43"/>
        <v>16672.050109997555</v>
      </c>
      <c r="F238" s="38">
        <f t="shared" si="35"/>
        <v>1.0862371293140638</v>
      </c>
      <c r="G238" s="39">
        <f t="shared" si="36"/>
        <v>-794.16346714698625</v>
      </c>
      <c r="H238" s="39">
        <f t="shared" si="37"/>
        <v>0</v>
      </c>
      <c r="I238" s="37">
        <f t="shared" si="38"/>
        <v>-794.16346714698625</v>
      </c>
      <c r="J238" s="40">
        <f t="shared" si="44"/>
        <v>-201.692894617989</v>
      </c>
      <c r="K238" s="37">
        <f t="shared" si="39"/>
        <v>-995.85636176497519</v>
      </c>
      <c r="L238" s="37">
        <f t="shared" si="40"/>
        <v>-3248922.7440983206</v>
      </c>
      <c r="M238" s="37">
        <f t="shared" si="41"/>
        <v>-4074048.3759805136</v>
      </c>
      <c r="N238" s="41">
        <f>'jan-apr'!M238</f>
        <v>-6124704.3960279934</v>
      </c>
      <c r="O238" s="41">
        <f t="shared" si="42"/>
        <v>2050656.0200474798</v>
      </c>
      <c r="P238" s="4"/>
      <c r="Q238" s="4"/>
      <c r="R238" s="4"/>
    </row>
    <row r="239" spans="1:18" s="34" customFormat="1" x14ac:dyDescent="0.3">
      <c r="A239" s="33">
        <v>1417</v>
      </c>
      <c r="B239" s="34" t="s">
        <v>291</v>
      </c>
      <c r="C239" s="36">
        <v>45069203</v>
      </c>
      <c r="D239" s="36">
        <v>2672</v>
      </c>
      <c r="E239" s="37">
        <f t="shared" si="43"/>
        <v>16867.216691616766</v>
      </c>
      <c r="F239" s="38">
        <f t="shared" si="35"/>
        <v>1.0989528532926622</v>
      </c>
      <c r="G239" s="39">
        <f t="shared" si="36"/>
        <v>-911.26341611851274</v>
      </c>
      <c r="H239" s="39">
        <f t="shared" si="37"/>
        <v>0</v>
      </c>
      <c r="I239" s="37">
        <f t="shared" si="38"/>
        <v>-911.26341611851274</v>
      </c>
      <c r="J239" s="40">
        <f t="shared" si="44"/>
        <v>-201.692894617989</v>
      </c>
      <c r="K239" s="37">
        <f t="shared" si="39"/>
        <v>-1112.9563107365018</v>
      </c>
      <c r="L239" s="37">
        <f t="shared" si="40"/>
        <v>-2434895.8478686661</v>
      </c>
      <c r="M239" s="37">
        <f t="shared" si="41"/>
        <v>-2973819.2622879329</v>
      </c>
      <c r="N239" s="41">
        <f>'jan-apr'!M239</f>
        <v>-4503773.8007789785</v>
      </c>
      <c r="O239" s="41">
        <f t="shared" si="42"/>
        <v>1529954.5384910456</v>
      </c>
      <c r="P239" s="4"/>
      <c r="Q239" s="4"/>
      <c r="R239" s="4"/>
    </row>
    <row r="240" spans="1:18" s="34" customFormat="1" x14ac:dyDescent="0.3">
      <c r="A240" s="33">
        <v>1418</v>
      </c>
      <c r="B240" s="34" t="s">
        <v>292</v>
      </c>
      <c r="C240" s="36">
        <v>16819430</v>
      </c>
      <c r="D240" s="36">
        <v>1279</v>
      </c>
      <c r="E240" s="37">
        <f t="shared" si="43"/>
        <v>13150.453479280688</v>
      </c>
      <c r="F240" s="38">
        <f t="shared" si="35"/>
        <v>0.85679390010627143</v>
      </c>
      <c r="G240" s="39">
        <f t="shared" si="36"/>
        <v>1318.7945112831342</v>
      </c>
      <c r="H240" s="39">
        <f t="shared" si="37"/>
        <v>232.10124664882113</v>
      </c>
      <c r="I240" s="37">
        <f t="shared" si="38"/>
        <v>1550.8957579319554</v>
      </c>
      <c r="J240" s="40">
        <f t="shared" si="44"/>
        <v>-201.692894617989</v>
      </c>
      <c r="K240" s="37">
        <f t="shared" si="39"/>
        <v>1349.2028633139664</v>
      </c>
      <c r="L240" s="37">
        <f t="shared" si="40"/>
        <v>1983595.674394971</v>
      </c>
      <c r="M240" s="37">
        <f t="shared" si="41"/>
        <v>1725630.462178563</v>
      </c>
      <c r="N240" s="41">
        <f>'jan-apr'!M240</f>
        <v>239359.40089958298</v>
      </c>
      <c r="O240" s="41">
        <f t="shared" si="42"/>
        <v>1486271.06127898</v>
      </c>
      <c r="P240" s="4"/>
      <c r="Q240" s="4"/>
      <c r="R240" s="4"/>
    </row>
    <row r="241" spans="1:18" s="34" customFormat="1" x14ac:dyDescent="0.3">
      <c r="A241" s="33">
        <v>1419</v>
      </c>
      <c r="B241" s="34" t="s">
        <v>293</v>
      </c>
      <c r="C241" s="36">
        <v>33079631</v>
      </c>
      <c r="D241" s="36">
        <v>2331</v>
      </c>
      <c r="E241" s="37">
        <f t="shared" si="43"/>
        <v>14191.175890175889</v>
      </c>
      <c r="F241" s="38">
        <f t="shared" si="35"/>
        <v>0.92460027764023267</v>
      </c>
      <c r="G241" s="39">
        <f t="shared" si="36"/>
        <v>694.36106474601331</v>
      </c>
      <c r="H241" s="39">
        <f t="shared" si="37"/>
        <v>0</v>
      </c>
      <c r="I241" s="37">
        <f t="shared" si="38"/>
        <v>694.36106474601331</v>
      </c>
      <c r="J241" s="40">
        <f t="shared" si="44"/>
        <v>-201.692894617989</v>
      </c>
      <c r="K241" s="37">
        <f t="shared" si="39"/>
        <v>492.66817012802431</v>
      </c>
      <c r="L241" s="37">
        <f t="shared" si="40"/>
        <v>1618555.641922957</v>
      </c>
      <c r="M241" s="37">
        <f t="shared" si="41"/>
        <v>1148409.5045684248</v>
      </c>
      <c r="N241" s="41">
        <f>'jan-apr'!M241</f>
        <v>428793.78412582312</v>
      </c>
      <c r="O241" s="41">
        <f t="shared" si="42"/>
        <v>719615.72044260171</v>
      </c>
      <c r="P241" s="4"/>
      <c r="Q241" s="4"/>
      <c r="R241" s="4"/>
    </row>
    <row r="242" spans="1:18" s="34" customFormat="1" x14ac:dyDescent="0.3">
      <c r="A242" s="33">
        <v>1420</v>
      </c>
      <c r="B242" s="34" t="s">
        <v>294</v>
      </c>
      <c r="C242" s="36">
        <v>109356524</v>
      </c>
      <c r="D242" s="36">
        <v>8191</v>
      </c>
      <c r="E242" s="37">
        <f t="shared" si="43"/>
        <v>13350.814796728117</v>
      </c>
      <c r="F242" s="38">
        <f t="shared" si="35"/>
        <v>0.8698480776581472</v>
      </c>
      <c r="G242" s="39">
        <f t="shared" si="36"/>
        <v>1198.5777208146769</v>
      </c>
      <c r="H242" s="39">
        <f t="shared" si="37"/>
        <v>161.97478554222116</v>
      </c>
      <c r="I242" s="37">
        <f t="shared" si="38"/>
        <v>1360.552506356898</v>
      </c>
      <c r="J242" s="40">
        <f t="shared" si="44"/>
        <v>-201.692894617989</v>
      </c>
      <c r="K242" s="37">
        <f t="shared" si="39"/>
        <v>1158.8596117389091</v>
      </c>
      <c r="L242" s="37">
        <f t="shared" si="40"/>
        <v>11144285.579569351</v>
      </c>
      <c r="M242" s="37">
        <f t="shared" si="41"/>
        <v>9492219.0797534045</v>
      </c>
      <c r="N242" s="41">
        <f>'jan-apr'!M242</f>
        <v>3712647.2024773089</v>
      </c>
      <c r="O242" s="41">
        <f t="shared" si="42"/>
        <v>5779571.8772760956</v>
      </c>
      <c r="P242" s="4"/>
      <c r="Q242" s="4"/>
      <c r="R242" s="4"/>
    </row>
    <row r="243" spans="1:18" s="34" customFormat="1" x14ac:dyDescent="0.3">
      <c r="A243" s="33">
        <v>1421</v>
      </c>
      <c r="B243" s="34" t="s">
        <v>295</v>
      </c>
      <c r="C243" s="36">
        <v>55845551</v>
      </c>
      <c r="D243" s="36">
        <v>1764</v>
      </c>
      <c r="E243" s="37">
        <f t="shared" si="43"/>
        <v>31658.475623582766</v>
      </c>
      <c r="F243" s="38">
        <f t="shared" si="35"/>
        <v>2.062650451080299</v>
      </c>
      <c r="G243" s="39">
        <f t="shared" si="36"/>
        <v>-9786.0187752981128</v>
      </c>
      <c r="H243" s="39">
        <f t="shared" si="37"/>
        <v>0</v>
      </c>
      <c r="I243" s="37">
        <f t="shared" si="38"/>
        <v>-9786.0187752981128</v>
      </c>
      <c r="J243" s="40">
        <f t="shared" si="44"/>
        <v>-201.692894617989</v>
      </c>
      <c r="K243" s="37">
        <f t="shared" si="39"/>
        <v>-9987.7116699161015</v>
      </c>
      <c r="L243" s="37">
        <f t="shared" si="40"/>
        <v>-17262537.11962587</v>
      </c>
      <c r="M243" s="37">
        <f t="shared" si="41"/>
        <v>-17618323.385732003</v>
      </c>
      <c r="N243" s="41">
        <f>'jan-apr'!M243</f>
        <v>-18033746.471472353</v>
      </c>
      <c r="O243" s="41">
        <f t="shared" si="42"/>
        <v>415423.08574035019</v>
      </c>
      <c r="P243" s="4"/>
      <c r="Q243" s="4"/>
      <c r="R243" s="4"/>
    </row>
    <row r="244" spans="1:18" s="34" customFormat="1" x14ac:dyDescent="0.3">
      <c r="A244" s="33">
        <v>1422</v>
      </c>
      <c r="B244" s="34" t="s">
        <v>296</v>
      </c>
      <c r="C244" s="36">
        <v>43002281</v>
      </c>
      <c r="D244" s="36">
        <v>2151</v>
      </c>
      <c r="E244" s="37">
        <f t="shared" si="43"/>
        <v>19991.762436076242</v>
      </c>
      <c r="F244" s="38">
        <f t="shared" si="35"/>
        <v>1.3025269535070618</v>
      </c>
      <c r="G244" s="39">
        <f t="shared" si="36"/>
        <v>-2785.9908627941982</v>
      </c>
      <c r="H244" s="39">
        <f t="shared" si="37"/>
        <v>0</v>
      </c>
      <c r="I244" s="37">
        <f t="shared" si="38"/>
        <v>-2785.9908627941982</v>
      </c>
      <c r="J244" s="40">
        <f t="shared" si="44"/>
        <v>-201.692894617989</v>
      </c>
      <c r="K244" s="37">
        <f t="shared" si="39"/>
        <v>-2987.6837574121873</v>
      </c>
      <c r="L244" s="37">
        <f t="shared" si="40"/>
        <v>-5992666.3458703207</v>
      </c>
      <c r="M244" s="37">
        <f t="shared" si="41"/>
        <v>-6426507.7621936146</v>
      </c>
      <c r="N244" s="41">
        <f>'jan-apr'!M244</f>
        <v>-7049616.506540264</v>
      </c>
      <c r="O244" s="41">
        <f t="shared" si="42"/>
        <v>623108.74434664939</v>
      </c>
      <c r="P244" s="4"/>
      <c r="Q244" s="4"/>
      <c r="R244" s="4"/>
    </row>
    <row r="245" spans="1:18" s="34" customFormat="1" x14ac:dyDescent="0.3">
      <c r="A245" s="33">
        <v>1424</v>
      </c>
      <c r="B245" s="34" t="s">
        <v>297</v>
      </c>
      <c r="C245" s="36">
        <v>98576344</v>
      </c>
      <c r="D245" s="36">
        <v>5245</v>
      </c>
      <c r="E245" s="37">
        <f t="shared" si="43"/>
        <v>18794.345853193518</v>
      </c>
      <c r="F245" s="38">
        <f t="shared" si="35"/>
        <v>1.2245114519339457</v>
      </c>
      <c r="G245" s="39">
        <f t="shared" si="36"/>
        <v>-2067.5409130645635</v>
      </c>
      <c r="H245" s="39">
        <f t="shared" si="37"/>
        <v>0</v>
      </c>
      <c r="I245" s="37">
        <f t="shared" si="38"/>
        <v>-2067.5409130645635</v>
      </c>
      <c r="J245" s="40">
        <f t="shared" si="44"/>
        <v>-201.692894617989</v>
      </c>
      <c r="K245" s="37">
        <f t="shared" si="39"/>
        <v>-2269.2338076825527</v>
      </c>
      <c r="L245" s="37">
        <f t="shared" si="40"/>
        <v>-10844252.089023635</v>
      </c>
      <c r="M245" s="37">
        <f t="shared" si="41"/>
        <v>-11902131.321294989</v>
      </c>
      <c r="N245" s="41">
        <f>'jan-apr'!M245</f>
        <v>-12378297.341424307</v>
      </c>
      <c r="O245" s="41">
        <f t="shared" si="42"/>
        <v>476166.02012931742</v>
      </c>
      <c r="P245" s="4"/>
      <c r="Q245" s="4"/>
      <c r="R245" s="4"/>
    </row>
    <row r="246" spans="1:18" s="34" customFormat="1" x14ac:dyDescent="0.3">
      <c r="A246" s="33">
        <v>1426</v>
      </c>
      <c r="B246" s="34" t="s">
        <v>298</v>
      </c>
      <c r="C246" s="36">
        <v>95833822</v>
      </c>
      <c r="D246" s="36">
        <v>5195</v>
      </c>
      <c r="E246" s="37">
        <f t="shared" si="43"/>
        <v>18447.318960538978</v>
      </c>
      <c r="F246" s="38">
        <f t="shared" si="35"/>
        <v>1.201901545342686</v>
      </c>
      <c r="G246" s="39">
        <f t="shared" si="36"/>
        <v>-1859.3247774718398</v>
      </c>
      <c r="H246" s="39">
        <f t="shared" si="37"/>
        <v>0</v>
      </c>
      <c r="I246" s="37">
        <f t="shared" si="38"/>
        <v>-1859.3247774718398</v>
      </c>
      <c r="J246" s="40">
        <f t="shared" si="44"/>
        <v>-201.692894617989</v>
      </c>
      <c r="K246" s="37">
        <f t="shared" si="39"/>
        <v>-2061.0176720898289</v>
      </c>
      <c r="L246" s="37">
        <f t="shared" si="40"/>
        <v>-9659192.2189662084</v>
      </c>
      <c r="M246" s="37">
        <f t="shared" si="41"/>
        <v>-10706986.806506662</v>
      </c>
      <c r="N246" s="41">
        <f>'jan-apr'!M246</f>
        <v>-14943759.99994266</v>
      </c>
      <c r="O246" s="41">
        <f t="shared" si="42"/>
        <v>4236773.1934359986</v>
      </c>
      <c r="P246" s="4"/>
      <c r="Q246" s="4"/>
      <c r="R246" s="4"/>
    </row>
    <row r="247" spans="1:18" s="34" customFormat="1" x14ac:dyDescent="0.3">
      <c r="A247" s="33">
        <v>1428</v>
      </c>
      <c r="B247" s="34" t="s">
        <v>299</v>
      </c>
      <c r="C247" s="36">
        <v>39296722</v>
      </c>
      <c r="D247" s="36">
        <v>3038</v>
      </c>
      <c r="E247" s="37">
        <f t="shared" si="43"/>
        <v>12935.063199473338</v>
      </c>
      <c r="F247" s="38">
        <f t="shared" si="35"/>
        <v>0.84276053782170213</v>
      </c>
      <c r="G247" s="39">
        <f t="shared" si="36"/>
        <v>1448.0286791675444</v>
      </c>
      <c r="H247" s="39">
        <f t="shared" si="37"/>
        <v>307.4878445813938</v>
      </c>
      <c r="I247" s="37">
        <f t="shared" si="38"/>
        <v>1755.5165237489382</v>
      </c>
      <c r="J247" s="40">
        <f t="shared" si="44"/>
        <v>-201.692894617989</v>
      </c>
      <c r="K247" s="37">
        <f t="shared" si="39"/>
        <v>1553.8236291309493</v>
      </c>
      <c r="L247" s="37">
        <f t="shared" si="40"/>
        <v>5333259.1991492743</v>
      </c>
      <c r="M247" s="37">
        <f t="shared" si="41"/>
        <v>4720516.185299824</v>
      </c>
      <c r="N247" s="41">
        <f>'jan-apr'!M247</f>
        <v>3108395.3719274909</v>
      </c>
      <c r="O247" s="41">
        <f t="shared" si="42"/>
        <v>1612120.8133723331</v>
      </c>
      <c r="P247" s="4"/>
      <c r="Q247" s="4"/>
      <c r="R247" s="4"/>
    </row>
    <row r="248" spans="1:18" s="34" customFormat="1" x14ac:dyDescent="0.3">
      <c r="A248" s="33">
        <v>1429</v>
      </c>
      <c r="B248" s="34" t="s">
        <v>300</v>
      </c>
      <c r="C248" s="36">
        <v>32674111</v>
      </c>
      <c r="D248" s="36">
        <v>2770</v>
      </c>
      <c r="E248" s="37">
        <f t="shared" si="43"/>
        <v>11795.707942238267</v>
      </c>
      <c r="F248" s="38">
        <f t="shared" si="35"/>
        <v>0.76852791641506624</v>
      </c>
      <c r="G248" s="39">
        <f t="shared" si="36"/>
        <v>2131.6418335085868</v>
      </c>
      <c r="H248" s="39">
        <f t="shared" si="37"/>
        <v>706.26218461366852</v>
      </c>
      <c r="I248" s="37">
        <f t="shared" si="38"/>
        <v>2837.9040181222554</v>
      </c>
      <c r="J248" s="40">
        <f t="shared" si="44"/>
        <v>-201.692894617989</v>
      </c>
      <c r="K248" s="37">
        <f t="shared" si="39"/>
        <v>2636.2111235042662</v>
      </c>
      <c r="L248" s="37">
        <f t="shared" si="40"/>
        <v>7860994.1301986473</v>
      </c>
      <c r="M248" s="37">
        <f t="shared" si="41"/>
        <v>7302304.812106817</v>
      </c>
      <c r="N248" s="41">
        <f>'jan-apr'!M248</f>
        <v>4191823.4559378386</v>
      </c>
      <c r="O248" s="41">
        <f t="shared" si="42"/>
        <v>3110481.3561689784</v>
      </c>
      <c r="P248" s="4"/>
      <c r="Q248" s="4"/>
      <c r="R248" s="4"/>
    </row>
    <row r="249" spans="1:18" s="34" customFormat="1" x14ac:dyDescent="0.3">
      <c r="A249" s="33">
        <v>1430</v>
      </c>
      <c r="B249" s="34" t="s">
        <v>301</v>
      </c>
      <c r="C249" s="36">
        <v>35955199</v>
      </c>
      <c r="D249" s="36">
        <v>3027</v>
      </c>
      <c r="E249" s="37">
        <f t="shared" si="43"/>
        <v>11878.162867525603</v>
      </c>
      <c r="F249" s="38">
        <f t="shared" si="35"/>
        <v>0.77390011723925967</v>
      </c>
      <c r="G249" s="39">
        <f t="shared" si="36"/>
        <v>2082.1688783361847</v>
      </c>
      <c r="H249" s="39">
        <f t="shared" si="37"/>
        <v>677.40296076310074</v>
      </c>
      <c r="I249" s="37">
        <f t="shared" si="38"/>
        <v>2759.5718390992852</v>
      </c>
      <c r="J249" s="40">
        <f t="shared" si="44"/>
        <v>-201.692894617989</v>
      </c>
      <c r="K249" s="37">
        <f t="shared" si="39"/>
        <v>2557.878944481296</v>
      </c>
      <c r="L249" s="37">
        <f t="shared" si="40"/>
        <v>8353223.9569535358</v>
      </c>
      <c r="M249" s="37">
        <f t="shared" si="41"/>
        <v>7742699.5649448829</v>
      </c>
      <c r="N249" s="41">
        <f>'jan-apr'!M249</f>
        <v>4550324.7751891119</v>
      </c>
      <c r="O249" s="41">
        <f t="shared" si="42"/>
        <v>3192374.7897557709</v>
      </c>
      <c r="P249" s="4"/>
      <c r="Q249" s="4"/>
      <c r="R249" s="4"/>
    </row>
    <row r="250" spans="1:18" s="34" customFormat="1" x14ac:dyDescent="0.3">
      <c r="A250" s="33">
        <v>1431</v>
      </c>
      <c r="B250" s="34" t="s">
        <v>302</v>
      </c>
      <c r="C250" s="36">
        <v>41445222</v>
      </c>
      <c r="D250" s="36">
        <v>3047</v>
      </c>
      <c r="E250" s="37">
        <f t="shared" si="43"/>
        <v>13601.976370200196</v>
      </c>
      <c r="F250" s="38">
        <f t="shared" ref="F250:F313" si="45">IF(ISNUMBER(C250),E250/E$435,"")</f>
        <v>0.88621205357966359</v>
      </c>
      <c r="G250" s="39">
        <f t="shared" ref="G250:G313" si="46">(E$435-E250)*0.6</f>
        <v>1047.880776731429</v>
      </c>
      <c r="H250" s="39">
        <f t="shared" ref="H250:H313" si="47">IF(E250&gt;=E$435*0.9,0,IF(E250&lt;0.9*E$435,(E$435*0.9-E250)*0.35))</f>
        <v>74.068234826993191</v>
      </c>
      <c r="I250" s="37">
        <f t="shared" ref="I250:I313" si="48">G250+H250</f>
        <v>1121.9490115584222</v>
      </c>
      <c r="J250" s="40">
        <f t="shared" si="44"/>
        <v>-201.692894617989</v>
      </c>
      <c r="K250" s="37">
        <f t="shared" ref="K250:K313" si="49">I250+J250</f>
        <v>920.25611694043323</v>
      </c>
      <c r="L250" s="37">
        <f t="shared" ref="L250:L313" si="50">(I250*D250)</f>
        <v>3418578.6382185123</v>
      </c>
      <c r="M250" s="37">
        <f t="shared" ref="M250:M313" si="51">(K250*D250)</f>
        <v>2804020.3883175002</v>
      </c>
      <c r="N250" s="41">
        <f>'jan-apr'!M250</f>
        <v>786751.23810870154</v>
      </c>
      <c r="O250" s="41">
        <f t="shared" ref="O250:O313" si="52">M250-N250</f>
        <v>2017269.1502087987</v>
      </c>
      <c r="P250" s="4"/>
      <c r="Q250" s="4"/>
      <c r="R250" s="4"/>
    </row>
    <row r="251" spans="1:18" s="34" customFormat="1" x14ac:dyDescent="0.3">
      <c r="A251" s="33">
        <v>1432</v>
      </c>
      <c r="B251" s="34" t="s">
        <v>303</v>
      </c>
      <c r="C251" s="36">
        <v>190895743</v>
      </c>
      <c r="D251" s="36">
        <v>13092</v>
      </c>
      <c r="E251" s="37">
        <f t="shared" si="43"/>
        <v>14581.098609838069</v>
      </c>
      <c r="F251" s="38">
        <f t="shared" si="45"/>
        <v>0.95000498389205668</v>
      </c>
      <c r="G251" s="39">
        <f t="shared" si="46"/>
        <v>460.40743294870555</v>
      </c>
      <c r="H251" s="39">
        <f t="shared" si="47"/>
        <v>0</v>
      </c>
      <c r="I251" s="37">
        <f t="shared" si="48"/>
        <v>460.40743294870555</v>
      </c>
      <c r="J251" s="40">
        <f t="shared" si="44"/>
        <v>-201.692894617989</v>
      </c>
      <c r="K251" s="37">
        <f t="shared" si="49"/>
        <v>258.71453833071655</v>
      </c>
      <c r="L251" s="37">
        <f t="shared" si="50"/>
        <v>6027654.1121644527</v>
      </c>
      <c r="M251" s="37">
        <f t="shared" si="51"/>
        <v>3387090.7358257412</v>
      </c>
      <c r="N251" s="41">
        <f>'jan-apr'!M251</f>
        <v>1599048.5144467063</v>
      </c>
      <c r="O251" s="41">
        <f t="shared" si="52"/>
        <v>1788042.2213790349</v>
      </c>
      <c r="P251" s="4"/>
      <c r="Q251" s="4"/>
      <c r="R251" s="4"/>
    </row>
    <row r="252" spans="1:18" s="34" customFormat="1" x14ac:dyDescent="0.3">
      <c r="A252" s="33">
        <v>1433</v>
      </c>
      <c r="B252" s="34" t="s">
        <v>304</v>
      </c>
      <c r="C252" s="36">
        <v>33895111</v>
      </c>
      <c r="D252" s="36">
        <v>2793</v>
      </c>
      <c r="E252" s="37">
        <f t="shared" si="43"/>
        <v>12135.736126029358</v>
      </c>
      <c r="F252" s="38">
        <f t="shared" si="45"/>
        <v>0.79068183484802634</v>
      </c>
      <c r="G252" s="39">
        <f t="shared" si="46"/>
        <v>1927.6249232339319</v>
      </c>
      <c r="H252" s="39">
        <f t="shared" si="47"/>
        <v>587.25232028678647</v>
      </c>
      <c r="I252" s="37">
        <f t="shared" si="48"/>
        <v>2514.8772435207184</v>
      </c>
      <c r="J252" s="40">
        <f t="shared" si="44"/>
        <v>-201.692894617989</v>
      </c>
      <c r="K252" s="37">
        <f t="shared" si="49"/>
        <v>2313.1843489027292</v>
      </c>
      <c r="L252" s="37">
        <f t="shared" si="50"/>
        <v>7024052.1411533663</v>
      </c>
      <c r="M252" s="37">
        <f t="shared" si="51"/>
        <v>6460723.8864853224</v>
      </c>
      <c r="N252" s="41">
        <f>'jan-apr'!M252</f>
        <v>3542713.4354817267</v>
      </c>
      <c r="O252" s="41">
        <f t="shared" si="52"/>
        <v>2918010.4510035957</v>
      </c>
      <c r="P252" s="4"/>
      <c r="Q252" s="4"/>
      <c r="R252" s="4"/>
    </row>
    <row r="253" spans="1:18" s="34" customFormat="1" x14ac:dyDescent="0.3">
      <c r="A253" s="33">
        <v>1438</v>
      </c>
      <c r="B253" s="34" t="s">
        <v>305</v>
      </c>
      <c r="C253" s="36">
        <v>60400622</v>
      </c>
      <c r="D253" s="36">
        <v>3705</v>
      </c>
      <c r="E253" s="37">
        <f t="shared" si="43"/>
        <v>16302.462078272605</v>
      </c>
      <c r="F253" s="38">
        <f t="shared" si="45"/>
        <v>1.0621572927036276</v>
      </c>
      <c r="G253" s="39">
        <f t="shared" si="46"/>
        <v>-572.41064811201613</v>
      </c>
      <c r="H253" s="39">
        <f t="shared" si="47"/>
        <v>0</v>
      </c>
      <c r="I253" s="37">
        <f t="shared" si="48"/>
        <v>-572.41064811201613</v>
      </c>
      <c r="J253" s="40">
        <f t="shared" si="44"/>
        <v>-201.692894617989</v>
      </c>
      <c r="K253" s="37">
        <f t="shared" si="49"/>
        <v>-774.10354273000507</v>
      </c>
      <c r="L253" s="37">
        <f t="shared" si="50"/>
        <v>-2120781.4512550198</v>
      </c>
      <c r="M253" s="37">
        <f t="shared" si="51"/>
        <v>-2868053.6258146688</v>
      </c>
      <c r="N253" s="41">
        <f>'jan-apr'!M253</f>
        <v>-5238566.983789715</v>
      </c>
      <c r="O253" s="41">
        <f t="shared" si="52"/>
        <v>2370513.3579750462</v>
      </c>
      <c r="P253" s="4"/>
      <c r="Q253" s="4"/>
      <c r="R253" s="4"/>
    </row>
    <row r="254" spans="1:18" s="34" customFormat="1" x14ac:dyDescent="0.3">
      <c r="A254" s="33">
        <v>1439</v>
      </c>
      <c r="B254" s="34" t="s">
        <v>306</v>
      </c>
      <c r="C254" s="36">
        <v>83625498</v>
      </c>
      <c r="D254" s="36">
        <v>5970</v>
      </c>
      <c r="E254" s="37">
        <f t="shared" si="43"/>
        <v>14007.621105527638</v>
      </c>
      <c r="F254" s="38">
        <f t="shared" si="45"/>
        <v>0.91264109919290937</v>
      </c>
      <c r="G254" s="39">
        <f t="shared" si="46"/>
        <v>804.49393553496407</v>
      </c>
      <c r="H254" s="39">
        <f t="shared" si="47"/>
        <v>0</v>
      </c>
      <c r="I254" s="37">
        <f t="shared" si="48"/>
        <v>804.49393553496407</v>
      </c>
      <c r="J254" s="40">
        <f t="shared" si="44"/>
        <v>-201.692894617989</v>
      </c>
      <c r="K254" s="37">
        <f t="shared" si="49"/>
        <v>602.80104091697513</v>
      </c>
      <c r="L254" s="37">
        <f t="shared" si="50"/>
        <v>4802828.7951437356</v>
      </c>
      <c r="M254" s="37">
        <f t="shared" si="51"/>
        <v>3598722.2142743417</v>
      </c>
      <c r="N254" s="41">
        <f>'jan-apr'!M254</f>
        <v>2326208.3070918783</v>
      </c>
      <c r="O254" s="41">
        <f t="shared" si="52"/>
        <v>1272513.9071824634</v>
      </c>
      <c r="P254" s="4"/>
      <c r="Q254" s="4"/>
      <c r="R254" s="4"/>
    </row>
    <row r="255" spans="1:18" s="34" customFormat="1" x14ac:dyDescent="0.3">
      <c r="A255" s="33">
        <v>1441</v>
      </c>
      <c r="B255" s="34" t="s">
        <v>307</v>
      </c>
      <c r="C255" s="36">
        <v>34726003</v>
      </c>
      <c r="D255" s="36">
        <v>2747</v>
      </c>
      <c r="E255" s="37">
        <f t="shared" si="43"/>
        <v>12641.428103385511</v>
      </c>
      <c r="F255" s="38">
        <f t="shared" si="45"/>
        <v>0.82362927671488517</v>
      </c>
      <c r="G255" s="39">
        <f t="shared" si="46"/>
        <v>1624.2097368202401</v>
      </c>
      <c r="H255" s="39">
        <f t="shared" si="47"/>
        <v>410.26012821213294</v>
      </c>
      <c r="I255" s="37">
        <f t="shared" si="48"/>
        <v>2034.469865032373</v>
      </c>
      <c r="J255" s="40">
        <f t="shared" si="44"/>
        <v>-201.692894617989</v>
      </c>
      <c r="K255" s="37">
        <f t="shared" si="49"/>
        <v>1832.7769704143841</v>
      </c>
      <c r="L255" s="37">
        <f t="shared" si="50"/>
        <v>5588688.7192439288</v>
      </c>
      <c r="M255" s="37">
        <f t="shared" si="51"/>
        <v>5034638.3377283132</v>
      </c>
      <c r="N255" s="41">
        <f>'jan-apr'!M255</f>
        <v>2144340.426393949</v>
      </c>
      <c r="O255" s="41">
        <f t="shared" si="52"/>
        <v>2890297.9113343642</v>
      </c>
      <c r="P255" s="4"/>
      <c r="Q255" s="4"/>
      <c r="R255" s="4"/>
    </row>
    <row r="256" spans="1:18" s="34" customFormat="1" x14ac:dyDescent="0.3">
      <c r="A256" s="33">
        <v>1443</v>
      </c>
      <c r="B256" s="34" t="s">
        <v>308</v>
      </c>
      <c r="C256" s="36">
        <v>74872804</v>
      </c>
      <c r="D256" s="36">
        <v>6151</v>
      </c>
      <c r="E256" s="37">
        <f t="shared" si="43"/>
        <v>12172.460412940985</v>
      </c>
      <c r="F256" s="38">
        <f t="shared" si="45"/>
        <v>0.79307453902824421</v>
      </c>
      <c r="G256" s="39">
        <f t="shared" si="46"/>
        <v>1905.5903510869557</v>
      </c>
      <c r="H256" s="39">
        <f t="shared" si="47"/>
        <v>574.39881986771707</v>
      </c>
      <c r="I256" s="37">
        <f t="shared" si="48"/>
        <v>2479.9891709546728</v>
      </c>
      <c r="J256" s="40">
        <f t="shared" si="44"/>
        <v>-201.692894617989</v>
      </c>
      <c r="K256" s="37">
        <f t="shared" si="49"/>
        <v>2278.2962763366836</v>
      </c>
      <c r="L256" s="37">
        <f t="shared" si="50"/>
        <v>15254413.390542192</v>
      </c>
      <c r="M256" s="37">
        <f t="shared" si="51"/>
        <v>14013800.395746941</v>
      </c>
      <c r="N256" s="41">
        <f>'jan-apr'!M256</f>
        <v>8846042.7988894004</v>
      </c>
      <c r="O256" s="41">
        <f t="shared" si="52"/>
        <v>5167757.5968575403</v>
      </c>
      <c r="P256" s="4"/>
      <c r="Q256" s="4"/>
      <c r="R256" s="4"/>
    </row>
    <row r="257" spans="1:18" s="34" customFormat="1" x14ac:dyDescent="0.3">
      <c r="A257" s="33">
        <v>1444</v>
      </c>
      <c r="B257" s="34" t="s">
        <v>309</v>
      </c>
      <c r="C257" s="36">
        <v>14013964</v>
      </c>
      <c r="D257" s="36">
        <v>1152</v>
      </c>
      <c r="E257" s="37">
        <f t="shared" si="43"/>
        <v>12164.899305555555</v>
      </c>
      <c r="F257" s="38">
        <f t="shared" si="45"/>
        <v>0.79258190881620683</v>
      </c>
      <c r="G257" s="39">
        <f t="shared" si="46"/>
        <v>1910.127015518214</v>
      </c>
      <c r="H257" s="39">
        <f t="shared" si="47"/>
        <v>577.04520745261777</v>
      </c>
      <c r="I257" s="37">
        <f t="shared" si="48"/>
        <v>2487.1722229708316</v>
      </c>
      <c r="J257" s="40">
        <f t="shared" si="44"/>
        <v>-201.692894617989</v>
      </c>
      <c r="K257" s="37">
        <f t="shared" si="49"/>
        <v>2285.4793283528425</v>
      </c>
      <c r="L257" s="37">
        <f t="shared" si="50"/>
        <v>2865222.4008623981</v>
      </c>
      <c r="M257" s="37">
        <f t="shared" si="51"/>
        <v>2632872.1862624744</v>
      </c>
      <c r="N257" s="41">
        <f>'jan-apr'!M257</f>
        <v>1659935.9493286607</v>
      </c>
      <c r="O257" s="41">
        <f t="shared" si="52"/>
        <v>972936.23693381366</v>
      </c>
      <c r="P257" s="4"/>
      <c r="Q257" s="4"/>
      <c r="R257" s="4"/>
    </row>
    <row r="258" spans="1:18" s="34" customFormat="1" x14ac:dyDescent="0.3">
      <c r="A258" s="33">
        <v>1445</v>
      </c>
      <c r="B258" s="34" t="s">
        <v>310</v>
      </c>
      <c r="C258" s="36">
        <v>76541391</v>
      </c>
      <c r="D258" s="36">
        <v>5836</v>
      </c>
      <c r="E258" s="37">
        <f t="shared" si="43"/>
        <v>13115.385709389993</v>
      </c>
      <c r="F258" s="38">
        <f t="shared" si="45"/>
        <v>0.8545091232824138</v>
      </c>
      <c r="G258" s="39">
        <f t="shared" si="46"/>
        <v>1339.8351732175508</v>
      </c>
      <c r="H258" s="39">
        <f t="shared" si="47"/>
        <v>244.37496611056429</v>
      </c>
      <c r="I258" s="37">
        <f t="shared" si="48"/>
        <v>1584.210139328115</v>
      </c>
      <c r="J258" s="40">
        <f t="shared" si="44"/>
        <v>-201.692894617989</v>
      </c>
      <c r="K258" s="37">
        <f t="shared" si="49"/>
        <v>1382.5172447101261</v>
      </c>
      <c r="L258" s="37">
        <f t="shared" si="50"/>
        <v>9245450.3731188793</v>
      </c>
      <c r="M258" s="37">
        <f t="shared" si="51"/>
        <v>8068370.6401282959</v>
      </c>
      <c r="N258" s="41">
        <f>'jan-apr'!M258</f>
        <v>5102460.3377448479</v>
      </c>
      <c r="O258" s="41">
        <f t="shared" si="52"/>
        <v>2965910.302383448</v>
      </c>
      <c r="P258" s="4"/>
      <c r="Q258" s="4"/>
      <c r="R258" s="4"/>
    </row>
    <row r="259" spans="1:18" s="34" customFormat="1" x14ac:dyDescent="0.3">
      <c r="A259" s="33">
        <v>1449</v>
      </c>
      <c r="B259" s="34" t="s">
        <v>311</v>
      </c>
      <c r="C259" s="36">
        <v>87160538</v>
      </c>
      <c r="D259" s="36">
        <v>7167</v>
      </c>
      <c r="E259" s="37">
        <f t="shared" si="43"/>
        <v>12161.369889772568</v>
      </c>
      <c r="F259" s="38">
        <f t="shared" si="45"/>
        <v>0.79235195614434151</v>
      </c>
      <c r="G259" s="39">
        <f t="shared" si="46"/>
        <v>1912.244664988006</v>
      </c>
      <c r="H259" s="39">
        <f t="shared" si="47"/>
        <v>578.28050297666312</v>
      </c>
      <c r="I259" s="37">
        <f t="shared" si="48"/>
        <v>2490.525167964669</v>
      </c>
      <c r="J259" s="40">
        <f t="shared" si="44"/>
        <v>-201.692894617989</v>
      </c>
      <c r="K259" s="37">
        <f t="shared" si="49"/>
        <v>2288.8322733466798</v>
      </c>
      <c r="L259" s="37">
        <f t="shared" si="50"/>
        <v>17849593.878802784</v>
      </c>
      <c r="M259" s="37">
        <f t="shared" si="51"/>
        <v>16404060.903075654</v>
      </c>
      <c r="N259" s="41">
        <f>'jan-apr'!M259</f>
        <v>9596490.0930889826</v>
      </c>
      <c r="O259" s="41">
        <f t="shared" si="52"/>
        <v>6807570.8099866714</v>
      </c>
      <c r="P259" s="4"/>
      <c r="Q259" s="4"/>
      <c r="R259" s="4"/>
    </row>
    <row r="260" spans="1:18" s="34" customFormat="1" x14ac:dyDescent="0.3">
      <c r="A260" s="33">
        <v>1502</v>
      </c>
      <c r="B260" s="34" t="s">
        <v>312</v>
      </c>
      <c r="C260" s="36">
        <v>388142214</v>
      </c>
      <c r="D260" s="36">
        <v>27001</v>
      </c>
      <c r="E260" s="37">
        <f t="shared" si="43"/>
        <v>14375.105144253917</v>
      </c>
      <c r="F260" s="38">
        <f t="shared" si="45"/>
        <v>0.93658385396278632</v>
      </c>
      <c r="G260" s="39">
        <f t="shared" si="46"/>
        <v>584.00351229919647</v>
      </c>
      <c r="H260" s="39">
        <f t="shared" si="47"/>
        <v>0</v>
      </c>
      <c r="I260" s="37">
        <f t="shared" si="48"/>
        <v>584.00351229919647</v>
      </c>
      <c r="J260" s="40">
        <f t="shared" si="44"/>
        <v>-201.692894617989</v>
      </c>
      <c r="K260" s="37">
        <f t="shared" si="49"/>
        <v>382.31061768120748</v>
      </c>
      <c r="L260" s="37">
        <f t="shared" si="50"/>
        <v>15768678.835590605</v>
      </c>
      <c r="M260" s="37">
        <f t="shared" si="51"/>
        <v>10322768.988010284</v>
      </c>
      <c r="N260" s="41">
        <f>'jan-apr'!M260</f>
        <v>6246060.9770833757</v>
      </c>
      <c r="O260" s="41">
        <f t="shared" si="52"/>
        <v>4076708.0109269079</v>
      </c>
      <c r="P260" s="4"/>
      <c r="Q260" s="4"/>
      <c r="R260" s="4"/>
    </row>
    <row r="261" spans="1:18" s="34" customFormat="1" x14ac:dyDescent="0.3">
      <c r="A261" s="33">
        <v>1504</v>
      </c>
      <c r="B261" s="34" t="s">
        <v>313</v>
      </c>
      <c r="C261" s="36">
        <v>739000875</v>
      </c>
      <c r="D261" s="36">
        <v>47998</v>
      </c>
      <c r="E261" s="37">
        <f t="shared" si="43"/>
        <v>15396.493083045127</v>
      </c>
      <c r="F261" s="38">
        <f t="shared" si="45"/>
        <v>1.0031305291004329</v>
      </c>
      <c r="G261" s="39">
        <f t="shared" si="46"/>
        <v>-28.829250975529064</v>
      </c>
      <c r="H261" s="39">
        <f t="shared" si="47"/>
        <v>0</v>
      </c>
      <c r="I261" s="37">
        <f t="shared" si="48"/>
        <v>-28.829250975529064</v>
      </c>
      <c r="J261" s="40">
        <f t="shared" si="44"/>
        <v>-201.692894617989</v>
      </c>
      <c r="K261" s="37">
        <f t="shared" si="49"/>
        <v>-230.52214559351808</v>
      </c>
      <c r="L261" s="37">
        <f t="shared" si="50"/>
        <v>-1383746.3883234439</v>
      </c>
      <c r="M261" s="37">
        <f t="shared" si="51"/>
        <v>-11064601.944197681</v>
      </c>
      <c r="N261" s="41">
        <f>'jan-apr'!M261</f>
        <v>-7159042.3767176252</v>
      </c>
      <c r="O261" s="41">
        <f t="shared" si="52"/>
        <v>-3905559.5674800556</v>
      </c>
      <c r="P261" s="4"/>
      <c r="Q261" s="4"/>
      <c r="R261" s="4"/>
    </row>
    <row r="262" spans="1:18" s="34" customFormat="1" x14ac:dyDescent="0.3">
      <c r="A262" s="33">
        <v>1505</v>
      </c>
      <c r="B262" s="34" t="s">
        <v>314</v>
      </c>
      <c r="C262" s="36">
        <v>313301242</v>
      </c>
      <c r="D262" s="36">
        <v>24274</v>
      </c>
      <c r="E262" s="37">
        <f t="shared" si="43"/>
        <v>12906.865040784378</v>
      </c>
      <c r="F262" s="38">
        <f t="shared" si="45"/>
        <v>0.8409233380325849</v>
      </c>
      <c r="G262" s="39">
        <f t="shared" si="46"/>
        <v>1464.9475743809201</v>
      </c>
      <c r="H262" s="39">
        <f t="shared" si="47"/>
        <v>317.35720012252966</v>
      </c>
      <c r="I262" s="37">
        <f t="shared" si="48"/>
        <v>1782.3047745034496</v>
      </c>
      <c r="J262" s="40">
        <f t="shared" si="44"/>
        <v>-201.692894617989</v>
      </c>
      <c r="K262" s="37">
        <f t="shared" si="49"/>
        <v>1580.6118798854607</v>
      </c>
      <c r="L262" s="37">
        <f t="shared" si="50"/>
        <v>43263666.096296735</v>
      </c>
      <c r="M262" s="37">
        <f t="shared" si="51"/>
        <v>38367772.772339672</v>
      </c>
      <c r="N262" s="41">
        <f>'jan-apr'!M262</f>
        <v>20010457.743406158</v>
      </c>
      <c r="O262" s="41">
        <f t="shared" si="52"/>
        <v>18357315.028933514</v>
      </c>
      <c r="P262" s="4"/>
      <c r="Q262" s="4"/>
      <c r="R262" s="4"/>
    </row>
    <row r="263" spans="1:18" s="34" customFormat="1" x14ac:dyDescent="0.3">
      <c r="A263" s="33">
        <v>1511</v>
      </c>
      <c r="B263" s="34" t="s">
        <v>315</v>
      </c>
      <c r="C263" s="36">
        <v>40944216</v>
      </c>
      <c r="D263" s="36">
        <v>3163</v>
      </c>
      <c r="E263" s="37">
        <f t="shared" si="43"/>
        <v>12944.741068605754</v>
      </c>
      <c r="F263" s="38">
        <f t="shared" si="45"/>
        <v>0.84339108179889233</v>
      </c>
      <c r="G263" s="39">
        <f t="shared" si="46"/>
        <v>1442.2219576880946</v>
      </c>
      <c r="H263" s="39">
        <f t="shared" si="47"/>
        <v>304.10059038504812</v>
      </c>
      <c r="I263" s="37">
        <f t="shared" si="48"/>
        <v>1746.3225480731426</v>
      </c>
      <c r="J263" s="40">
        <f t="shared" si="44"/>
        <v>-201.692894617989</v>
      </c>
      <c r="K263" s="37">
        <f t="shared" si="49"/>
        <v>1544.6296534551536</v>
      </c>
      <c r="L263" s="37">
        <f t="shared" si="50"/>
        <v>5523618.21955535</v>
      </c>
      <c r="M263" s="37">
        <f t="shared" si="51"/>
        <v>4885663.593878651</v>
      </c>
      <c r="N263" s="41">
        <f>'jan-apr'!M263</f>
        <v>2479593.1303181886</v>
      </c>
      <c r="O263" s="41">
        <f t="shared" si="52"/>
        <v>2406070.4635604625</v>
      </c>
      <c r="P263" s="4"/>
      <c r="Q263" s="4"/>
      <c r="R263" s="4"/>
    </row>
    <row r="264" spans="1:18" s="34" customFormat="1" x14ac:dyDescent="0.3">
      <c r="A264" s="33">
        <v>1514</v>
      </c>
      <c r="B264" s="34" t="s">
        <v>176</v>
      </c>
      <c r="C264" s="36">
        <v>37311771</v>
      </c>
      <c r="D264" s="36">
        <v>2493</v>
      </c>
      <c r="E264" s="37">
        <f t="shared" si="43"/>
        <v>14966.614921780987</v>
      </c>
      <c r="F264" s="38">
        <f t="shared" si="45"/>
        <v>0.97512259865603257</v>
      </c>
      <c r="G264" s="39">
        <f t="shared" si="46"/>
        <v>229.09764578295471</v>
      </c>
      <c r="H264" s="39">
        <f t="shared" si="47"/>
        <v>0</v>
      </c>
      <c r="I264" s="37">
        <f t="shared" si="48"/>
        <v>229.09764578295471</v>
      </c>
      <c r="J264" s="40">
        <f t="shared" si="44"/>
        <v>-201.692894617989</v>
      </c>
      <c r="K264" s="37">
        <f t="shared" si="49"/>
        <v>27.404751164965717</v>
      </c>
      <c r="L264" s="37">
        <f t="shared" si="50"/>
        <v>571140.43093690614</v>
      </c>
      <c r="M264" s="37">
        <f t="shared" si="51"/>
        <v>68320.044654259531</v>
      </c>
      <c r="N264" s="41">
        <f>'jan-apr'!M264</f>
        <v>616458.0857253006</v>
      </c>
      <c r="O264" s="41">
        <f t="shared" si="52"/>
        <v>-548138.04107104102</v>
      </c>
      <c r="P264" s="4"/>
      <c r="Q264" s="4"/>
      <c r="R264" s="4"/>
    </row>
    <row r="265" spans="1:18" s="34" customFormat="1" x14ac:dyDescent="0.3">
      <c r="A265" s="33">
        <v>1515</v>
      </c>
      <c r="B265" s="34" t="s">
        <v>316</v>
      </c>
      <c r="C265" s="36">
        <v>140949226</v>
      </c>
      <c r="D265" s="36">
        <v>8927</v>
      </c>
      <c r="E265" s="37">
        <f t="shared" ref="E265:E328" si="53">(C265)/D265</f>
        <v>15789.092192225831</v>
      </c>
      <c r="F265" s="38">
        <f t="shared" si="45"/>
        <v>1.0287096106479372</v>
      </c>
      <c r="G265" s="39">
        <f t="shared" si="46"/>
        <v>-264.38871648395178</v>
      </c>
      <c r="H265" s="39">
        <f t="shared" si="47"/>
        <v>0</v>
      </c>
      <c r="I265" s="37">
        <f t="shared" si="48"/>
        <v>-264.38871648395178</v>
      </c>
      <c r="J265" s="40">
        <f t="shared" ref="J265:J328" si="54">I$437</f>
        <v>-201.692894617989</v>
      </c>
      <c r="K265" s="37">
        <f t="shared" si="49"/>
        <v>-466.08161110194078</v>
      </c>
      <c r="L265" s="37">
        <f t="shared" si="50"/>
        <v>-2360198.0720522376</v>
      </c>
      <c r="M265" s="37">
        <f t="shared" si="51"/>
        <v>-4160710.5423070253</v>
      </c>
      <c r="N265" s="41">
        <f>'jan-apr'!M265</f>
        <v>-1941800.2001324694</v>
      </c>
      <c r="O265" s="41">
        <f t="shared" si="52"/>
        <v>-2218910.3421745561</v>
      </c>
      <c r="P265" s="4"/>
      <c r="Q265" s="4"/>
      <c r="R265" s="4"/>
    </row>
    <row r="266" spans="1:18" s="34" customFormat="1" x14ac:dyDescent="0.3">
      <c r="A266" s="33">
        <v>1516</v>
      </c>
      <c r="B266" s="34" t="s">
        <v>317</v>
      </c>
      <c r="C266" s="36">
        <v>134857906</v>
      </c>
      <c r="D266" s="36">
        <v>8609</v>
      </c>
      <c r="E266" s="37">
        <f t="shared" si="53"/>
        <v>15664.758508537578</v>
      </c>
      <c r="F266" s="38">
        <f t="shared" si="45"/>
        <v>1.0206088754200853</v>
      </c>
      <c r="G266" s="39">
        <f t="shared" si="46"/>
        <v>-189.78850627099965</v>
      </c>
      <c r="H266" s="39">
        <f t="shared" si="47"/>
        <v>0</v>
      </c>
      <c r="I266" s="37">
        <f t="shared" si="48"/>
        <v>-189.78850627099965</v>
      </c>
      <c r="J266" s="40">
        <f t="shared" si="54"/>
        <v>-201.692894617989</v>
      </c>
      <c r="K266" s="37">
        <f t="shared" si="49"/>
        <v>-391.48140088898867</v>
      </c>
      <c r="L266" s="37">
        <f t="shared" si="50"/>
        <v>-1633889.2504870361</v>
      </c>
      <c r="M266" s="37">
        <f t="shared" si="51"/>
        <v>-3370263.3802533033</v>
      </c>
      <c r="N266" s="41">
        <f>'jan-apr'!M266</f>
        <v>-1457343.3403092201</v>
      </c>
      <c r="O266" s="41">
        <f t="shared" si="52"/>
        <v>-1912920.0399440832</v>
      </c>
      <c r="P266" s="4"/>
      <c r="Q266" s="4"/>
      <c r="R266" s="4"/>
    </row>
    <row r="267" spans="1:18" s="34" customFormat="1" x14ac:dyDescent="0.3">
      <c r="A267" s="33">
        <v>1517</v>
      </c>
      <c r="B267" s="34" t="s">
        <v>318</v>
      </c>
      <c r="C267" s="36">
        <v>63215667</v>
      </c>
      <c r="D267" s="36">
        <v>5155</v>
      </c>
      <c r="E267" s="37">
        <f t="shared" si="53"/>
        <v>12262.980989330747</v>
      </c>
      <c r="F267" s="38">
        <f t="shared" si="45"/>
        <v>0.7989722426935244</v>
      </c>
      <c r="G267" s="39">
        <f t="shared" si="46"/>
        <v>1851.2780052530989</v>
      </c>
      <c r="H267" s="39">
        <f t="shared" si="47"/>
        <v>542.71661813130061</v>
      </c>
      <c r="I267" s="37">
        <f t="shared" si="48"/>
        <v>2393.9946233843993</v>
      </c>
      <c r="J267" s="40">
        <f t="shared" si="54"/>
        <v>-201.692894617989</v>
      </c>
      <c r="K267" s="37">
        <f t="shared" si="49"/>
        <v>2192.3017287664102</v>
      </c>
      <c r="L267" s="37">
        <f t="shared" si="50"/>
        <v>12341042.283546578</v>
      </c>
      <c r="M267" s="37">
        <f t="shared" si="51"/>
        <v>11301315.411790844</v>
      </c>
      <c r="N267" s="41">
        <f>'jan-apr'!M267</f>
        <v>6289971.2260323325</v>
      </c>
      <c r="O267" s="41">
        <f t="shared" si="52"/>
        <v>5011344.1857585115</v>
      </c>
      <c r="P267" s="4"/>
      <c r="Q267" s="4"/>
      <c r="R267" s="4"/>
    </row>
    <row r="268" spans="1:18" s="34" customFormat="1" x14ac:dyDescent="0.3">
      <c r="A268" s="33">
        <v>1519</v>
      </c>
      <c r="B268" s="34" t="s">
        <v>319</v>
      </c>
      <c r="C268" s="36">
        <v>111686067</v>
      </c>
      <c r="D268" s="36">
        <v>9197</v>
      </c>
      <c r="E268" s="37">
        <f t="shared" si="53"/>
        <v>12143.749809720561</v>
      </c>
      <c r="F268" s="38">
        <f t="shared" si="45"/>
        <v>0.79120395184686765</v>
      </c>
      <c r="G268" s="39">
        <f t="shared" si="46"/>
        <v>1922.8167130192105</v>
      </c>
      <c r="H268" s="39">
        <f t="shared" si="47"/>
        <v>584.4475309948657</v>
      </c>
      <c r="I268" s="37">
        <f t="shared" si="48"/>
        <v>2507.2642440140762</v>
      </c>
      <c r="J268" s="40">
        <f t="shared" si="54"/>
        <v>-201.692894617989</v>
      </c>
      <c r="K268" s="37">
        <f t="shared" si="49"/>
        <v>2305.571349396087</v>
      </c>
      <c r="L268" s="37">
        <f t="shared" si="50"/>
        <v>23059309.252197459</v>
      </c>
      <c r="M268" s="37">
        <f t="shared" si="51"/>
        <v>21204339.700395811</v>
      </c>
      <c r="N268" s="41">
        <f>'jan-apr'!M268</f>
        <v>12395044.509353895</v>
      </c>
      <c r="O268" s="41">
        <f t="shared" si="52"/>
        <v>8809295.1910419166</v>
      </c>
      <c r="P268" s="4"/>
      <c r="Q268" s="4"/>
      <c r="R268" s="4"/>
    </row>
    <row r="269" spans="1:18" s="34" customFormat="1" x14ac:dyDescent="0.3">
      <c r="A269" s="33">
        <v>1520</v>
      </c>
      <c r="B269" s="34" t="s">
        <v>320</v>
      </c>
      <c r="C269" s="36">
        <v>140031358</v>
      </c>
      <c r="D269" s="36">
        <v>10857</v>
      </c>
      <c r="E269" s="37">
        <f t="shared" si="53"/>
        <v>12897.794786773511</v>
      </c>
      <c r="F269" s="38">
        <f t="shared" si="45"/>
        <v>0.84033238211451189</v>
      </c>
      <c r="G269" s="39">
        <f t="shared" si="46"/>
        <v>1470.3897267874402</v>
      </c>
      <c r="H269" s="39">
        <f t="shared" si="47"/>
        <v>320.53178902633306</v>
      </c>
      <c r="I269" s="37">
        <f t="shared" si="48"/>
        <v>1790.9215158137731</v>
      </c>
      <c r="J269" s="40">
        <f t="shared" si="54"/>
        <v>-201.692894617989</v>
      </c>
      <c r="K269" s="37">
        <f t="shared" si="49"/>
        <v>1589.2286211957842</v>
      </c>
      <c r="L269" s="37">
        <f t="shared" si="50"/>
        <v>19444034.897190135</v>
      </c>
      <c r="M269" s="37">
        <f t="shared" si="51"/>
        <v>17254255.140322629</v>
      </c>
      <c r="N269" s="41">
        <f>'jan-apr'!M269</f>
        <v>9088410.6307823528</v>
      </c>
      <c r="O269" s="41">
        <f t="shared" si="52"/>
        <v>8165844.5095402766</v>
      </c>
      <c r="P269" s="4"/>
      <c r="Q269" s="4"/>
      <c r="R269" s="4"/>
    </row>
    <row r="270" spans="1:18" s="34" customFormat="1" x14ac:dyDescent="0.3">
      <c r="A270" s="33">
        <v>1523</v>
      </c>
      <c r="B270" s="34" t="s">
        <v>321</v>
      </c>
      <c r="C270" s="36">
        <v>30012312</v>
      </c>
      <c r="D270" s="36">
        <v>2250</v>
      </c>
      <c r="E270" s="37">
        <f t="shared" si="53"/>
        <v>13338.805333333334</v>
      </c>
      <c r="F270" s="38">
        <f t="shared" si="45"/>
        <v>0.86906562289364719</v>
      </c>
      <c r="G270" s="39">
        <f t="shared" si="46"/>
        <v>1205.7833988515467</v>
      </c>
      <c r="H270" s="39">
        <f t="shared" si="47"/>
        <v>166.17809773039517</v>
      </c>
      <c r="I270" s="37">
        <f t="shared" si="48"/>
        <v>1371.9614965819419</v>
      </c>
      <c r="J270" s="40">
        <f t="shared" si="54"/>
        <v>-201.692894617989</v>
      </c>
      <c r="K270" s="37">
        <f t="shared" si="49"/>
        <v>1170.268601963953</v>
      </c>
      <c r="L270" s="37">
        <f t="shared" si="50"/>
        <v>3086913.3673093691</v>
      </c>
      <c r="M270" s="37">
        <f t="shared" si="51"/>
        <v>2633104.3544188943</v>
      </c>
      <c r="N270" s="41">
        <f>'jan-apr'!M270</f>
        <v>1831915.6510325405</v>
      </c>
      <c r="O270" s="41">
        <f t="shared" si="52"/>
        <v>801188.70338635379</v>
      </c>
      <c r="P270" s="4"/>
      <c r="Q270" s="4"/>
      <c r="R270" s="4"/>
    </row>
    <row r="271" spans="1:18" s="34" customFormat="1" x14ac:dyDescent="0.3">
      <c r="A271" s="33">
        <v>1524</v>
      </c>
      <c r="B271" s="34" t="s">
        <v>322</v>
      </c>
      <c r="C271" s="36">
        <v>27362203</v>
      </c>
      <c r="D271" s="36">
        <v>1645</v>
      </c>
      <c r="E271" s="37">
        <f t="shared" si="53"/>
        <v>16633.558054711248</v>
      </c>
      <c r="F271" s="38">
        <f t="shared" si="45"/>
        <v>1.0837292493976927</v>
      </c>
      <c r="G271" s="39">
        <f t="shared" si="46"/>
        <v>-771.06823397520168</v>
      </c>
      <c r="H271" s="39">
        <f t="shared" si="47"/>
        <v>0</v>
      </c>
      <c r="I271" s="37">
        <f t="shared" si="48"/>
        <v>-771.06823397520168</v>
      </c>
      <c r="J271" s="40">
        <f t="shared" si="54"/>
        <v>-201.692894617989</v>
      </c>
      <c r="K271" s="37">
        <f t="shared" si="49"/>
        <v>-972.76112859319073</v>
      </c>
      <c r="L271" s="37">
        <f t="shared" si="50"/>
        <v>-1268407.2448892067</v>
      </c>
      <c r="M271" s="37">
        <f t="shared" si="51"/>
        <v>-1600192.0565357988</v>
      </c>
      <c r="N271" s="41">
        <f>'jan-apr'!M271</f>
        <v>-3398663.7547460413</v>
      </c>
      <c r="O271" s="41">
        <f t="shared" si="52"/>
        <v>1798471.6982102424</v>
      </c>
      <c r="P271" s="4"/>
      <c r="Q271" s="4"/>
      <c r="R271" s="4"/>
    </row>
    <row r="272" spans="1:18" s="34" customFormat="1" x14ac:dyDescent="0.3">
      <c r="A272" s="33">
        <v>1525</v>
      </c>
      <c r="B272" s="34" t="s">
        <v>323</v>
      </c>
      <c r="C272" s="36">
        <v>60326734</v>
      </c>
      <c r="D272" s="36">
        <v>4565</v>
      </c>
      <c r="E272" s="37">
        <f t="shared" si="53"/>
        <v>13215.056736035049</v>
      </c>
      <c r="F272" s="38">
        <f t="shared" si="45"/>
        <v>0.86100300790634421</v>
      </c>
      <c r="G272" s="39">
        <f t="shared" si="46"/>
        <v>1280.0325572305176</v>
      </c>
      <c r="H272" s="39">
        <f t="shared" si="47"/>
        <v>209.49010678479488</v>
      </c>
      <c r="I272" s="37">
        <f t="shared" si="48"/>
        <v>1489.5226640153123</v>
      </c>
      <c r="J272" s="40">
        <f t="shared" si="54"/>
        <v>-201.692894617989</v>
      </c>
      <c r="K272" s="37">
        <f t="shared" si="49"/>
        <v>1287.8297693973234</v>
      </c>
      <c r="L272" s="37">
        <f t="shared" si="50"/>
        <v>6799670.9612299008</v>
      </c>
      <c r="M272" s="37">
        <f t="shared" si="51"/>
        <v>5878942.8972987812</v>
      </c>
      <c r="N272" s="41">
        <f>'jan-apr'!M272</f>
        <v>2752830.046428245</v>
      </c>
      <c r="O272" s="41">
        <f t="shared" si="52"/>
        <v>3126112.8508705362</v>
      </c>
      <c r="P272" s="4"/>
      <c r="Q272" s="4"/>
      <c r="R272" s="4"/>
    </row>
    <row r="273" spans="1:18" s="34" customFormat="1" x14ac:dyDescent="0.3">
      <c r="A273" s="33">
        <v>1526</v>
      </c>
      <c r="B273" s="34" t="s">
        <v>324</v>
      </c>
      <c r="C273" s="36">
        <v>10893547</v>
      </c>
      <c r="D273" s="36">
        <v>947</v>
      </c>
      <c r="E273" s="37">
        <f t="shared" si="53"/>
        <v>11503.217529039071</v>
      </c>
      <c r="F273" s="38">
        <f t="shared" si="45"/>
        <v>0.74947123504179847</v>
      </c>
      <c r="G273" s="39">
        <f t="shared" si="46"/>
        <v>2307.1360814281038</v>
      </c>
      <c r="H273" s="39">
        <f t="shared" si="47"/>
        <v>808.6338292333869</v>
      </c>
      <c r="I273" s="37">
        <f t="shared" si="48"/>
        <v>3115.7699106614909</v>
      </c>
      <c r="J273" s="40">
        <f t="shared" si="54"/>
        <v>-201.692894617989</v>
      </c>
      <c r="K273" s="37">
        <f t="shared" si="49"/>
        <v>2914.0770160435018</v>
      </c>
      <c r="L273" s="37">
        <f t="shared" si="50"/>
        <v>2950634.1053964319</v>
      </c>
      <c r="M273" s="37">
        <f t="shared" si="51"/>
        <v>2759630.9341931962</v>
      </c>
      <c r="N273" s="41">
        <f>'jan-apr'!M273</f>
        <v>1513437.0555679179</v>
      </c>
      <c r="O273" s="41">
        <f t="shared" si="52"/>
        <v>1246193.8786252784</v>
      </c>
      <c r="P273" s="4"/>
      <c r="Q273" s="4"/>
      <c r="R273" s="4"/>
    </row>
    <row r="274" spans="1:18" s="34" customFormat="1" x14ac:dyDescent="0.3">
      <c r="A274" s="33">
        <v>1528</v>
      </c>
      <c r="B274" s="34" t="s">
        <v>325</v>
      </c>
      <c r="C274" s="36">
        <v>95461399</v>
      </c>
      <c r="D274" s="36">
        <v>7657</v>
      </c>
      <c r="E274" s="37">
        <f t="shared" si="53"/>
        <v>12467.206347133342</v>
      </c>
      <c r="F274" s="38">
        <f t="shared" si="45"/>
        <v>0.8122781747732033</v>
      </c>
      <c r="G274" s="39">
        <f t="shared" si="46"/>
        <v>1728.7427905715415</v>
      </c>
      <c r="H274" s="39">
        <f t="shared" si="47"/>
        <v>471.23774290039216</v>
      </c>
      <c r="I274" s="37">
        <f t="shared" si="48"/>
        <v>2199.9805334719335</v>
      </c>
      <c r="J274" s="40">
        <f t="shared" si="54"/>
        <v>-201.692894617989</v>
      </c>
      <c r="K274" s="37">
        <f t="shared" si="49"/>
        <v>1998.2876388539446</v>
      </c>
      <c r="L274" s="37">
        <f t="shared" si="50"/>
        <v>16845250.944794595</v>
      </c>
      <c r="M274" s="37">
        <f t="shared" si="51"/>
        <v>15300888.450704655</v>
      </c>
      <c r="N274" s="41">
        <f>'jan-apr'!M274</f>
        <v>9527842.3159805145</v>
      </c>
      <c r="O274" s="41">
        <f t="shared" si="52"/>
        <v>5773046.1347241402</v>
      </c>
      <c r="P274" s="4"/>
      <c r="Q274" s="4"/>
      <c r="R274" s="4"/>
    </row>
    <row r="275" spans="1:18" s="34" customFormat="1" x14ac:dyDescent="0.3">
      <c r="A275" s="33">
        <v>1529</v>
      </c>
      <c r="B275" s="34" t="s">
        <v>326</v>
      </c>
      <c r="C275" s="36">
        <v>60743138</v>
      </c>
      <c r="D275" s="36">
        <v>4764</v>
      </c>
      <c r="E275" s="37">
        <f t="shared" si="53"/>
        <v>12750.448782535685</v>
      </c>
      <c r="F275" s="38">
        <f t="shared" si="45"/>
        <v>0.8307323209580727</v>
      </c>
      <c r="G275" s="39">
        <f t="shared" si="46"/>
        <v>1558.7973293301361</v>
      </c>
      <c r="H275" s="39">
        <f t="shared" si="47"/>
        <v>372.10289050957232</v>
      </c>
      <c r="I275" s="37">
        <f t="shared" si="48"/>
        <v>1930.9002198397084</v>
      </c>
      <c r="J275" s="40">
        <f t="shared" si="54"/>
        <v>-201.692894617989</v>
      </c>
      <c r="K275" s="37">
        <f t="shared" si="49"/>
        <v>1729.2073252217194</v>
      </c>
      <c r="L275" s="37">
        <f t="shared" si="50"/>
        <v>9198808.6473163702</v>
      </c>
      <c r="M275" s="37">
        <f t="shared" si="51"/>
        <v>8237943.6973562716</v>
      </c>
      <c r="N275" s="41">
        <f>'jan-apr'!M275</f>
        <v>4177197.8237862317</v>
      </c>
      <c r="O275" s="41">
        <f t="shared" si="52"/>
        <v>4060745.8735700399</v>
      </c>
      <c r="P275" s="4"/>
      <c r="Q275" s="4"/>
      <c r="R275" s="4"/>
    </row>
    <row r="276" spans="1:18" s="34" customFormat="1" x14ac:dyDescent="0.3">
      <c r="A276" s="33">
        <v>1531</v>
      </c>
      <c r="B276" s="34" t="s">
        <v>327</v>
      </c>
      <c r="C276" s="36">
        <v>117242716</v>
      </c>
      <c r="D276" s="36">
        <v>9271</v>
      </c>
      <c r="E276" s="37">
        <f t="shared" si="53"/>
        <v>12646.177974328551</v>
      </c>
      <c r="F276" s="38">
        <f t="shared" si="45"/>
        <v>0.82393874592495464</v>
      </c>
      <c r="G276" s="39">
        <f t="shared" si="46"/>
        <v>1621.3598142544161</v>
      </c>
      <c r="H276" s="39">
        <f t="shared" si="47"/>
        <v>408.59767338206893</v>
      </c>
      <c r="I276" s="37">
        <f t="shared" si="48"/>
        <v>2029.957487636485</v>
      </c>
      <c r="J276" s="40">
        <f t="shared" si="54"/>
        <v>-201.692894617989</v>
      </c>
      <c r="K276" s="37">
        <f t="shared" si="49"/>
        <v>1828.264593018496</v>
      </c>
      <c r="L276" s="37">
        <f t="shared" si="50"/>
        <v>18819735.867877852</v>
      </c>
      <c r="M276" s="37">
        <f t="shared" si="51"/>
        <v>16949841.041874476</v>
      </c>
      <c r="N276" s="41">
        <f>'jan-apr'!M276</f>
        <v>9104956.6283211894</v>
      </c>
      <c r="O276" s="41">
        <f t="shared" si="52"/>
        <v>7844884.4135532863</v>
      </c>
      <c r="P276" s="4"/>
      <c r="Q276" s="4"/>
      <c r="R276" s="4"/>
    </row>
    <row r="277" spans="1:18" s="34" customFormat="1" x14ac:dyDescent="0.3">
      <c r="A277" s="33">
        <v>1532</v>
      </c>
      <c r="B277" s="34" t="s">
        <v>328</v>
      </c>
      <c r="C277" s="36">
        <v>117075217</v>
      </c>
      <c r="D277" s="36">
        <v>8398</v>
      </c>
      <c r="E277" s="37">
        <f t="shared" si="53"/>
        <v>13940.845082162419</v>
      </c>
      <c r="F277" s="38">
        <f t="shared" si="45"/>
        <v>0.90829042873254717</v>
      </c>
      <c r="G277" s="39">
        <f t="shared" si="46"/>
        <v>844.55954955409538</v>
      </c>
      <c r="H277" s="39">
        <f t="shared" si="47"/>
        <v>0</v>
      </c>
      <c r="I277" s="37">
        <f t="shared" si="48"/>
        <v>844.55954955409538</v>
      </c>
      <c r="J277" s="40">
        <f t="shared" si="54"/>
        <v>-201.692894617989</v>
      </c>
      <c r="K277" s="37">
        <f t="shared" si="49"/>
        <v>642.86665493610644</v>
      </c>
      <c r="L277" s="37">
        <f t="shared" si="50"/>
        <v>7092611.0971552934</v>
      </c>
      <c r="M277" s="37">
        <f t="shared" si="51"/>
        <v>5398794.168153422</v>
      </c>
      <c r="N277" s="41">
        <f>'jan-apr'!M277</f>
        <v>1577477.6767433104</v>
      </c>
      <c r="O277" s="41">
        <f t="shared" si="52"/>
        <v>3821316.4914101115</v>
      </c>
      <c r="P277" s="4"/>
      <c r="Q277" s="4"/>
      <c r="R277" s="4"/>
    </row>
    <row r="278" spans="1:18" s="34" customFormat="1" x14ac:dyDescent="0.3">
      <c r="A278" s="33">
        <v>1534</v>
      </c>
      <c r="B278" s="34" t="s">
        <v>329</v>
      </c>
      <c r="C278" s="36">
        <v>130388959</v>
      </c>
      <c r="D278" s="36">
        <v>9383</v>
      </c>
      <c r="E278" s="37">
        <f t="shared" si="53"/>
        <v>13896.297452840243</v>
      </c>
      <c r="F278" s="38">
        <f t="shared" si="45"/>
        <v>0.9053880088937506</v>
      </c>
      <c r="G278" s="39">
        <f t="shared" si="46"/>
        <v>871.28812714740127</v>
      </c>
      <c r="H278" s="39">
        <f t="shared" si="47"/>
        <v>0</v>
      </c>
      <c r="I278" s="37">
        <f t="shared" si="48"/>
        <v>871.28812714740127</v>
      </c>
      <c r="J278" s="40">
        <f t="shared" si="54"/>
        <v>-201.692894617989</v>
      </c>
      <c r="K278" s="37">
        <f t="shared" si="49"/>
        <v>669.59523252941221</v>
      </c>
      <c r="L278" s="37">
        <f t="shared" si="50"/>
        <v>8175296.4970240658</v>
      </c>
      <c r="M278" s="37">
        <f t="shared" si="51"/>
        <v>6282812.0668234751</v>
      </c>
      <c r="N278" s="41">
        <f>'jan-apr'!M278</f>
        <v>3172544.3895549593</v>
      </c>
      <c r="O278" s="41">
        <f t="shared" si="52"/>
        <v>3110267.6772685158</v>
      </c>
      <c r="P278" s="4"/>
      <c r="Q278" s="4"/>
      <c r="R278" s="4"/>
    </row>
    <row r="279" spans="1:18" s="34" customFormat="1" x14ac:dyDescent="0.3">
      <c r="A279" s="33">
        <v>1535</v>
      </c>
      <c r="B279" s="34" t="s">
        <v>330</v>
      </c>
      <c r="C279" s="36">
        <v>92875553</v>
      </c>
      <c r="D279" s="36">
        <v>6536</v>
      </c>
      <c r="E279" s="37">
        <f t="shared" si="53"/>
        <v>14209.845930232557</v>
      </c>
      <c r="F279" s="38">
        <f t="shared" si="45"/>
        <v>0.92581669017387613</v>
      </c>
      <c r="G279" s="39">
        <f t="shared" si="46"/>
        <v>683.1590407120126</v>
      </c>
      <c r="H279" s="39">
        <f t="shared" si="47"/>
        <v>0</v>
      </c>
      <c r="I279" s="37">
        <f t="shared" si="48"/>
        <v>683.1590407120126</v>
      </c>
      <c r="J279" s="40">
        <f t="shared" si="54"/>
        <v>-201.692894617989</v>
      </c>
      <c r="K279" s="37">
        <f t="shared" si="49"/>
        <v>481.4661460940236</v>
      </c>
      <c r="L279" s="37">
        <f t="shared" si="50"/>
        <v>4465127.4900937146</v>
      </c>
      <c r="M279" s="37">
        <f t="shared" si="51"/>
        <v>3146862.7308705384</v>
      </c>
      <c r="N279" s="41">
        <f>'jan-apr'!M279</f>
        <v>1568431.9855196802</v>
      </c>
      <c r="O279" s="41">
        <f t="shared" si="52"/>
        <v>1578430.7453508582</v>
      </c>
      <c r="P279" s="4"/>
      <c r="Q279" s="4"/>
      <c r="R279" s="4"/>
    </row>
    <row r="280" spans="1:18" s="34" customFormat="1" x14ac:dyDescent="0.3">
      <c r="A280" s="33">
        <v>1539</v>
      </c>
      <c r="B280" s="34" t="s">
        <v>331</v>
      </c>
      <c r="C280" s="36">
        <v>101906906</v>
      </c>
      <c r="D280" s="36">
        <v>7487</v>
      </c>
      <c r="E280" s="37">
        <f t="shared" si="53"/>
        <v>13611.180178976892</v>
      </c>
      <c r="F280" s="38">
        <f t="shared" si="45"/>
        <v>0.88681171101581535</v>
      </c>
      <c r="G280" s="39">
        <f t="shared" si="46"/>
        <v>1042.3584914654114</v>
      </c>
      <c r="H280" s="39">
        <f t="shared" si="47"/>
        <v>70.846901755149602</v>
      </c>
      <c r="I280" s="37">
        <f t="shared" si="48"/>
        <v>1113.2053932205611</v>
      </c>
      <c r="J280" s="40">
        <f t="shared" si="54"/>
        <v>-201.692894617989</v>
      </c>
      <c r="K280" s="37">
        <f t="shared" si="49"/>
        <v>911.51249860257212</v>
      </c>
      <c r="L280" s="37">
        <f t="shared" si="50"/>
        <v>8334568.7790423408</v>
      </c>
      <c r="M280" s="37">
        <f t="shared" si="51"/>
        <v>6824494.0770374574</v>
      </c>
      <c r="N280" s="41">
        <f>'jan-apr'!M280</f>
        <v>3290994.6745388373</v>
      </c>
      <c r="O280" s="41">
        <f t="shared" si="52"/>
        <v>3533499.4024986201</v>
      </c>
      <c r="P280" s="4"/>
      <c r="Q280" s="4"/>
      <c r="R280" s="4"/>
    </row>
    <row r="281" spans="1:18" s="34" customFormat="1" x14ac:dyDescent="0.3">
      <c r="A281" s="33">
        <v>1543</v>
      </c>
      <c r="B281" s="34" t="s">
        <v>332</v>
      </c>
      <c r="C281" s="36">
        <v>46318060</v>
      </c>
      <c r="D281" s="36">
        <v>2956</v>
      </c>
      <c r="E281" s="37">
        <f t="shared" si="53"/>
        <v>15669.167794316643</v>
      </c>
      <c r="F281" s="38">
        <f t="shared" si="45"/>
        <v>1.02089615442269</v>
      </c>
      <c r="G281" s="39">
        <f t="shared" si="46"/>
        <v>-192.43407773843902</v>
      </c>
      <c r="H281" s="39">
        <f t="shared" si="47"/>
        <v>0</v>
      </c>
      <c r="I281" s="37">
        <f t="shared" si="48"/>
        <v>-192.43407773843902</v>
      </c>
      <c r="J281" s="40">
        <f t="shared" si="54"/>
        <v>-201.692894617989</v>
      </c>
      <c r="K281" s="37">
        <f t="shared" si="49"/>
        <v>-394.12697235642804</v>
      </c>
      <c r="L281" s="37">
        <f t="shared" si="50"/>
        <v>-568835.13379482576</v>
      </c>
      <c r="M281" s="37">
        <f t="shared" si="51"/>
        <v>-1165039.3302856013</v>
      </c>
      <c r="N281" s="41">
        <f>'jan-apr'!M281</f>
        <v>-3403600.4843947086</v>
      </c>
      <c r="O281" s="41">
        <f t="shared" si="52"/>
        <v>2238561.1541091073</v>
      </c>
      <c r="P281" s="4"/>
      <c r="Q281" s="4"/>
      <c r="R281" s="4"/>
    </row>
    <row r="282" spans="1:18" s="34" customFormat="1" x14ac:dyDescent="0.3">
      <c r="A282" s="33">
        <v>1545</v>
      </c>
      <c r="B282" s="34" t="s">
        <v>333</v>
      </c>
      <c r="C282" s="36">
        <v>28097895</v>
      </c>
      <c r="D282" s="36">
        <v>2019</v>
      </c>
      <c r="E282" s="37">
        <f t="shared" si="53"/>
        <v>13916.738484398216</v>
      </c>
      <c r="F282" s="38">
        <f t="shared" si="45"/>
        <v>0.90671980716050582</v>
      </c>
      <c r="G282" s="39">
        <f t="shared" si="46"/>
        <v>859.02350821261712</v>
      </c>
      <c r="H282" s="39">
        <f t="shared" si="47"/>
        <v>0</v>
      </c>
      <c r="I282" s="37">
        <f t="shared" si="48"/>
        <v>859.02350821261712</v>
      </c>
      <c r="J282" s="40">
        <f t="shared" si="54"/>
        <v>-201.692894617989</v>
      </c>
      <c r="K282" s="37">
        <f t="shared" si="49"/>
        <v>657.33061359462818</v>
      </c>
      <c r="L282" s="37">
        <f t="shared" si="50"/>
        <v>1734368.4630812739</v>
      </c>
      <c r="M282" s="37">
        <f t="shared" si="51"/>
        <v>1327150.5088475542</v>
      </c>
      <c r="N282" s="41">
        <f>'jan-apr'!M282</f>
        <v>117799.30697127373</v>
      </c>
      <c r="O282" s="41">
        <f t="shared" si="52"/>
        <v>1209351.2018762804</v>
      </c>
      <c r="P282" s="4"/>
      <c r="Q282" s="4"/>
      <c r="R282" s="4"/>
    </row>
    <row r="283" spans="1:18" s="34" customFormat="1" x14ac:dyDescent="0.3">
      <c r="A283" s="33">
        <v>1546</v>
      </c>
      <c r="B283" s="34" t="s">
        <v>334</v>
      </c>
      <c r="C283" s="36">
        <v>21016547</v>
      </c>
      <c r="D283" s="36">
        <v>1238</v>
      </c>
      <c r="E283" s="37">
        <f t="shared" si="53"/>
        <v>16976.209208400647</v>
      </c>
      <c r="F283" s="38">
        <f t="shared" si="45"/>
        <v>1.1060540626680493</v>
      </c>
      <c r="G283" s="39">
        <f t="shared" si="46"/>
        <v>-976.65892618884129</v>
      </c>
      <c r="H283" s="39">
        <f t="shared" si="47"/>
        <v>0</v>
      </c>
      <c r="I283" s="37">
        <f t="shared" si="48"/>
        <v>-976.65892618884129</v>
      </c>
      <c r="J283" s="40">
        <f t="shared" si="54"/>
        <v>-201.692894617989</v>
      </c>
      <c r="K283" s="37">
        <f t="shared" si="49"/>
        <v>-1178.3518208068303</v>
      </c>
      <c r="L283" s="37">
        <f t="shared" si="50"/>
        <v>-1209103.7506217854</v>
      </c>
      <c r="M283" s="37">
        <f t="shared" si="51"/>
        <v>-1458799.5541588559</v>
      </c>
      <c r="N283" s="41">
        <f>'jan-apr'!M283</f>
        <v>-1258641.6630854702</v>
      </c>
      <c r="O283" s="41">
        <f t="shared" si="52"/>
        <v>-200157.89107338572</v>
      </c>
      <c r="P283" s="4"/>
      <c r="Q283" s="4"/>
      <c r="R283" s="4"/>
    </row>
    <row r="284" spans="1:18" s="34" customFormat="1" x14ac:dyDescent="0.3">
      <c r="A284" s="33">
        <v>1547</v>
      </c>
      <c r="B284" s="34" t="s">
        <v>335</v>
      </c>
      <c r="C284" s="36">
        <v>53067746</v>
      </c>
      <c r="D284" s="36">
        <v>3539</v>
      </c>
      <c r="E284" s="37">
        <f t="shared" si="53"/>
        <v>14995.124611472167</v>
      </c>
      <c r="F284" s="38">
        <f t="shared" si="45"/>
        <v>0.97698009568150113</v>
      </c>
      <c r="G284" s="39">
        <f t="shared" si="46"/>
        <v>211.99183196824669</v>
      </c>
      <c r="H284" s="39">
        <f t="shared" si="47"/>
        <v>0</v>
      </c>
      <c r="I284" s="37">
        <f t="shared" si="48"/>
        <v>211.99183196824669</v>
      </c>
      <c r="J284" s="40">
        <f t="shared" si="54"/>
        <v>-201.692894617989</v>
      </c>
      <c r="K284" s="37">
        <f t="shared" si="49"/>
        <v>10.298937350257688</v>
      </c>
      <c r="L284" s="37">
        <f t="shared" si="50"/>
        <v>750239.09333562502</v>
      </c>
      <c r="M284" s="37">
        <f t="shared" si="51"/>
        <v>36447.939282561958</v>
      </c>
      <c r="N284" s="41">
        <f>'jan-apr'!M284</f>
        <v>785024.60592933663</v>
      </c>
      <c r="O284" s="41">
        <f t="shared" si="52"/>
        <v>-748576.66664677463</v>
      </c>
      <c r="P284" s="4"/>
      <c r="Q284" s="4"/>
      <c r="R284" s="4"/>
    </row>
    <row r="285" spans="1:18" s="34" customFormat="1" x14ac:dyDescent="0.3">
      <c r="A285" s="33">
        <v>1548</v>
      </c>
      <c r="B285" s="34" t="s">
        <v>336</v>
      </c>
      <c r="C285" s="36">
        <v>123676785</v>
      </c>
      <c r="D285" s="36">
        <v>9800</v>
      </c>
      <c r="E285" s="37">
        <f t="shared" si="53"/>
        <v>12620.080102040816</v>
      </c>
      <c r="F285" s="38">
        <f t="shared" si="45"/>
        <v>0.82223838647977543</v>
      </c>
      <c r="G285" s="39">
        <f t="shared" si="46"/>
        <v>1637.0185376270572</v>
      </c>
      <c r="H285" s="39">
        <f t="shared" si="47"/>
        <v>417.73192868277624</v>
      </c>
      <c r="I285" s="37">
        <f t="shared" si="48"/>
        <v>2054.7504663098334</v>
      </c>
      <c r="J285" s="40">
        <f t="shared" si="54"/>
        <v>-201.692894617989</v>
      </c>
      <c r="K285" s="37">
        <f t="shared" si="49"/>
        <v>1853.0575716918445</v>
      </c>
      <c r="L285" s="37">
        <f t="shared" si="50"/>
        <v>20136554.569836367</v>
      </c>
      <c r="M285" s="37">
        <f t="shared" si="51"/>
        <v>18159964.202580076</v>
      </c>
      <c r="N285" s="41">
        <f>'jan-apr'!M285</f>
        <v>10735807.157830622</v>
      </c>
      <c r="O285" s="41">
        <f t="shared" si="52"/>
        <v>7424157.0447494537</v>
      </c>
      <c r="P285" s="4"/>
      <c r="Q285" s="4"/>
      <c r="R285" s="4"/>
    </row>
    <row r="286" spans="1:18" s="34" customFormat="1" x14ac:dyDescent="0.3">
      <c r="A286" s="33">
        <v>1551</v>
      </c>
      <c r="B286" s="34" t="s">
        <v>337</v>
      </c>
      <c r="C286" s="36">
        <v>42339908</v>
      </c>
      <c r="D286" s="36">
        <v>3433</v>
      </c>
      <c r="E286" s="37">
        <f t="shared" si="53"/>
        <v>12333.209437809495</v>
      </c>
      <c r="F286" s="38">
        <f t="shared" si="45"/>
        <v>0.80354784963858705</v>
      </c>
      <c r="G286" s="39">
        <f t="shared" si="46"/>
        <v>1809.1409361658498</v>
      </c>
      <c r="H286" s="39">
        <f t="shared" si="47"/>
        <v>518.13666116373861</v>
      </c>
      <c r="I286" s="37">
        <f t="shared" si="48"/>
        <v>2327.2775973295884</v>
      </c>
      <c r="J286" s="40">
        <f t="shared" si="54"/>
        <v>-201.692894617989</v>
      </c>
      <c r="K286" s="37">
        <f t="shared" si="49"/>
        <v>2125.5847027115992</v>
      </c>
      <c r="L286" s="37">
        <f t="shared" si="50"/>
        <v>7989543.9916324774</v>
      </c>
      <c r="M286" s="37">
        <f t="shared" si="51"/>
        <v>7297132.2844089204</v>
      </c>
      <c r="N286" s="41">
        <f>'jan-apr'!M286</f>
        <v>3779067.4184420942</v>
      </c>
      <c r="O286" s="41">
        <f t="shared" si="52"/>
        <v>3518064.8659668262</v>
      </c>
      <c r="P286" s="4"/>
      <c r="Q286" s="4"/>
      <c r="R286" s="4"/>
    </row>
    <row r="287" spans="1:18" s="34" customFormat="1" x14ac:dyDescent="0.3">
      <c r="A287" s="33">
        <v>1554</v>
      </c>
      <c r="B287" s="34" t="s">
        <v>338</v>
      </c>
      <c r="C287" s="36">
        <v>78242229</v>
      </c>
      <c r="D287" s="36">
        <v>5849</v>
      </c>
      <c r="E287" s="37">
        <f t="shared" si="53"/>
        <v>13377.026671225851</v>
      </c>
      <c r="F287" s="38">
        <f t="shared" si="45"/>
        <v>0.87155586471015978</v>
      </c>
      <c r="G287" s="39">
        <f t="shared" si="46"/>
        <v>1182.8505961160365</v>
      </c>
      <c r="H287" s="39">
        <f t="shared" si="47"/>
        <v>152.80062946801417</v>
      </c>
      <c r="I287" s="37">
        <f t="shared" si="48"/>
        <v>1335.6512255840507</v>
      </c>
      <c r="J287" s="40">
        <f t="shared" si="54"/>
        <v>-201.692894617989</v>
      </c>
      <c r="K287" s="37">
        <f t="shared" si="49"/>
        <v>1133.9583309660618</v>
      </c>
      <c r="L287" s="37">
        <f t="shared" si="50"/>
        <v>7812224.0184411127</v>
      </c>
      <c r="M287" s="37">
        <f t="shared" si="51"/>
        <v>6632522.2778204959</v>
      </c>
      <c r="N287" s="41">
        <f>'jan-apr'!M287</f>
        <v>3019372.4066174799</v>
      </c>
      <c r="O287" s="41">
        <f t="shared" si="52"/>
        <v>3613149.871203016</v>
      </c>
      <c r="P287" s="4"/>
      <c r="Q287" s="4"/>
      <c r="R287" s="4"/>
    </row>
    <row r="288" spans="1:18" s="34" customFormat="1" x14ac:dyDescent="0.3">
      <c r="A288" s="33">
        <v>1557</v>
      </c>
      <c r="B288" s="34" t="s">
        <v>339</v>
      </c>
      <c r="C288" s="36">
        <v>30817678</v>
      </c>
      <c r="D288" s="36">
        <v>2641</v>
      </c>
      <c r="E288" s="37">
        <f t="shared" si="53"/>
        <v>11668.942824687618</v>
      </c>
      <c r="F288" s="38">
        <f t="shared" si="45"/>
        <v>0.76026876553218803</v>
      </c>
      <c r="G288" s="39">
        <f t="shared" si="46"/>
        <v>2207.7009040389762</v>
      </c>
      <c r="H288" s="39">
        <f t="shared" si="47"/>
        <v>750.62997575639565</v>
      </c>
      <c r="I288" s="37">
        <f t="shared" si="48"/>
        <v>2958.3308797953719</v>
      </c>
      <c r="J288" s="40">
        <f t="shared" si="54"/>
        <v>-201.692894617989</v>
      </c>
      <c r="K288" s="37">
        <f t="shared" si="49"/>
        <v>2756.6379851773827</v>
      </c>
      <c r="L288" s="37">
        <f t="shared" si="50"/>
        <v>7812951.8535395768</v>
      </c>
      <c r="M288" s="37">
        <f t="shared" si="51"/>
        <v>7280280.9188534673</v>
      </c>
      <c r="N288" s="41">
        <f>'jan-apr'!M288</f>
        <v>4165857.6032786393</v>
      </c>
      <c r="O288" s="41">
        <f t="shared" si="52"/>
        <v>3114423.3155748281</v>
      </c>
      <c r="P288" s="4"/>
      <c r="Q288" s="4"/>
      <c r="R288" s="4"/>
    </row>
    <row r="289" spans="1:18" s="34" customFormat="1" x14ac:dyDescent="0.3">
      <c r="A289" s="33">
        <v>1560</v>
      </c>
      <c r="B289" s="34" t="s">
        <v>340</v>
      </c>
      <c r="C289" s="36">
        <v>35197952</v>
      </c>
      <c r="D289" s="36">
        <v>3045</v>
      </c>
      <c r="E289" s="37">
        <f t="shared" si="53"/>
        <v>11559.261740558291</v>
      </c>
      <c r="F289" s="38">
        <f t="shared" si="45"/>
        <v>0.75312269380263808</v>
      </c>
      <c r="G289" s="39">
        <f t="shared" si="46"/>
        <v>2273.5095545165718</v>
      </c>
      <c r="H289" s="39">
        <f t="shared" si="47"/>
        <v>789.01835520165992</v>
      </c>
      <c r="I289" s="37">
        <f t="shared" si="48"/>
        <v>3062.527909718232</v>
      </c>
      <c r="J289" s="40">
        <f t="shared" si="54"/>
        <v>-201.692894617989</v>
      </c>
      <c r="K289" s="37">
        <f t="shared" si="49"/>
        <v>2860.8350151002428</v>
      </c>
      <c r="L289" s="37">
        <f t="shared" si="50"/>
        <v>9325397.4850920159</v>
      </c>
      <c r="M289" s="37">
        <f t="shared" si="51"/>
        <v>8711242.6209802385</v>
      </c>
      <c r="N289" s="41">
        <f>'jan-apr'!M289</f>
        <v>5286418.5743973712</v>
      </c>
      <c r="O289" s="41">
        <f t="shared" si="52"/>
        <v>3424824.0465828674</v>
      </c>
      <c r="P289" s="4"/>
      <c r="Q289" s="4"/>
      <c r="R289" s="4"/>
    </row>
    <row r="290" spans="1:18" s="34" customFormat="1" x14ac:dyDescent="0.3">
      <c r="A290" s="33">
        <v>1563</v>
      </c>
      <c r="B290" s="34" t="s">
        <v>341</v>
      </c>
      <c r="C290" s="36">
        <v>107151910</v>
      </c>
      <c r="D290" s="36">
        <v>7106</v>
      </c>
      <c r="E290" s="37">
        <f t="shared" si="53"/>
        <v>15079.075429214749</v>
      </c>
      <c r="F290" s="38">
        <f t="shared" si="45"/>
        <v>0.98244975866035611</v>
      </c>
      <c r="G290" s="39">
        <f t="shared" si="46"/>
        <v>161.62134132269784</v>
      </c>
      <c r="H290" s="39">
        <f t="shared" si="47"/>
        <v>0</v>
      </c>
      <c r="I290" s="37">
        <f t="shared" si="48"/>
        <v>161.62134132269784</v>
      </c>
      <c r="J290" s="40">
        <f t="shared" si="54"/>
        <v>-201.692894617989</v>
      </c>
      <c r="K290" s="37">
        <f t="shared" si="49"/>
        <v>-40.071553295291153</v>
      </c>
      <c r="L290" s="37">
        <f t="shared" si="50"/>
        <v>1148481.2514390908</v>
      </c>
      <c r="M290" s="37">
        <f t="shared" si="51"/>
        <v>-284748.45771633892</v>
      </c>
      <c r="N290" s="41">
        <f>'jan-apr'!M290</f>
        <v>-2839973.6273710448</v>
      </c>
      <c r="O290" s="41">
        <f t="shared" si="52"/>
        <v>2555225.169654706</v>
      </c>
      <c r="P290" s="4"/>
      <c r="Q290" s="4"/>
      <c r="R290" s="4"/>
    </row>
    <row r="291" spans="1:18" s="34" customFormat="1" x14ac:dyDescent="0.3">
      <c r="A291" s="33">
        <v>1566</v>
      </c>
      <c r="B291" s="34" t="s">
        <v>342</v>
      </c>
      <c r="C291" s="36">
        <v>76708944</v>
      </c>
      <c r="D291" s="36">
        <v>5928</v>
      </c>
      <c r="E291" s="37">
        <f t="shared" si="53"/>
        <v>12940.105263157895</v>
      </c>
      <c r="F291" s="38">
        <f t="shared" si="45"/>
        <v>0.84308904431888732</v>
      </c>
      <c r="G291" s="39">
        <f t="shared" si="46"/>
        <v>1445.00344095681</v>
      </c>
      <c r="H291" s="39">
        <f t="shared" si="47"/>
        <v>305.72312229179869</v>
      </c>
      <c r="I291" s="37">
        <f t="shared" si="48"/>
        <v>1750.7265632486087</v>
      </c>
      <c r="J291" s="40">
        <f t="shared" si="54"/>
        <v>-201.692894617989</v>
      </c>
      <c r="K291" s="37">
        <f t="shared" si="49"/>
        <v>1549.0336686306198</v>
      </c>
      <c r="L291" s="37">
        <f t="shared" si="50"/>
        <v>10378307.066937752</v>
      </c>
      <c r="M291" s="37">
        <f t="shared" si="51"/>
        <v>9182671.5876423139</v>
      </c>
      <c r="N291" s="41">
        <f>'jan-apr'!M291</f>
        <v>2731696.5559203951</v>
      </c>
      <c r="O291" s="41">
        <f t="shared" si="52"/>
        <v>6450975.0317219188</v>
      </c>
      <c r="P291" s="4"/>
      <c r="Q291" s="4"/>
      <c r="R291" s="4"/>
    </row>
    <row r="292" spans="1:18" s="34" customFormat="1" x14ac:dyDescent="0.3">
      <c r="A292" s="33">
        <v>1571</v>
      </c>
      <c r="B292" s="34" t="s">
        <v>344</v>
      </c>
      <c r="C292" s="36">
        <v>18022329</v>
      </c>
      <c r="D292" s="36">
        <v>1574</v>
      </c>
      <c r="E292" s="37">
        <f t="shared" si="53"/>
        <v>11450.018424396441</v>
      </c>
      <c r="F292" s="38">
        <f t="shared" si="45"/>
        <v>0.74600514404951923</v>
      </c>
      <c r="G292" s="39">
        <f t="shared" si="46"/>
        <v>2339.055544213682</v>
      </c>
      <c r="H292" s="39">
        <f t="shared" si="47"/>
        <v>827.25351585830742</v>
      </c>
      <c r="I292" s="37">
        <f t="shared" si="48"/>
        <v>3166.3090600719893</v>
      </c>
      <c r="J292" s="40">
        <f t="shared" si="54"/>
        <v>-201.692894617989</v>
      </c>
      <c r="K292" s="37">
        <f t="shared" si="49"/>
        <v>2964.6161654540001</v>
      </c>
      <c r="L292" s="37">
        <f t="shared" si="50"/>
        <v>4983770.4605533108</v>
      </c>
      <c r="M292" s="37">
        <f t="shared" si="51"/>
        <v>4666305.8444245961</v>
      </c>
      <c r="N292" s="41">
        <f>'jan-apr'!M292</f>
        <v>2699555.5696556522</v>
      </c>
      <c r="O292" s="41">
        <f t="shared" si="52"/>
        <v>1966750.2747689439</v>
      </c>
      <c r="P292" s="4"/>
      <c r="Q292" s="4"/>
      <c r="R292" s="4"/>
    </row>
    <row r="293" spans="1:18" s="34" customFormat="1" x14ac:dyDescent="0.3">
      <c r="A293" s="33">
        <v>1573</v>
      </c>
      <c r="B293" s="34" t="s">
        <v>345</v>
      </c>
      <c r="C293" s="36">
        <v>26421513</v>
      </c>
      <c r="D293" s="36">
        <v>2134</v>
      </c>
      <c r="E293" s="37">
        <f t="shared" si="53"/>
        <v>12381.215089034677</v>
      </c>
      <c r="F293" s="38">
        <f t="shared" si="45"/>
        <v>0.80667557061073214</v>
      </c>
      <c r="G293" s="39">
        <f t="shared" si="46"/>
        <v>1780.3375454307409</v>
      </c>
      <c r="H293" s="39">
        <f t="shared" si="47"/>
        <v>501.33468323492514</v>
      </c>
      <c r="I293" s="37">
        <f t="shared" si="48"/>
        <v>2281.6722286656659</v>
      </c>
      <c r="J293" s="40">
        <f t="shared" si="54"/>
        <v>-201.692894617989</v>
      </c>
      <c r="K293" s="37">
        <f t="shared" si="49"/>
        <v>2079.9793340476767</v>
      </c>
      <c r="L293" s="37">
        <f t="shared" si="50"/>
        <v>4869088.535972531</v>
      </c>
      <c r="M293" s="37">
        <f t="shared" si="51"/>
        <v>4438675.8988577425</v>
      </c>
      <c r="N293" s="41">
        <f>'jan-apr'!M293</f>
        <v>1757768.5172459737</v>
      </c>
      <c r="O293" s="41">
        <f t="shared" si="52"/>
        <v>2680907.3816117691</v>
      </c>
      <c r="P293" s="4"/>
      <c r="Q293" s="4"/>
      <c r="R293" s="4"/>
    </row>
    <row r="294" spans="1:18" s="34" customFormat="1" x14ac:dyDescent="0.3">
      <c r="A294" s="33">
        <v>1576</v>
      </c>
      <c r="B294" s="34" t="s">
        <v>346</v>
      </c>
      <c r="C294" s="36">
        <v>45344861</v>
      </c>
      <c r="D294" s="36">
        <v>3553</v>
      </c>
      <c r="E294" s="37">
        <f t="shared" si="53"/>
        <v>12762.415142133408</v>
      </c>
      <c r="F294" s="38">
        <f t="shared" si="45"/>
        <v>0.83151196737300148</v>
      </c>
      <c r="G294" s="39">
        <f t="shared" si="46"/>
        <v>1551.6175135715021</v>
      </c>
      <c r="H294" s="39">
        <f t="shared" si="47"/>
        <v>367.9146646503691</v>
      </c>
      <c r="I294" s="37">
        <f t="shared" si="48"/>
        <v>1919.5321782218712</v>
      </c>
      <c r="J294" s="40">
        <f t="shared" si="54"/>
        <v>-201.692894617989</v>
      </c>
      <c r="K294" s="37">
        <f t="shared" si="49"/>
        <v>1717.8392836038822</v>
      </c>
      <c r="L294" s="37">
        <f t="shared" si="50"/>
        <v>6820097.8292223085</v>
      </c>
      <c r="M294" s="37">
        <f t="shared" si="51"/>
        <v>6103482.9746445939</v>
      </c>
      <c r="N294" s="41">
        <f>'jan-apr'!M294</f>
        <v>3380990.0464971624</v>
      </c>
      <c r="O294" s="41">
        <f t="shared" si="52"/>
        <v>2722492.9281474315</v>
      </c>
      <c r="P294" s="4"/>
      <c r="Q294" s="4"/>
      <c r="R294" s="4"/>
    </row>
    <row r="295" spans="1:18" s="34" customFormat="1" x14ac:dyDescent="0.3">
      <c r="A295" s="33">
        <v>1804</v>
      </c>
      <c r="B295" s="34" t="s">
        <v>347</v>
      </c>
      <c r="C295" s="36">
        <v>764753266</v>
      </c>
      <c r="D295" s="36">
        <v>52024</v>
      </c>
      <c r="E295" s="37">
        <f t="shared" si="53"/>
        <v>14700.008957404274</v>
      </c>
      <c r="F295" s="38">
        <f t="shared" si="45"/>
        <v>0.95775237150988768</v>
      </c>
      <c r="G295" s="39">
        <f t="shared" si="46"/>
        <v>389.06122440898253</v>
      </c>
      <c r="H295" s="39">
        <f t="shared" si="47"/>
        <v>0</v>
      </c>
      <c r="I295" s="37">
        <f t="shared" si="48"/>
        <v>389.06122440898253</v>
      </c>
      <c r="J295" s="40">
        <f t="shared" si="54"/>
        <v>-201.692894617989</v>
      </c>
      <c r="K295" s="37">
        <f t="shared" si="49"/>
        <v>187.36832979099353</v>
      </c>
      <c r="L295" s="37">
        <f t="shared" si="50"/>
        <v>20240521.138652906</v>
      </c>
      <c r="M295" s="37">
        <f t="shared" si="51"/>
        <v>9747649.9890466481</v>
      </c>
      <c r="N295" s="41">
        <f>'jan-apr'!M295</f>
        <v>1591892.1111805439</v>
      </c>
      <c r="O295" s="41">
        <f t="shared" si="52"/>
        <v>8155757.8778661042</v>
      </c>
      <c r="P295" s="4"/>
      <c r="Q295" s="4"/>
      <c r="R295" s="4"/>
    </row>
    <row r="296" spans="1:18" s="34" customFormat="1" x14ac:dyDescent="0.3">
      <c r="A296" s="33">
        <v>1805</v>
      </c>
      <c r="B296" s="34" t="s">
        <v>348</v>
      </c>
      <c r="C296" s="36">
        <v>260642900</v>
      </c>
      <c r="D296" s="36">
        <v>18630</v>
      </c>
      <c r="E296" s="37">
        <f t="shared" si="53"/>
        <v>13990.493827160493</v>
      </c>
      <c r="F296" s="38">
        <f t="shared" si="45"/>
        <v>0.91152520249371849</v>
      </c>
      <c r="G296" s="39">
        <f t="shared" si="46"/>
        <v>814.77030255525096</v>
      </c>
      <c r="H296" s="39">
        <f t="shared" si="47"/>
        <v>0</v>
      </c>
      <c r="I296" s="37">
        <f t="shared" si="48"/>
        <v>814.77030255525096</v>
      </c>
      <c r="J296" s="40">
        <f t="shared" si="54"/>
        <v>-201.692894617989</v>
      </c>
      <c r="K296" s="37">
        <f t="shared" si="49"/>
        <v>613.07740793726202</v>
      </c>
      <c r="L296" s="37">
        <f t="shared" si="50"/>
        <v>15179170.736604325</v>
      </c>
      <c r="M296" s="37">
        <f t="shared" si="51"/>
        <v>11421632.109871192</v>
      </c>
      <c r="N296" s="41">
        <f>'jan-apr'!M296</f>
        <v>587129.48393997573</v>
      </c>
      <c r="O296" s="41">
        <f t="shared" si="52"/>
        <v>10834502.625931216</v>
      </c>
      <c r="P296" s="4"/>
      <c r="Q296" s="4"/>
      <c r="R296" s="4"/>
    </row>
    <row r="297" spans="1:18" s="34" customFormat="1" x14ac:dyDescent="0.3">
      <c r="A297" s="33">
        <v>1811</v>
      </c>
      <c r="B297" s="34" t="s">
        <v>349</v>
      </c>
      <c r="C297" s="36">
        <v>21716508</v>
      </c>
      <c r="D297" s="36">
        <v>1450</v>
      </c>
      <c r="E297" s="37">
        <f t="shared" si="53"/>
        <v>14976.902068965517</v>
      </c>
      <c r="F297" s="38">
        <f t="shared" si="45"/>
        <v>0.9757928390375592</v>
      </c>
      <c r="G297" s="39">
        <f t="shared" si="46"/>
        <v>222.92535747223664</v>
      </c>
      <c r="H297" s="39">
        <f t="shared" si="47"/>
        <v>0</v>
      </c>
      <c r="I297" s="37">
        <f t="shared" si="48"/>
        <v>222.92535747223664</v>
      </c>
      <c r="J297" s="40">
        <f t="shared" si="54"/>
        <v>-201.692894617989</v>
      </c>
      <c r="K297" s="37">
        <f t="shared" si="49"/>
        <v>21.232462854247643</v>
      </c>
      <c r="L297" s="37">
        <f t="shared" si="50"/>
        <v>323241.7683347431</v>
      </c>
      <c r="M297" s="37">
        <f t="shared" si="51"/>
        <v>30787.071138659081</v>
      </c>
      <c r="N297" s="41">
        <f>'jan-apr'!M297</f>
        <v>-1510495.9029676348</v>
      </c>
      <c r="O297" s="41">
        <f t="shared" si="52"/>
        <v>1541282.9741062939</v>
      </c>
      <c r="P297" s="4"/>
      <c r="Q297" s="4"/>
      <c r="R297" s="4"/>
    </row>
    <row r="298" spans="1:18" s="34" customFormat="1" x14ac:dyDescent="0.3">
      <c r="A298" s="33">
        <v>1812</v>
      </c>
      <c r="B298" s="34" t="s">
        <v>350</v>
      </c>
      <c r="C298" s="36">
        <v>21084890</v>
      </c>
      <c r="D298" s="36">
        <v>2014</v>
      </c>
      <c r="E298" s="37">
        <f t="shared" si="53"/>
        <v>10469.16087388282</v>
      </c>
      <c r="F298" s="38">
        <f t="shared" si="45"/>
        <v>0.68209915271033561</v>
      </c>
      <c r="G298" s="39">
        <f t="shared" si="46"/>
        <v>2927.5700745218551</v>
      </c>
      <c r="H298" s="39">
        <f t="shared" si="47"/>
        <v>1170.5536585380748</v>
      </c>
      <c r="I298" s="37">
        <f t="shared" si="48"/>
        <v>4098.1237330599297</v>
      </c>
      <c r="J298" s="40">
        <f t="shared" si="54"/>
        <v>-201.692894617989</v>
      </c>
      <c r="K298" s="37">
        <f t="shared" si="49"/>
        <v>3896.4308384419405</v>
      </c>
      <c r="L298" s="37">
        <f t="shared" si="50"/>
        <v>8253621.198382698</v>
      </c>
      <c r="M298" s="37">
        <f t="shared" si="51"/>
        <v>7847411.7086220682</v>
      </c>
      <c r="N298" s="41">
        <f>'jan-apr'!M298</f>
        <v>4762059.7391909044</v>
      </c>
      <c r="O298" s="41">
        <f t="shared" si="52"/>
        <v>3085351.9694311637</v>
      </c>
      <c r="P298" s="4"/>
      <c r="Q298" s="4"/>
      <c r="R298" s="4"/>
    </row>
    <row r="299" spans="1:18" s="34" customFormat="1" x14ac:dyDescent="0.3">
      <c r="A299" s="33">
        <v>1813</v>
      </c>
      <c r="B299" s="34" t="s">
        <v>351</v>
      </c>
      <c r="C299" s="36">
        <v>94818024</v>
      </c>
      <c r="D299" s="36">
        <v>7916</v>
      </c>
      <c r="E299" s="37">
        <f t="shared" si="53"/>
        <v>11978.022233451238</v>
      </c>
      <c r="F299" s="38">
        <f t="shared" si="45"/>
        <v>0.78040627276677565</v>
      </c>
      <c r="G299" s="39">
        <f t="shared" si="46"/>
        <v>2022.2532587808039</v>
      </c>
      <c r="H299" s="39">
        <f t="shared" si="47"/>
        <v>642.45218268912856</v>
      </c>
      <c r="I299" s="37">
        <f t="shared" si="48"/>
        <v>2664.7054414699323</v>
      </c>
      <c r="J299" s="40">
        <f t="shared" si="54"/>
        <v>-201.692894617989</v>
      </c>
      <c r="K299" s="37">
        <f t="shared" si="49"/>
        <v>2463.0125468519432</v>
      </c>
      <c r="L299" s="37">
        <f t="shared" si="50"/>
        <v>21093808.274675984</v>
      </c>
      <c r="M299" s="37">
        <f t="shared" si="51"/>
        <v>19497207.320879981</v>
      </c>
      <c r="N299" s="41">
        <f>'jan-apr'!M299</f>
        <v>10897669.257366039</v>
      </c>
      <c r="O299" s="41">
        <f t="shared" si="52"/>
        <v>8599538.0635139421</v>
      </c>
      <c r="P299" s="4"/>
      <c r="Q299" s="4"/>
      <c r="R299" s="4"/>
    </row>
    <row r="300" spans="1:18" s="34" customFormat="1" x14ac:dyDescent="0.3">
      <c r="A300" s="33">
        <v>1815</v>
      </c>
      <c r="B300" s="34" t="s">
        <v>352</v>
      </c>
      <c r="C300" s="36">
        <v>12695139</v>
      </c>
      <c r="D300" s="36">
        <v>1232</v>
      </c>
      <c r="E300" s="37">
        <f t="shared" si="53"/>
        <v>10304.495941558442</v>
      </c>
      <c r="F300" s="38">
        <f t="shared" si="45"/>
        <v>0.67137070826549383</v>
      </c>
      <c r="G300" s="39">
        <f t="shared" si="46"/>
        <v>3026.3690339164818</v>
      </c>
      <c r="H300" s="39">
        <f t="shared" si="47"/>
        <v>1228.1863848516073</v>
      </c>
      <c r="I300" s="37">
        <f t="shared" si="48"/>
        <v>4254.5554187680891</v>
      </c>
      <c r="J300" s="40">
        <f t="shared" si="54"/>
        <v>-201.692894617989</v>
      </c>
      <c r="K300" s="37">
        <f t="shared" si="49"/>
        <v>4052.8625241500999</v>
      </c>
      <c r="L300" s="37">
        <f t="shared" si="50"/>
        <v>5241612.2759222854</v>
      </c>
      <c r="M300" s="37">
        <f t="shared" si="51"/>
        <v>4993126.6297529228</v>
      </c>
      <c r="N300" s="41">
        <f>'jan-apr'!M300</f>
        <v>3273030.684698707</v>
      </c>
      <c r="O300" s="41">
        <f t="shared" si="52"/>
        <v>1720095.9450542158</v>
      </c>
      <c r="P300" s="4"/>
      <c r="Q300" s="4"/>
      <c r="R300" s="4"/>
    </row>
    <row r="301" spans="1:18" s="34" customFormat="1" x14ac:dyDescent="0.3">
      <c r="A301" s="33">
        <v>1816</v>
      </c>
      <c r="B301" s="34" t="s">
        <v>353</v>
      </c>
      <c r="C301" s="36">
        <v>5032229</v>
      </c>
      <c r="D301" s="36">
        <v>497</v>
      </c>
      <c r="E301" s="37">
        <f t="shared" si="53"/>
        <v>10125.209255533198</v>
      </c>
      <c r="F301" s="38">
        <f t="shared" si="45"/>
        <v>0.65968961002818038</v>
      </c>
      <c r="G301" s="39">
        <f t="shared" si="46"/>
        <v>3133.9410455316279</v>
      </c>
      <c r="H301" s="39">
        <f t="shared" si="47"/>
        <v>1290.9367249604425</v>
      </c>
      <c r="I301" s="37">
        <f t="shared" si="48"/>
        <v>4424.8777704920703</v>
      </c>
      <c r="J301" s="40">
        <f t="shared" si="54"/>
        <v>-201.692894617989</v>
      </c>
      <c r="K301" s="37">
        <f t="shared" si="49"/>
        <v>4223.1848758740816</v>
      </c>
      <c r="L301" s="37">
        <f t="shared" si="50"/>
        <v>2199164.2519345591</v>
      </c>
      <c r="M301" s="37">
        <f t="shared" si="51"/>
        <v>2098922.8833094183</v>
      </c>
      <c r="N301" s="41">
        <f>'jan-apr'!M301</f>
        <v>1383441.4753614101</v>
      </c>
      <c r="O301" s="41">
        <f t="shared" si="52"/>
        <v>715481.40794800827</v>
      </c>
      <c r="P301" s="4"/>
      <c r="Q301" s="4"/>
      <c r="R301" s="4"/>
    </row>
    <row r="302" spans="1:18" s="34" customFormat="1" x14ac:dyDescent="0.3">
      <c r="A302" s="33">
        <v>1818</v>
      </c>
      <c r="B302" s="34" t="s">
        <v>316</v>
      </c>
      <c r="C302" s="36">
        <v>23127394</v>
      </c>
      <c r="D302" s="36">
        <v>1780</v>
      </c>
      <c r="E302" s="37">
        <f t="shared" si="53"/>
        <v>12992.91797752809</v>
      </c>
      <c r="F302" s="38">
        <f t="shared" si="45"/>
        <v>0.84652996075509479</v>
      </c>
      <c r="G302" s="39">
        <f t="shared" si="46"/>
        <v>1413.315812334693</v>
      </c>
      <c r="H302" s="39">
        <f t="shared" si="47"/>
        <v>287.23867226223047</v>
      </c>
      <c r="I302" s="37">
        <f t="shared" si="48"/>
        <v>1700.5544845969234</v>
      </c>
      <c r="J302" s="40">
        <f t="shared" si="54"/>
        <v>-201.692894617989</v>
      </c>
      <c r="K302" s="37">
        <f t="shared" si="49"/>
        <v>1498.8615899789345</v>
      </c>
      <c r="L302" s="37">
        <f t="shared" si="50"/>
        <v>3026986.9825825235</v>
      </c>
      <c r="M302" s="37">
        <f t="shared" si="51"/>
        <v>2667973.6301625036</v>
      </c>
      <c r="N302" s="41">
        <f>'jan-apr'!M302</f>
        <v>2001135.0494835207</v>
      </c>
      <c r="O302" s="41">
        <f t="shared" si="52"/>
        <v>666838.58067898289</v>
      </c>
      <c r="P302" s="4"/>
      <c r="Q302" s="4"/>
      <c r="R302" s="4"/>
    </row>
    <row r="303" spans="1:18" s="34" customFormat="1" x14ac:dyDescent="0.3">
      <c r="A303" s="33">
        <v>1820</v>
      </c>
      <c r="B303" s="34" t="s">
        <v>354</v>
      </c>
      <c r="C303" s="36">
        <v>90792268</v>
      </c>
      <c r="D303" s="36">
        <v>7415</v>
      </c>
      <c r="E303" s="37">
        <f t="shared" si="53"/>
        <v>12244.405664194201</v>
      </c>
      <c r="F303" s="38">
        <f t="shared" si="45"/>
        <v>0.79776200113839035</v>
      </c>
      <c r="G303" s="39">
        <f t="shared" si="46"/>
        <v>1862.4232003350264</v>
      </c>
      <c r="H303" s="39">
        <f t="shared" si="47"/>
        <v>549.21798192909171</v>
      </c>
      <c r="I303" s="37">
        <f t="shared" si="48"/>
        <v>2411.641182264118</v>
      </c>
      <c r="J303" s="40">
        <f t="shared" si="54"/>
        <v>-201.692894617989</v>
      </c>
      <c r="K303" s="37">
        <f t="shared" si="49"/>
        <v>2209.9482876461288</v>
      </c>
      <c r="L303" s="37">
        <f t="shared" si="50"/>
        <v>17882319.366488434</v>
      </c>
      <c r="M303" s="37">
        <f t="shared" si="51"/>
        <v>16386766.552896045</v>
      </c>
      <c r="N303" s="41">
        <f>'jan-apr'!M303</f>
        <v>8918415.7377361245</v>
      </c>
      <c r="O303" s="41">
        <f t="shared" si="52"/>
        <v>7468350.8151599206</v>
      </c>
      <c r="P303" s="4"/>
      <c r="Q303" s="4"/>
      <c r="R303" s="4"/>
    </row>
    <row r="304" spans="1:18" s="34" customFormat="1" x14ac:dyDescent="0.3">
      <c r="A304" s="33">
        <v>1822</v>
      </c>
      <c r="B304" s="34" t="s">
        <v>355</v>
      </c>
      <c r="C304" s="36">
        <v>22692980</v>
      </c>
      <c r="D304" s="36">
        <v>2320</v>
      </c>
      <c r="E304" s="37">
        <f t="shared" si="53"/>
        <v>9781.4568965517246</v>
      </c>
      <c r="F304" s="38">
        <f t="shared" si="45"/>
        <v>0.63729304972807299</v>
      </c>
      <c r="G304" s="39">
        <f t="shared" si="46"/>
        <v>3340.1924609205121</v>
      </c>
      <c r="H304" s="39">
        <f t="shared" si="47"/>
        <v>1411.2500506039582</v>
      </c>
      <c r="I304" s="37">
        <f t="shared" si="48"/>
        <v>4751.4425115244703</v>
      </c>
      <c r="J304" s="40">
        <f t="shared" si="54"/>
        <v>-201.692894617989</v>
      </c>
      <c r="K304" s="37">
        <f t="shared" si="49"/>
        <v>4549.7496169064816</v>
      </c>
      <c r="L304" s="37">
        <f t="shared" si="50"/>
        <v>11023346.626736771</v>
      </c>
      <c r="M304" s="37">
        <f t="shared" si="51"/>
        <v>10555419.111223036</v>
      </c>
      <c r="N304" s="41">
        <f>'jan-apr'!M304</f>
        <v>6296865.3257313315</v>
      </c>
      <c r="O304" s="41">
        <f t="shared" si="52"/>
        <v>4258553.7854917049</v>
      </c>
      <c r="P304" s="4"/>
      <c r="Q304" s="4"/>
      <c r="R304" s="4"/>
    </row>
    <row r="305" spans="1:18" s="34" customFormat="1" x14ac:dyDescent="0.3">
      <c r="A305" s="33">
        <v>1824</v>
      </c>
      <c r="B305" s="34" t="s">
        <v>356</v>
      </c>
      <c r="C305" s="36">
        <v>166362810</v>
      </c>
      <c r="D305" s="36">
        <v>13403</v>
      </c>
      <c r="E305" s="37">
        <f t="shared" si="53"/>
        <v>12412.356188912931</v>
      </c>
      <c r="F305" s="38">
        <f t="shared" si="45"/>
        <v>0.80870451238527452</v>
      </c>
      <c r="G305" s="39">
        <f t="shared" si="46"/>
        <v>1761.6528855037886</v>
      </c>
      <c r="H305" s="39">
        <f t="shared" si="47"/>
        <v>490.43529827753622</v>
      </c>
      <c r="I305" s="37">
        <f t="shared" si="48"/>
        <v>2252.0881837813249</v>
      </c>
      <c r="J305" s="40">
        <f t="shared" si="54"/>
        <v>-201.692894617989</v>
      </c>
      <c r="K305" s="37">
        <f t="shared" si="49"/>
        <v>2050.3952891633357</v>
      </c>
      <c r="L305" s="37">
        <f t="shared" si="50"/>
        <v>30184737.927221097</v>
      </c>
      <c r="M305" s="37">
        <f t="shared" si="51"/>
        <v>27481448.06065619</v>
      </c>
      <c r="N305" s="41">
        <f>'jan-apr'!M305</f>
        <v>13819131.007684063</v>
      </c>
      <c r="O305" s="41">
        <f t="shared" si="52"/>
        <v>13662317.052972127</v>
      </c>
      <c r="P305" s="4"/>
      <c r="Q305" s="4"/>
      <c r="R305" s="4"/>
    </row>
    <row r="306" spans="1:18" s="34" customFormat="1" x14ac:dyDescent="0.3">
      <c r="A306" s="33">
        <v>1825</v>
      </c>
      <c r="B306" s="34" t="s">
        <v>357</v>
      </c>
      <c r="C306" s="36">
        <v>17965354</v>
      </c>
      <c r="D306" s="36">
        <v>1493</v>
      </c>
      <c r="E306" s="37">
        <f t="shared" si="53"/>
        <v>12033.056932350972</v>
      </c>
      <c r="F306" s="38">
        <f t="shared" si="45"/>
        <v>0.78399195856732762</v>
      </c>
      <c r="G306" s="39">
        <f t="shared" si="46"/>
        <v>1989.2324394409638</v>
      </c>
      <c r="H306" s="39">
        <f t="shared" si="47"/>
        <v>623.19003807422177</v>
      </c>
      <c r="I306" s="37">
        <f t="shared" si="48"/>
        <v>2612.4224775151856</v>
      </c>
      <c r="J306" s="40">
        <f t="shared" si="54"/>
        <v>-201.692894617989</v>
      </c>
      <c r="K306" s="37">
        <f t="shared" si="49"/>
        <v>2410.7295828971965</v>
      </c>
      <c r="L306" s="37">
        <f t="shared" si="50"/>
        <v>3900346.7589301723</v>
      </c>
      <c r="M306" s="37">
        <f t="shared" si="51"/>
        <v>3599219.2672655145</v>
      </c>
      <c r="N306" s="41">
        <f>'jan-apr'!M306</f>
        <v>1172340.6982184805</v>
      </c>
      <c r="O306" s="41">
        <f t="shared" si="52"/>
        <v>2426878.5690470338</v>
      </c>
      <c r="P306" s="4"/>
      <c r="Q306" s="4"/>
      <c r="R306" s="4"/>
    </row>
    <row r="307" spans="1:18" s="34" customFormat="1" x14ac:dyDescent="0.3">
      <c r="A307" s="33">
        <v>1826</v>
      </c>
      <c r="B307" s="34" t="s">
        <v>358</v>
      </c>
      <c r="C307" s="36">
        <v>15443129</v>
      </c>
      <c r="D307" s="36">
        <v>1359</v>
      </c>
      <c r="E307" s="37">
        <f t="shared" si="53"/>
        <v>11363.597498160412</v>
      </c>
      <c r="F307" s="38">
        <f t="shared" si="45"/>
        <v>0.74037454564032934</v>
      </c>
      <c r="G307" s="39">
        <f t="shared" si="46"/>
        <v>2390.9080999552993</v>
      </c>
      <c r="H307" s="39">
        <f t="shared" si="47"/>
        <v>857.50084004091764</v>
      </c>
      <c r="I307" s="37">
        <f t="shared" si="48"/>
        <v>3248.4089399962168</v>
      </c>
      <c r="J307" s="40">
        <f t="shared" si="54"/>
        <v>-201.692894617989</v>
      </c>
      <c r="K307" s="37">
        <f t="shared" si="49"/>
        <v>3046.7160453782276</v>
      </c>
      <c r="L307" s="37">
        <f t="shared" si="50"/>
        <v>4414587.7494548587</v>
      </c>
      <c r="M307" s="37">
        <f t="shared" si="51"/>
        <v>4140487.1056690114</v>
      </c>
      <c r="N307" s="41">
        <f>'jan-apr'!M307</f>
        <v>1457261.6652236548</v>
      </c>
      <c r="O307" s="41">
        <f t="shared" si="52"/>
        <v>2683225.4404453565</v>
      </c>
      <c r="P307" s="4"/>
      <c r="Q307" s="4"/>
      <c r="R307" s="4"/>
    </row>
    <row r="308" spans="1:18" s="34" customFormat="1" x14ac:dyDescent="0.3">
      <c r="A308" s="33">
        <v>1827</v>
      </c>
      <c r="B308" s="34" t="s">
        <v>359</v>
      </c>
      <c r="C308" s="36">
        <v>18164888</v>
      </c>
      <c r="D308" s="36">
        <v>1391</v>
      </c>
      <c r="E308" s="37">
        <f t="shared" si="53"/>
        <v>13058.869877785766</v>
      </c>
      <c r="F308" s="38">
        <f t="shared" si="45"/>
        <v>0.85082693697193967</v>
      </c>
      <c r="G308" s="39">
        <f t="shared" si="46"/>
        <v>1373.7446721800873</v>
      </c>
      <c r="H308" s="39">
        <f t="shared" si="47"/>
        <v>264.15550717204377</v>
      </c>
      <c r="I308" s="37">
        <f t="shared" si="48"/>
        <v>1637.9001793521311</v>
      </c>
      <c r="J308" s="40">
        <f t="shared" si="54"/>
        <v>-201.692894617989</v>
      </c>
      <c r="K308" s="37">
        <f t="shared" si="49"/>
        <v>1436.2072847341421</v>
      </c>
      <c r="L308" s="37">
        <f t="shared" si="50"/>
        <v>2278319.1494788146</v>
      </c>
      <c r="M308" s="37">
        <f t="shared" si="51"/>
        <v>1997764.3330651917</v>
      </c>
      <c r="N308" s="41">
        <f>'jan-apr'!M308</f>
        <v>1791325.9193716731</v>
      </c>
      <c r="O308" s="41">
        <f t="shared" si="52"/>
        <v>206438.41369351861</v>
      </c>
      <c r="P308" s="4"/>
      <c r="Q308" s="4"/>
      <c r="R308" s="4"/>
    </row>
    <row r="309" spans="1:18" s="34" customFormat="1" x14ac:dyDescent="0.3">
      <c r="A309" s="33">
        <v>1828</v>
      </c>
      <c r="B309" s="34" t="s">
        <v>360</v>
      </c>
      <c r="C309" s="36">
        <v>20464205</v>
      </c>
      <c r="D309" s="36">
        <v>1792</v>
      </c>
      <c r="E309" s="37">
        <f t="shared" si="53"/>
        <v>11419.757254464286</v>
      </c>
      <c r="F309" s="38">
        <f t="shared" si="45"/>
        <v>0.74403353251165105</v>
      </c>
      <c r="G309" s="39">
        <f t="shared" si="46"/>
        <v>2357.212246172975</v>
      </c>
      <c r="H309" s="39">
        <f t="shared" si="47"/>
        <v>837.84492533456171</v>
      </c>
      <c r="I309" s="37">
        <f t="shared" si="48"/>
        <v>3195.0571715075366</v>
      </c>
      <c r="J309" s="40">
        <f t="shared" si="54"/>
        <v>-201.692894617989</v>
      </c>
      <c r="K309" s="37">
        <f t="shared" si="49"/>
        <v>2993.3642768895475</v>
      </c>
      <c r="L309" s="37">
        <f t="shared" si="50"/>
        <v>5725542.4513415061</v>
      </c>
      <c r="M309" s="37">
        <f t="shared" si="51"/>
        <v>5364108.7841860689</v>
      </c>
      <c r="N309" s="41">
        <f>'jan-apr'!M309</f>
        <v>3497238.4822890274</v>
      </c>
      <c r="O309" s="41">
        <f t="shared" si="52"/>
        <v>1866870.3018970415</v>
      </c>
      <c r="P309" s="4"/>
      <c r="Q309" s="4"/>
      <c r="R309" s="4"/>
    </row>
    <row r="310" spans="1:18" s="34" customFormat="1" x14ac:dyDescent="0.3">
      <c r="A310" s="33">
        <v>1832</v>
      </c>
      <c r="B310" s="34" t="s">
        <v>361</v>
      </c>
      <c r="C310" s="36">
        <v>78904447</v>
      </c>
      <c r="D310" s="36">
        <v>4501</v>
      </c>
      <c r="E310" s="37">
        <f t="shared" si="53"/>
        <v>17530.425905354365</v>
      </c>
      <c r="F310" s="38">
        <f t="shared" si="45"/>
        <v>1.142163044463631</v>
      </c>
      <c r="G310" s="39">
        <f t="shared" si="46"/>
        <v>-1309.1889443610719</v>
      </c>
      <c r="H310" s="39">
        <f t="shared" si="47"/>
        <v>0</v>
      </c>
      <c r="I310" s="37">
        <f t="shared" si="48"/>
        <v>-1309.1889443610719</v>
      </c>
      <c r="J310" s="40">
        <f t="shared" si="54"/>
        <v>-201.692894617989</v>
      </c>
      <c r="K310" s="37">
        <f t="shared" si="49"/>
        <v>-1510.8818389790608</v>
      </c>
      <c r="L310" s="37">
        <f t="shared" si="50"/>
        <v>-5892659.4385691844</v>
      </c>
      <c r="M310" s="37">
        <f t="shared" si="51"/>
        <v>-6800479.1572447531</v>
      </c>
      <c r="N310" s="41">
        <f>'jan-apr'!M310</f>
        <v>-11922361.356177466</v>
      </c>
      <c r="O310" s="41">
        <f t="shared" si="52"/>
        <v>5121882.1989327129</v>
      </c>
      <c r="P310" s="4"/>
      <c r="Q310" s="4"/>
      <c r="R310" s="4"/>
    </row>
    <row r="311" spans="1:18" s="34" customFormat="1" x14ac:dyDescent="0.3">
      <c r="A311" s="33">
        <v>1833</v>
      </c>
      <c r="B311" s="34" t="s">
        <v>362</v>
      </c>
      <c r="C311" s="36">
        <v>358165603</v>
      </c>
      <c r="D311" s="36">
        <v>26315</v>
      </c>
      <c r="E311" s="37">
        <f t="shared" si="53"/>
        <v>13610.701235037051</v>
      </c>
      <c r="F311" s="38">
        <f t="shared" si="45"/>
        <v>0.88678050629372762</v>
      </c>
      <c r="G311" s="39">
        <f t="shared" si="46"/>
        <v>1042.6458578293161</v>
      </c>
      <c r="H311" s="39">
        <f t="shared" si="47"/>
        <v>71.01453213409394</v>
      </c>
      <c r="I311" s="37">
        <f t="shared" si="48"/>
        <v>1113.6603899634101</v>
      </c>
      <c r="J311" s="40">
        <f t="shared" si="54"/>
        <v>-201.692894617989</v>
      </c>
      <c r="K311" s="37">
        <f t="shared" si="49"/>
        <v>911.96749534542118</v>
      </c>
      <c r="L311" s="37">
        <f t="shared" si="50"/>
        <v>29305973.161887139</v>
      </c>
      <c r="M311" s="37">
        <f t="shared" si="51"/>
        <v>23998424.64001476</v>
      </c>
      <c r="N311" s="41">
        <f>'jan-apr'!M311</f>
        <v>4821376.6382115157</v>
      </c>
      <c r="O311" s="41">
        <f t="shared" si="52"/>
        <v>19177048.001803245</v>
      </c>
      <c r="P311" s="4"/>
      <c r="Q311" s="4"/>
      <c r="R311" s="4"/>
    </row>
    <row r="312" spans="1:18" s="34" customFormat="1" x14ac:dyDescent="0.3">
      <c r="A312" s="33">
        <v>1834</v>
      </c>
      <c r="B312" s="34" t="s">
        <v>363</v>
      </c>
      <c r="C312" s="36">
        <v>34722439</v>
      </c>
      <c r="D312" s="36">
        <v>1904</v>
      </c>
      <c r="E312" s="37">
        <f t="shared" si="53"/>
        <v>18236.575105042019</v>
      </c>
      <c r="F312" s="38">
        <f t="shared" si="45"/>
        <v>1.1881709123908137</v>
      </c>
      <c r="G312" s="39">
        <f t="shared" si="46"/>
        <v>-1732.878464173664</v>
      </c>
      <c r="H312" s="39">
        <f t="shared" si="47"/>
        <v>0</v>
      </c>
      <c r="I312" s="37">
        <f t="shared" si="48"/>
        <v>-1732.878464173664</v>
      </c>
      <c r="J312" s="40">
        <f t="shared" si="54"/>
        <v>-201.692894617989</v>
      </c>
      <c r="K312" s="37">
        <f t="shared" si="49"/>
        <v>-1934.571358791653</v>
      </c>
      <c r="L312" s="37">
        <f t="shared" si="50"/>
        <v>-3299400.5957866563</v>
      </c>
      <c r="M312" s="37">
        <f t="shared" si="51"/>
        <v>-3683423.8671393073</v>
      </c>
      <c r="N312" s="41">
        <f>'jan-apr'!M312</f>
        <v>-607625.06762094994</v>
      </c>
      <c r="O312" s="41">
        <f t="shared" si="52"/>
        <v>-3075798.7995183575</v>
      </c>
      <c r="P312" s="4"/>
      <c r="Q312" s="4"/>
      <c r="R312" s="4"/>
    </row>
    <row r="313" spans="1:18" s="34" customFormat="1" x14ac:dyDescent="0.3">
      <c r="A313" s="33">
        <v>1835</v>
      </c>
      <c r="B313" s="34" t="s">
        <v>364</v>
      </c>
      <c r="C313" s="36">
        <v>6081978</v>
      </c>
      <c r="D313" s="36">
        <v>456</v>
      </c>
      <c r="E313" s="37">
        <f t="shared" si="53"/>
        <v>13337.671052631578</v>
      </c>
      <c r="F313" s="38">
        <f t="shared" si="45"/>
        <v>0.86899172089568155</v>
      </c>
      <c r="G313" s="39">
        <f t="shared" si="46"/>
        <v>1206.4639672726</v>
      </c>
      <c r="H313" s="39">
        <f t="shared" si="47"/>
        <v>166.57509597600955</v>
      </c>
      <c r="I313" s="37">
        <f t="shared" si="48"/>
        <v>1373.0390632486096</v>
      </c>
      <c r="J313" s="40">
        <f t="shared" si="54"/>
        <v>-201.692894617989</v>
      </c>
      <c r="K313" s="37">
        <f t="shared" si="49"/>
        <v>1171.3461686306207</v>
      </c>
      <c r="L313" s="37">
        <f t="shared" si="50"/>
        <v>626105.81284136605</v>
      </c>
      <c r="M313" s="37">
        <f t="shared" si="51"/>
        <v>534133.852895563</v>
      </c>
      <c r="N313" s="41">
        <f>'jan-apr'!M313</f>
        <v>383657.79660926148</v>
      </c>
      <c r="O313" s="41">
        <f t="shared" si="52"/>
        <v>150476.05628630152</v>
      </c>
      <c r="P313" s="4"/>
      <c r="Q313" s="4"/>
      <c r="R313" s="4"/>
    </row>
    <row r="314" spans="1:18" s="34" customFormat="1" x14ac:dyDescent="0.3">
      <c r="A314" s="33">
        <v>1836</v>
      </c>
      <c r="B314" s="34" t="s">
        <v>365</v>
      </c>
      <c r="C314" s="36">
        <v>14288657</v>
      </c>
      <c r="D314" s="36">
        <v>1238</v>
      </c>
      <c r="E314" s="37">
        <f t="shared" si="53"/>
        <v>11541.726171243941</v>
      </c>
      <c r="F314" s="38">
        <f t="shared" ref="F314:F377" si="55">IF(ISNUMBER(C314),E314/E$435,"")</f>
        <v>0.75198019564870766</v>
      </c>
      <c r="G314" s="39">
        <f t="shared" ref="G314:G377" si="56">(E$435-E314)*0.6</f>
        <v>2284.0308961051819</v>
      </c>
      <c r="H314" s="39">
        <f t="shared" ref="H314:H377" si="57">IF(E314&gt;=E$435*0.9,0,IF(E314&lt;0.9*E$435,(E$435*0.9-E314)*0.35))</f>
        <v>795.15580446168246</v>
      </c>
      <c r="I314" s="37">
        <f t="shared" ref="I314:I377" si="58">G314+H314</f>
        <v>3079.1867005668646</v>
      </c>
      <c r="J314" s="40">
        <f t="shared" si="54"/>
        <v>-201.692894617989</v>
      </c>
      <c r="K314" s="37">
        <f t="shared" ref="K314:K377" si="59">I314+J314</f>
        <v>2877.4938059488754</v>
      </c>
      <c r="L314" s="37">
        <f t="shared" ref="L314:L377" si="60">(I314*D314)</f>
        <v>3812033.1353017786</v>
      </c>
      <c r="M314" s="37">
        <f t="shared" ref="M314:M377" si="61">(K314*D314)</f>
        <v>3562337.3317647078</v>
      </c>
      <c r="N314" s="41">
        <f>'jan-apr'!M314</f>
        <v>1756425.8511014602</v>
      </c>
      <c r="O314" s="41">
        <f t="shared" ref="O314:O377" si="62">M314-N314</f>
        <v>1805911.4806632476</v>
      </c>
      <c r="P314" s="4"/>
      <c r="Q314" s="4"/>
      <c r="R314" s="4"/>
    </row>
    <row r="315" spans="1:18" s="34" customFormat="1" x14ac:dyDescent="0.3">
      <c r="A315" s="33">
        <v>1837</v>
      </c>
      <c r="B315" s="34" t="s">
        <v>366</v>
      </c>
      <c r="C315" s="36">
        <v>99858581</v>
      </c>
      <c r="D315" s="36">
        <v>6331</v>
      </c>
      <c r="E315" s="37">
        <f t="shared" si="53"/>
        <v>15772.955457273732</v>
      </c>
      <c r="F315" s="38">
        <f t="shared" si="55"/>
        <v>1.0276582510049885</v>
      </c>
      <c r="G315" s="39">
        <f t="shared" si="56"/>
        <v>-254.70667551269253</v>
      </c>
      <c r="H315" s="39">
        <f t="shared" si="57"/>
        <v>0</v>
      </c>
      <c r="I315" s="37">
        <f t="shared" si="58"/>
        <v>-254.70667551269253</v>
      </c>
      <c r="J315" s="40">
        <f t="shared" si="54"/>
        <v>-201.692894617989</v>
      </c>
      <c r="K315" s="37">
        <f t="shared" si="59"/>
        <v>-456.39957013068152</v>
      </c>
      <c r="L315" s="37">
        <f t="shared" si="60"/>
        <v>-1612547.9626708564</v>
      </c>
      <c r="M315" s="37">
        <f t="shared" si="61"/>
        <v>-2889465.6784973447</v>
      </c>
      <c r="N315" s="41">
        <f>'jan-apr'!M315</f>
        <v>-7132498.1344055822</v>
      </c>
      <c r="O315" s="41">
        <f t="shared" si="62"/>
        <v>4243032.455908237</v>
      </c>
      <c r="P315" s="4"/>
      <c r="Q315" s="4"/>
      <c r="R315" s="4"/>
    </row>
    <row r="316" spans="1:18" s="34" customFormat="1" x14ac:dyDescent="0.3">
      <c r="A316" s="33">
        <v>1838</v>
      </c>
      <c r="B316" s="34" t="s">
        <v>367</v>
      </c>
      <c r="C316" s="36">
        <v>26484529</v>
      </c>
      <c r="D316" s="36">
        <v>1978</v>
      </c>
      <c r="E316" s="37">
        <f t="shared" si="53"/>
        <v>13389.549544994945</v>
      </c>
      <c r="F316" s="38">
        <f t="shared" si="55"/>
        <v>0.87237176979465492</v>
      </c>
      <c r="G316" s="39">
        <f t="shared" si="56"/>
        <v>1175.3368718545801</v>
      </c>
      <c r="H316" s="39">
        <f t="shared" si="57"/>
        <v>148.41762364883124</v>
      </c>
      <c r="I316" s="37">
        <f t="shared" si="58"/>
        <v>1323.7544955034114</v>
      </c>
      <c r="J316" s="40">
        <f t="shared" si="54"/>
        <v>-201.692894617989</v>
      </c>
      <c r="K316" s="37">
        <f t="shared" si="59"/>
        <v>1122.0616008854224</v>
      </c>
      <c r="L316" s="37">
        <f t="shared" si="60"/>
        <v>2618386.3921057475</v>
      </c>
      <c r="M316" s="37">
        <f t="shared" si="61"/>
        <v>2219437.8465513657</v>
      </c>
      <c r="N316" s="41">
        <f>'jan-apr'!M316</f>
        <v>257261.84298621982</v>
      </c>
      <c r="O316" s="41">
        <f t="shared" si="62"/>
        <v>1962176.0035651459</v>
      </c>
      <c r="P316" s="4"/>
      <c r="Q316" s="4"/>
      <c r="R316" s="4"/>
    </row>
    <row r="317" spans="1:18" s="34" customFormat="1" x14ac:dyDescent="0.3">
      <c r="A317" s="33">
        <v>1839</v>
      </c>
      <c r="B317" s="34" t="s">
        <v>368</v>
      </c>
      <c r="C317" s="36">
        <v>16260172</v>
      </c>
      <c r="D317" s="36">
        <v>1022</v>
      </c>
      <c r="E317" s="37">
        <f t="shared" si="53"/>
        <v>15910.148727984344</v>
      </c>
      <c r="F317" s="38">
        <f t="shared" si="55"/>
        <v>1.0365968292574939</v>
      </c>
      <c r="G317" s="39">
        <f t="shared" si="56"/>
        <v>-337.02263793905951</v>
      </c>
      <c r="H317" s="39">
        <f t="shared" si="57"/>
        <v>0</v>
      </c>
      <c r="I317" s="37">
        <f t="shared" si="58"/>
        <v>-337.02263793905951</v>
      </c>
      <c r="J317" s="40">
        <f t="shared" si="54"/>
        <v>-201.692894617989</v>
      </c>
      <c r="K317" s="37">
        <f t="shared" si="59"/>
        <v>-538.7155325570485</v>
      </c>
      <c r="L317" s="37">
        <f t="shared" si="60"/>
        <v>-344437.13597371883</v>
      </c>
      <c r="M317" s="37">
        <f t="shared" si="61"/>
        <v>-550567.27427330357</v>
      </c>
      <c r="N317" s="41">
        <f>'jan-apr'!M317</f>
        <v>-1970522.9318847742</v>
      </c>
      <c r="O317" s="41">
        <f t="shared" si="62"/>
        <v>1419955.6576114707</v>
      </c>
      <c r="P317" s="4"/>
      <c r="Q317" s="4"/>
      <c r="R317" s="4"/>
    </row>
    <row r="318" spans="1:18" s="34" customFormat="1" x14ac:dyDescent="0.3">
      <c r="A318" s="33">
        <v>1840</v>
      </c>
      <c r="B318" s="34" t="s">
        <v>369</v>
      </c>
      <c r="C318" s="36">
        <v>53216982</v>
      </c>
      <c r="D318" s="36">
        <v>4657</v>
      </c>
      <c r="E318" s="37">
        <f t="shared" si="53"/>
        <v>11427.309856130556</v>
      </c>
      <c r="F318" s="38">
        <f t="shared" si="55"/>
        <v>0.74452560854901262</v>
      </c>
      <c r="G318" s="39">
        <f t="shared" si="56"/>
        <v>2352.6806851732131</v>
      </c>
      <c r="H318" s="39">
        <f t="shared" si="57"/>
        <v>835.20151475136731</v>
      </c>
      <c r="I318" s="37">
        <f t="shared" si="58"/>
        <v>3187.8821999245802</v>
      </c>
      <c r="J318" s="40">
        <f t="shared" si="54"/>
        <v>-201.692894617989</v>
      </c>
      <c r="K318" s="37">
        <f t="shared" si="59"/>
        <v>2986.189305306591</v>
      </c>
      <c r="L318" s="37">
        <f t="shared" si="60"/>
        <v>14845967.405048769</v>
      </c>
      <c r="M318" s="37">
        <f t="shared" si="61"/>
        <v>13906683.594812794</v>
      </c>
      <c r="N318" s="41">
        <f>'jan-apr'!M318</f>
        <v>7452822.2146037966</v>
      </c>
      <c r="O318" s="41">
        <f t="shared" si="62"/>
        <v>6453861.3802089971</v>
      </c>
      <c r="P318" s="4"/>
      <c r="Q318" s="4"/>
      <c r="R318" s="4"/>
    </row>
    <row r="319" spans="1:18" s="34" customFormat="1" x14ac:dyDescent="0.3">
      <c r="A319" s="33">
        <v>1841</v>
      </c>
      <c r="B319" s="34" t="s">
        <v>922</v>
      </c>
      <c r="C319" s="36">
        <v>130489088</v>
      </c>
      <c r="D319" s="36">
        <v>9760</v>
      </c>
      <c r="E319" s="37">
        <f t="shared" si="53"/>
        <v>13369.783606557377</v>
      </c>
      <c r="F319" s="38">
        <f t="shared" si="55"/>
        <v>0.8710839559934147</v>
      </c>
      <c r="G319" s="39">
        <f t="shared" si="56"/>
        <v>1187.1964349171205</v>
      </c>
      <c r="H319" s="39">
        <f t="shared" si="57"/>
        <v>155.33570210197985</v>
      </c>
      <c r="I319" s="37">
        <f t="shared" si="58"/>
        <v>1342.5321370191004</v>
      </c>
      <c r="J319" s="40">
        <f t="shared" si="54"/>
        <v>-201.692894617989</v>
      </c>
      <c r="K319" s="37">
        <f t="shared" si="59"/>
        <v>1140.8392424011115</v>
      </c>
      <c r="L319" s="37">
        <f t="shared" si="60"/>
        <v>13103113.65730642</v>
      </c>
      <c r="M319" s="37">
        <f t="shared" si="61"/>
        <v>11134591.005834848</v>
      </c>
      <c r="N319" s="41">
        <f>'jan-apr'!M319</f>
        <v>2113728.9827833739</v>
      </c>
      <c r="O319" s="41">
        <f t="shared" si="62"/>
        <v>9020862.0230514742</v>
      </c>
      <c r="P319" s="4"/>
      <c r="Q319" s="4"/>
      <c r="R319" s="4"/>
    </row>
    <row r="320" spans="1:18" s="34" customFormat="1" x14ac:dyDescent="0.3">
      <c r="A320" s="33">
        <v>1845</v>
      </c>
      <c r="B320" s="34" t="s">
        <v>370</v>
      </c>
      <c r="C320" s="36">
        <v>36102707</v>
      </c>
      <c r="D320" s="36">
        <v>1975</v>
      </c>
      <c r="E320" s="37">
        <f t="shared" si="53"/>
        <v>18279.851645569619</v>
      </c>
      <c r="F320" s="38">
        <f t="shared" si="55"/>
        <v>1.1909905167489578</v>
      </c>
      <c r="G320" s="39">
        <f t="shared" si="56"/>
        <v>-1758.8443884902244</v>
      </c>
      <c r="H320" s="39">
        <f t="shared" si="57"/>
        <v>0</v>
      </c>
      <c r="I320" s="37">
        <f t="shared" si="58"/>
        <v>-1758.8443884902244</v>
      </c>
      <c r="J320" s="40">
        <f t="shared" si="54"/>
        <v>-201.692894617989</v>
      </c>
      <c r="K320" s="37">
        <f t="shared" si="59"/>
        <v>-1960.5372831082134</v>
      </c>
      <c r="L320" s="37">
        <f t="shared" si="60"/>
        <v>-3473717.6672681933</v>
      </c>
      <c r="M320" s="37">
        <f t="shared" si="61"/>
        <v>-3872061.1341387215</v>
      </c>
      <c r="N320" s="41">
        <f>'jan-apr'!M320</f>
        <v>-5951607.0885248818</v>
      </c>
      <c r="O320" s="41">
        <f t="shared" si="62"/>
        <v>2079545.9543861602</v>
      </c>
      <c r="P320" s="4"/>
      <c r="Q320" s="4"/>
      <c r="R320" s="4"/>
    </row>
    <row r="321" spans="1:18" s="34" customFormat="1" x14ac:dyDescent="0.3">
      <c r="A321" s="33">
        <v>1848</v>
      </c>
      <c r="B321" s="34" t="s">
        <v>371</v>
      </c>
      <c r="C321" s="36">
        <v>30393889</v>
      </c>
      <c r="D321" s="36">
        <v>2576</v>
      </c>
      <c r="E321" s="37">
        <f t="shared" si="53"/>
        <v>11798.86995341615</v>
      </c>
      <c r="F321" s="38">
        <f t="shared" si="55"/>
        <v>0.76873393150751501</v>
      </c>
      <c r="G321" s="39">
        <f t="shared" si="56"/>
        <v>2129.7446268018571</v>
      </c>
      <c r="H321" s="39">
        <f t="shared" si="57"/>
        <v>705.15548070140949</v>
      </c>
      <c r="I321" s="37">
        <f t="shared" si="58"/>
        <v>2834.9001075032666</v>
      </c>
      <c r="J321" s="40">
        <f t="shared" si="54"/>
        <v>-201.692894617989</v>
      </c>
      <c r="K321" s="37">
        <f t="shared" si="59"/>
        <v>2633.2072128852774</v>
      </c>
      <c r="L321" s="37">
        <f t="shared" si="60"/>
        <v>7302702.676928415</v>
      </c>
      <c r="M321" s="37">
        <f t="shared" si="61"/>
        <v>6783141.7803924745</v>
      </c>
      <c r="N321" s="41">
        <f>'jan-apr'!M321</f>
        <v>4019930.6589154773</v>
      </c>
      <c r="O321" s="41">
        <f t="shared" si="62"/>
        <v>2763211.1214769972</v>
      </c>
      <c r="P321" s="4"/>
      <c r="Q321" s="4"/>
      <c r="R321" s="4"/>
    </row>
    <row r="322" spans="1:18" s="34" customFormat="1" x14ac:dyDescent="0.3">
      <c r="A322" s="33">
        <v>1849</v>
      </c>
      <c r="B322" s="34" t="s">
        <v>923</v>
      </c>
      <c r="C322" s="36">
        <v>25681203</v>
      </c>
      <c r="D322" s="36">
        <v>1747</v>
      </c>
      <c r="E322" s="37">
        <f t="shared" si="53"/>
        <v>14700.173440183171</v>
      </c>
      <c r="F322" s="38">
        <f t="shared" si="55"/>
        <v>0.95776308808645694</v>
      </c>
      <c r="G322" s="39">
        <f t="shared" si="56"/>
        <v>388.96253474164439</v>
      </c>
      <c r="H322" s="39">
        <f t="shared" si="57"/>
        <v>0</v>
      </c>
      <c r="I322" s="37">
        <f t="shared" si="58"/>
        <v>388.96253474164439</v>
      </c>
      <c r="J322" s="40">
        <f t="shared" si="54"/>
        <v>-201.692894617989</v>
      </c>
      <c r="K322" s="37">
        <f t="shared" si="59"/>
        <v>187.26964012365539</v>
      </c>
      <c r="L322" s="37">
        <f t="shared" si="60"/>
        <v>679517.54819365276</v>
      </c>
      <c r="M322" s="37">
        <f t="shared" si="61"/>
        <v>327160.06129602599</v>
      </c>
      <c r="N322" s="41">
        <f>'jan-apr'!M322</f>
        <v>-1024629.8833685907</v>
      </c>
      <c r="O322" s="41">
        <f t="shared" si="62"/>
        <v>1351789.9446646166</v>
      </c>
      <c r="P322" s="4"/>
      <c r="Q322" s="4"/>
      <c r="R322" s="4"/>
    </row>
    <row r="323" spans="1:18" s="34" customFormat="1" x14ac:dyDescent="0.3">
      <c r="A323" s="33">
        <v>1850</v>
      </c>
      <c r="B323" s="34" t="s">
        <v>924</v>
      </c>
      <c r="C323" s="36">
        <v>24432910</v>
      </c>
      <c r="D323" s="36">
        <v>1925</v>
      </c>
      <c r="E323" s="37">
        <f t="shared" si="53"/>
        <v>12692.42077922078</v>
      </c>
      <c r="F323" s="38">
        <f t="shared" si="55"/>
        <v>0.826951611847631</v>
      </c>
      <c r="G323" s="39">
        <f t="shared" si="56"/>
        <v>1593.614131319079</v>
      </c>
      <c r="H323" s="39">
        <f t="shared" si="57"/>
        <v>392.41269166978896</v>
      </c>
      <c r="I323" s="37">
        <f t="shared" si="58"/>
        <v>1986.0268229888679</v>
      </c>
      <c r="J323" s="40">
        <f t="shared" si="54"/>
        <v>-201.692894617989</v>
      </c>
      <c r="K323" s="37">
        <f t="shared" si="59"/>
        <v>1784.333928370879</v>
      </c>
      <c r="L323" s="37">
        <f t="shared" si="60"/>
        <v>3823101.6342535708</v>
      </c>
      <c r="M323" s="37">
        <f t="shared" si="61"/>
        <v>3434842.8121139421</v>
      </c>
      <c r="N323" s="41">
        <f>'jan-apr'!M323</f>
        <v>672388.05295676121</v>
      </c>
      <c r="O323" s="41">
        <f t="shared" si="62"/>
        <v>2762454.7591571808</v>
      </c>
      <c r="P323" s="4"/>
      <c r="Q323" s="4"/>
      <c r="R323" s="4"/>
    </row>
    <row r="324" spans="1:18" s="34" customFormat="1" x14ac:dyDescent="0.3">
      <c r="A324" s="33">
        <v>1851</v>
      </c>
      <c r="B324" s="34" t="s">
        <v>372</v>
      </c>
      <c r="C324" s="36">
        <v>25482666</v>
      </c>
      <c r="D324" s="36">
        <v>2077</v>
      </c>
      <c r="E324" s="37">
        <f t="shared" si="53"/>
        <v>12268.977371208473</v>
      </c>
      <c r="F324" s="38">
        <f t="shared" si="55"/>
        <v>0.79936292605844705</v>
      </c>
      <c r="G324" s="39">
        <f t="shared" si="56"/>
        <v>1847.6801761264628</v>
      </c>
      <c r="H324" s="39">
        <f t="shared" si="57"/>
        <v>540.61788447409617</v>
      </c>
      <c r="I324" s="37">
        <f t="shared" si="58"/>
        <v>2388.298060600559</v>
      </c>
      <c r="J324" s="40">
        <f t="shared" si="54"/>
        <v>-201.692894617989</v>
      </c>
      <c r="K324" s="37">
        <f t="shared" si="59"/>
        <v>2186.6051659825698</v>
      </c>
      <c r="L324" s="37">
        <f t="shared" si="60"/>
        <v>4960495.0718673607</v>
      </c>
      <c r="M324" s="37">
        <f t="shared" si="61"/>
        <v>4541578.9297457971</v>
      </c>
      <c r="N324" s="41">
        <f>'jan-apr'!M324</f>
        <v>2580366.7114198166</v>
      </c>
      <c r="O324" s="41">
        <f t="shared" si="62"/>
        <v>1961212.2183259805</v>
      </c>
      <c r="P324" s="4"/>
      <c r="Q324" s="4"/>
      <c r="R324" s="4"/>
    </row>
    <row r="325" spans="1:18" s="34" customFormat="1" x14ac:dyDescent="0.3">
      <c r="A325" s="33">
        <v>1852</v>
      </c>
      <c r="B325" s="34" t="s">
        <v>373</v>
      </c>
      <c r="C325" s="36">
        <v>12775951</v>
      </c>
      <c r="D325" s="36">
        <v>1259</v>
      </c>
      <c r="E325" s="37">
        <f t="shared" si="53"/>
        <v>10147.697378872121</v>
      </c>
      <c r="F325" s="38">
        <f t="shared" si="55"/>
        <v>0.66115478284005214</v>
      </c>
      <c r="G325" s="39">
        <f t="shared" si="56"/>
        <v>3120.4481715282745</v>
      </c>
      <c r="H325" s="39">
        <f t="shared" si="57"/>
        <v>1283.0658817918197</v>
      </c>
      <c r="I325" s="37">
        <f t="shared" si="58"/>
        <v>4403.5140533200938</v>
      </c>
      <c r="J325" s="40">
        <f t="shared" si="54"/>
        <v>-201.692894617989</v>
      </c>
      <c r="K325" s="37">
        <f t="shared" si="59"/>
        <v>4201.8211587021051</v>
      </c>
      <c r="L325" s="37">
        <f t="shared" si="60"/>
        <v>5544024.1931299977</v>
      </c>
      <c r="M325" s="37">
        <f t="shared" si="61"/>
        <v>5290092.8388059502</v>
      </c>
      <c r="N325" s="41">
        <f>'jan-apr'!M325</f>
        <v>3018056.2585110972</v>
      </c>
      <c r="O325" s="41">
        <f t="shared" si="62"/>
        <v>2272036.5802948531</v>
      </c>
      <c r="P325" s="4"/>
      <c r="Q325" s="4"/>
      <c r="R325" s="4"/>
    </row>
    <row r="326" spans="1:18" s="34" customFormat="1" x14ac:dyDescent="0.3">
      <c r="A326" s="33">
        <v>1853</v>
      </c>
      <c r="B326" s="34" t="s">
        <v>374</v>
      </c>
      <c r="C326" s="36">
        <v>14422771</v>
      </c>
      <c r="D326" s="36">
        <v>1387</v>
      </c>
      <c r="E326" s="37">
        <f t="shared" si="53"/>
        <v>10398.537130497476</v>
      </c>
      <c r="F326" s="38">
        <f t="shared" si="55"/>
        <v>0.67749779104394359</v>
      </c>
      <c r="G326" s="39">
        <f t="shared" si="56"/>
        <v>2969.9443205530611</v>
      </c>
      <c r="H326" s="39">
        <f t="shared" si="57"/>
        <v>1195.2719687229453</v>
      </c>
      <c r="I326" s="37">
        <f t="shared" si="58"/>
        <v>4165.2162892760061</v>
      </c>
      <c r="J326" s="40">
        <f t="shared" si="54"/>
        <v>-201.692894617989</v>
      </c>
      <c r="K326" s="37">
        <f t="shared" si="59"/>
        <v>3963.523394658017</v>
      </c>
      <c r="L326" s="37">
        <f t="shared" si="60"/>
        <v>5777154.9932258204</v>
      </c>
      <c r="M326" s="37">
        <f t="shared" si="61"/>
        <v>5497406.9483906692</v>
      </c>
      <c r="N326" s="41">
        <f>'jan-apr'!M326</f>
        <v>2949673.6751031699</v>
      </c>
      <c r="O326" s="41">
        <f t="shared" si="62"/>
        <v>2547733.2732874993</v>
      </c>
      <c r="P326" s="4"/>
      <c r="Q326" s="4"/>
      <c r="R326" s="4"/>
    </row>
    <row r="327" spans="1:18" s="34" customFormat="1" x14ac:dyDescent="0.3">
      <c r="A327" s="33">
        <v>1854</v>
      </c>
      <c r="B327" s="34" t="s">
        <v>375</v>
      </c>
      <c r="C327" s="36">
        <v>25058726</v>
      </c>
      <c r="D327" s="36">
        <v>2470</v>
      </c>
      <c r="E327" s="37">
        <f t="shared" si="53"/>
        <v>10145.233198380567</v>
      </c>
      <c r="F327" s="38">
        <f t="shared" si="55"/>
        <v>0.66099423363790866</v>
      </c>
      <c r="G327" s="39">
        <f t="shared" si="56"/>
        <v>3121.9266798232065</v>
      </c>
      <c r="H327" s="39">
        <f t="shared" si="57"/>
        <v>1283.9283449638633</v>
      </c>
      <c r="I327" s="37">
        <f t="shared" si="58"/>
        <v>4405.8550247870699</v>
      </c>
      <c r="J327" s="40">
        <f t="shared" si="54"/>
        <v>-201.692894617989</v>
      </c>
      <c r="K327" s="37">
        <f t="shared" si="59"/>
        <v>4204.1621301690811</v>
      </c>
      <c r="L327" s="37">
        <f t="shared" si="60"/>
        <v>10882461.911224062</v>
      </c>
      <c r="M327" s="37">
        <f t="shared" si="61"/>
        <v>10384280.46151763</v>
      </c>
      <c r="N327" s="41">
        <f>'jan-apr'!M327</f>
        <v>5668315.3858001661</v>
      </c>
      <c r="O327" s="41">
        <f t="shared" si="62"/>
        <v>4715965.0757174641</v>
      </c>
      <c r="P327" s="4"/>
      <c r="Q327" s="4"/>
      <c r="R327" s="4"/>
    </row>
    <row r="328" spans="1:18" s="34" customFormat="1" x14ac:dyDescent="0.3">
      <c r="A328" s="33">
        <v>1856</v>
      </c>
      <c r="B328" s="34" t="s">
        <v>376</v>
      </c>
      <c r="C328" s="36">
        <v>8928808</v>
      </c>
      <c r="D328" s="36">
        <v>508</v>
      </c>
      <c r="E328" s="37">
        <f t="shared" si="53"/>
        <v>17576.393700787401</v>
      </c>
      <c r="F328" s="38">
        <f t="shared" si="55"/>
        <v>1.1451579926447271</v>
      </c>
      <c r="G328" s="39">
        <f t="shared" si="56"/>
        <v>-1336.7696216208935</v>
      </c>
      <c r="H328" s="39">
        <f t="shared" si="57"/>
        <v>0</v>
      </c>
      <c r="I328" s="37">
        <f t="shared" si="58"/>
        <v>-1336.7696216208935</v>
      </c>
      <c r="J328" s="40">
        <f t="shared" si="54"/>
        <v>-201.692894617989</v>
      </c>
      <c r="K328" s="37">
        <f t="shared" si="59"/>
        <v>-1538.4625162388825</v>
      </c>
      <c r="L328" s="37">
        <f t="shared" si="60"/>
        <v>-679078.96778341394</v>
      </c>
      <c r="M328" s="37">
        <f t="shared" si="61"/>
        <v>-781538.95824935229</v>
      </c>
      <c r="N328" s="41">
        <f>'jan-apr'!M328</f>
        <v>366984.77209979162</v>
      </c>
      <c r="O328" s="41">
        <f t="shared" si="62"/>
        <v>-1148523.730349144</v>
      </c>
      <c r="P328" s="4"/>
      <c r="Q328" s="4"/>
      <c r="R328" s="4"/>
    </row>
    <row r="329" spans="1:18" s="34" customFormat="1" x14ac:dyDescent="0.3">
      <c r="A329" s="33">
        <v>1857</v>
      </c>
      <c r="B329" s="34" t="s">
        <v>377</v>
      </c>
      <c r="C329" s="36">
        <v>10565075</v>
      </c>
      <c r="D329" s="36">
        <v>732</v>
      </c>
      <c r="E329" s="37">
        <f t="shared" ref="E329:E392" si="63">(C329)/D329</f>
        <v>14433.16256830601</v>
      </c>
      <c r="F329" s="38">
        <f t="shared" si="55"/>
        <v>0.94036647992789768</v>
      </c>
      <c r="G329" s="39">
        <f t="shared" si="56"/>
        <v>549.16905786794086</v>
      </c>
      <c r="H329" s="39">
        <f t="shared" si="57"/>
        <v>0</v>
      </c>
      <c r="I329" s="37">
        <f t="shared" si="58"/>
        <v>549.16905786794086</v>
      </c>
      <c r="J329" s="40">
        <f t="shared" ref="J329:J392" si="64">I$437</f>
        <v>-201.692894617989</v>
      </c>
      <c r="K329" s="37">
        <f t="shared" si="59"/>
        <v>347.47616324995187</v>
      </c>
      <c r="L329" s="37">
        <f t="shared" si="60"/>
        <v>401991.75035933271</v>
      </c>
      <c r="M329" s="37">
        <f t="shared" si="61"/>
        <v>254352.55149896478</v>
      </c>
      <c r="N329" s="41">
        <f>'jan-apr'!M329</f>
        <v>128804.48870875251</v>
      </c>
      <c r="O329" s="41">
        <f t="shared" si="62"/>
        <v>125548.06279021227</v>
      </c>
      <c r="P329" s="4"/>
      <c r="Q329" s="4"/>
      <c r="R329" s="4"/>
    </row>
    <row r="330" spans="1:18" s="34" customFormat="1" x14ac:dyDescent="0.3">
      <c r="A330" s="33">
        <v>1859</v>
      </c>
      <c r="B330" s="34" t="s">
        <v>378</v>
      </c>
      <c r="C330" s="36">
        <v>18401562</v>
      </c>
      <c r="D330" s="36">
        <v>1292</v>
      </c>
      <c r="E330" s="37">
        <f t="shared" si="63"/>
        <v>14242.695046439629</v>
      </c>
      <c r="F330" s="38">
        <f t="shared" si="55"/>
        <v>0.92795691464860208</v>
      </c>
      <c r="G330" s="39">
        <f t="shared" si="56"/>
        <v>663.44957098776979</v>
      </c>
      <c r="H330" s="39">
        <f t="shared" si="57"/>
        <v>0</v>
      </c>
      <c r="I330" s="37">
        <f t="shared" si="58"/>
        <v>663.44957098776979</v>
      </c>
      <c r="J330" s="40">
        <f t="shared" si="64"/>
        <v>-201.692894617989</v>
      </c>
      <c r="K330" s="37">
        <f t="shared" si="59"/>
        <v>461.75667636978079</v>
      </c>
      <c r="L330" s="37">
        <f t="shared" si="60"/>
        <v>857176.84571619856</v>
      </c>
      <c r="M330" s="37">
        <f t="shared" si="61"/>
        <v>596589.6258697568</v>
      </c>
      <c r="N330" s="41">
        <f>'jan-apr'!M330</f>
        <v>1392240.2487262411</v>
      </c>
      <c r="O330" s="41">
        <f t="shared" si="62"/>
        <v>-795650.62285648426</v>
      </c>
      <c r="P330" s="4"/>
      <c r="Q330" s="4"/>
      <c r="R330" s="4"/>
    </row>
    <row r="331" spans="1:18" s="34" customFormat="1" x14ac:dyDescent="0.3">
      <c r="A331" s="33">
        <v>1860</v>
      </c>
      <c r="B331" s="34" t="s">
        <v>379</v>
      </c>
      <c r="C331" s="36">
        <v>136821240</v>
      </c>
      <c r="D331" s="36">
        <v>11480</v>
      </c>
      <c r="E331" s="37">
        <f t="shared" si="63"/>
        <v>11918.226480836236</v>
      </c>
      <c r="F331" s="38">
        <f t="shared" si="55"/>
        <v>0.77651038916295023</v>
      </c>
      <c r="G331" s="39">
        <f t="shared" si="56"/>
        <v>2058.1307103498052</v>
      </c>
      <c r="H331" s="39">
        <f t="shared" si="57"/>
        <v>663.38069610437924</v>
      </c>
      <c r="I331" s="37">
        <f t="shared" si="58"/>
        <v>2721.5114064541845</v>
      </c>
      <c r="J331" s="40">
        <f t="shared" si="64"/>
        <v>-201.692894617989</v>
      </c>
      <c r="K331" s="37">
        <f t="shared" si="59"/>
        <v>2519.8185118361953</v>
      </c>
      <c r="L331" s="37">
        <f t="shared" si="60"/>
        <v>31242950.946094036</v>
      </c>
      <c r="M331" s="37">
        <f t="shared" si="61"/>
        <v>28927516.515879523</v>
      </c>
      <c r="N331" s="41">
        <f>'jan-apr'!M331</f>
        <v>16921668.150601588</v>
      </c>
      <c r="O331" s="41">
        <f t="shared" si="62"/>
        <v>12005848.365277935</v>
      </c>
      <c r="P331" s="4"/>
      <c r="Q331" s="4"/>
      <c r="R331" s="4"/>
    </row>
    <row r="332" spans="1:18" s="34" customFormat="1" x14ac:dyDescent="0.3">
      <c r="A332" s="33">
        <v>1865</v>
      </c>
      <c r="B332" s="34" t="s">
        <v>380</v>
      </c>
      <c r="C332" s="36">
        <v>127163645</v>
      </c>
      <c r="D332" s="36">
        <v>9595</v>
      </c>
      <c r="E332" s="37">
        <f t="shared" si="63"/>
        <v>13253.115685252737</v>
      </c>
      <c r="F332" s="38">
        <f t="shared" si="55"/>
        <v>0.86348266958383291</v>
      </c>
      <c r="G332" s="39">
        <f t="shared" si="56"/>
        <v>1257.197187699905</v>
      </c>
      <c r="H332" s="39">
        <f t="shared" si="57"/>
        <v>196.16947455860418</v>
      </c>
      <c r="I332" s="37">
        <f t="shared" si="58"/>
        <v>1453.3666622585092</v>
      </c>
      <c r="J332" s="40">
        <f t="shared" si="64"/>
        <v>-201.692894617989</v>
      </c>
      <c r="K332" s="37">
        <f t="shared" si="59"/>
        <v>1251.6737676405203</v>
      </c>
      <c r="L332" s="37">
        <f t="shared" si="60"/>
        <v>13945053.124370396</v>
      </c>
      <c r="M332" s="37">
        <f t="shared" si="61"/>
        <v>12009809.800510792</v>
      </c>
      <c r="N332" s="41">
        <f>'jan-apr'!M332</f>
        <v>7258845.7640698804</v>
      </c>
      <c r="O332" s="41">
        <f t="shared" si="62"/>
        <v>4750964.0364409117</v>
      </c>
      <c r="P332" s="4"/>
      <c r="Q332" s="4"/>
      <c r="R332" s="4"/>
    </row>
    <row r="333" spans="1:18" s="34" customFormat="1" x14ac:dyDescent="0.3">
      <c r="A333" s="33">
        <v>1866</v>
      </c>
      <c r="B333" s="34" t="s">
        <v>381</v>
      </c>
      <c r="C333" s="36">
        <v>95806143</v>
      </c>
      <c r="D333" s="36">
        <v>8091</v>
      </c>
      <c r="E333" s="37">
        <f t="shared" si="63"/>
        <v>11841.075639599556</v>
      </c>
      <c r="F333" s="38">
        <f t="shared" si="55"/>
        <v>0.77148376629676518</v>
      </c>
      <c r="G333" s="39">
        <f t="shared" si="56"/>
        <v>2104.4212150918133</v>
      </c>
      <c r="H333" s="39">
        <f t="shared" si="57"/>
        <v>690.38349053721731</v>
      </c>
      <c r="I333" s="37">
        <f t="shared" si="58"/>
        <v>2794.8047056290307</v>
      </c>
      <c r="J333" s="40">
        <f t="shared" si="64"/>
        <v>-201.692894617989</v>
      </c>
      <c r="K333" s="37">
        <f t="shared" si="59"/>
        <v>2593.1118110110415</v>
      </c>
      <c r="L333" s="37">
        <f t="shared" si="60"/>
        <v>22612764.873244487</v>
      </c>
      <c r="M333" s="37">
        <f t="shared" si="61"/>
        <v>20980867.662890337</v>
      </c>
      <c r="N333" s="41">
        <f>'jan-apr'!M333</f>
        <v>11527017.719113017</v>
      </c>
      <c r="O333" s="41">
        <f t="shared" si="62"/>
        <v>9453849.9437773209</v>
      </c>
      <c r="P333" s="4"/>
      <c r="Q333" s="4"/>
      <c r="R333" s="4"/>
    </row>
    <row r="334" spans="1:18" s="34" customFormat="1" x14ac:dyDescent="0.3">
      <c r="A334" s="33">
        <v>1867</v>
      </c>
      <c r="B334" s="34" t="s">
        <v>188</v>
      </c>
      <c r="C334" s="36">
        <v>28759061</v>
      </c>
      <c r="D334" s="36">
        <v>2616</v>
      </c>
      <c r="E334" s="37">
        <f t="shared" si="63"/>
        <v>10993.524847094801</v>
      </c>
      <c r="F334" s="38">
        <f t="shared" si="55"/>
        <v>0.71626313453737811</v>
      </c>
      <c r="G334" s="39">
        <f t="shared" si="56"/>
        <v>2612.9516905946662</v>
      </c>
      <c r="H334" s="39">
        <f t="shared" si="57"/>
        <v>987.02626791388161</v>
      </c>
      <c r="I334" s="37">
        <f t="shared" si="58"/>
        <v>3599.977958508548</v>
      </c>
      <c r="J334" s="40">
        <f t="shared" si="64"/>
        <v>-201.692894617989</v>
      </c>
      <c r="K334" s="37">
        <f t="shared" si="59"/>
        <v>3398.2850638905588</v>
      </c>
      <c r="L334" s="37">
        <f t="shared" si="60"/>
        <v>9417542.3394583613</v>
      </c>
      <c r="M334" s="37">
        <f t="shared" si="61"/>
        <v>8889913.7271377016</v>
      </c>
      <c r="N334" s="41">
        <f>'jan-apr'!M334</f>
        <v>5121140.0016004993</v>
      </c>
      <c r="O334" s="41">
        <f t="shared" si="62"/>
        <v>3768773.7255372023</v>
      </c>
      <c r="P334" s="4"/>
      <c r="Q334" s="4"/>
      <c r="R334" s="4"/>
    </row>
    <row r="335" spans="1:18" s="34" customFormat="1" x14ac:dyDescent="0.3">
      <c r="A335" s="33">
        <v>1868</v>
      </c>
      <c r="B335" s="34" t="s">
        <v>382</v>
      </c>
      <c r="C335" s="36">
        <v>59973061</v>
      </c>
      <c r="D335" s="36">
        <v>4449</v>
      </c>
      <c r="E335" s="37">
        <f t="shared" si="63"/>
        <v>13480.121600359631</v>
      </c>
      <c r="F335" s="38">
        <f t="shared" si="55"/>
        <v>0.87827282747900137</v>
      </c>
      <c r="G335" s="39">
        <f t="shared" si="56"/>
        <v>1120.9936386357683</v>
      </c>
      <c r="H335" s="39">
        <f t="shared" si="57"/>
        <v>116.71740427119111</v>
      </c>
      <c r="I335" s="37">
        <f t="shared" si="58"/>
        <v>1237.7110429069594</v>
      </c>
      <c r="J335" s="40">
        <f t="shared" si="64"/>
        <v>-201.692894617989</v>
      </c>
      <c r="K335" s="37">
        <f t="shared" si="59"/>
        <v>1036.0181482889705</v>
      </c>
      <c r="L335" s="37">
        <f t="shared" si="60"/>
        <v>5506576.4298930624</v>
      </c>
      <c r="M335" s="37">
        <f t="shared" si="61"/>
        <v>4609244.7417376293</v>
      </c>
      <c r="N335" s="41">
        <f>'jan-apr'!M335</f>
        <v>1977512.8309634449</v>
      </c>
      <c r="O335" s="41">
        <f t="shared" si="62"/>
        <v>2631731.9107741844</v>
      </c>
      <c r="P335" s="4"/>
      <c r="Q335" s="4"/>
      <c r="R335" s="4"/>
    </row>
    <row r="336" spans="1:18" s="34" customFormat="1" x14ac:dyDescent="0.3">
      <c r="A336" s="33">
        <v>1870</v>
      </c>
      <c r="B336" s="34" t="s">
        <v>925</v>
      </c>
      <c r="C336" s="36">
        <v>130852638</v>
      </c>
      <c r="D336" s="36">
        <v>10518</v>
      </c>
      <c r="E336" s="37">
        <f t="shared" si="63"/>
        <v>12440.828864803194</v>
      </c>
      <c r="F336" s="38">
        <f t="shared" si="55"/>
        <v>0.81055959784380383</v>
      </c>
      <c r="G336" s="39">
        <f t="shared" si="56"/>
        <v>1744.5692799696305</v>
      </c>
      <c r="H336" s="39">
        <f t="shared" si="57"/>
        <v>480.46986171594403</v>
      </c>
      <c r="I336" s="37">
        <f t="shared" si="58"/>
        <v>2225.0391416855746</v>
      </c>
      <c r="J336" s="40">
        <f t="shared" si="64"/>
        <v>-201.692894617989</v>
      </c>
      <c r="K336" s="37">
        <f t="shared" si="59"/>
        <v>2023.3462470675856</v>
      </c>
      <c r="L336" s="37">
        <f t="shared" si="60"/>
        <v>23402961.692248873</v>
      </c>
      <c r="M336" s="37">
        <f t="shared" si="61"/>
        <v>21281555.826656867</v>
      </c>
      <c r="N336" s="41">
        <f>'jan-apr'!M336</f>
        <v>11651572.804026781</v>
      </c>
      <c r="O336" s="41">
        <f t="shared" si="62"/>
        <v>9629983.0226300862</v>
      </c>
      <c r="P336" s="4"/>
      <c r="Q336" s="4"/>
      <c r="R336" s="4"/>
    </row>
    <row r="337" spans="1:18" s="34" customFormat="1" x14ac:dyDescent="0.3">
      <c r="A337" s="33">
        <v>1871</v>
      </c>
      <c r="B337" s="34" t="s">
        <v>383</v>
      </c>
      <c r="C337" s="36">
        <v>60004022</v>
      </c>
      <c r="D337" s="36">
        <v>4771</v>
      </c>
      <c r="E337" s="37">
        <f t="shared" si="63"/>
        <v>12576.822888283379</v>
      </c>
      <c r="F337" s="38">
        <f t="shared" si="55"/>
        <v>0.81942004132222179</v>
      </c>
      <c r="G337" s="39">
        <f t="shared" si="56"/>
        <v>1662.9728658815195</v>
      </c>
      <c r="H337" s="39">
        <f t="shared" si="57"/>
        <v>432.87195349787925</v>
      </c>
      <c r="I337" s="37">
        <f t="shared" si="58"/>
        <v>2095.8448193793988</v>
      </c>
      <c r="J337" s="40">
        <f t="shared" si="64"/>
        <v>-201.692894617989</v>
      </c>
      <c r="K337" s="37">
        <f t="shared" si="59"/>
        <v>1894.1519247614099</v>
      </c>
      <c r="L337" s="37">
        <f t="shared" si="60"/>
        <v>9999275.633259112</v>
      </c>
      <c r="M337" s="37">
        <f t="shared" si="61"/>
        <v>9036998.8330366872</v>
      </c>
      <c r="N337" s="41">
        <f>'jan-apr'!M337</f>
        <v>5681546.5762561094</v>
      </c>
      <c r="O337" s="41">
        <f t="shared" si="62"/>
        <v>3355452.2567805778</v>
      </c>
      <c r="P337" s="4"/>
      <c r="Q337" s="4"/>
      <c r="R337" s="4"/>
    </row>
    <row r="338" spans="1:18" s="34" customFormat="1" x14ac:dyDescent="0.3">
      <c r="A338" s="33">
        <v>1874</v>
      </c>
      <c r="B338" s="34" t="s">
        <v>384</v>
      </c>
      <c r="C338" s="36">
        <v>15155746</v>
      </c>
      <c r="D338" s="36">
        <v>1039</v>
      </c>
      <c r="E338" s="37">
        <f t="shared" si="63"/>
        <v>14586.858517805582</v>
      </c>
      <c r="F338" s="38">
        <f t="shared" si="55"/>
        <v>0.95038026022906774</v>
      </c>
      <c r="G338" s="39">
        <f t="shared" si="56"/>
        <v>456.95148816819784</v>
      </c>
      <c r="H338" s="39">
        <f t="shared" si="57"/>
        <v>0</v>
      </c>
      <c r="I338" s="37">
        <f t="shared" si="58"/>
        <v>456.95148816819784</v>
      </c>
      <c r="J338" s="40">
        <f t="shared" si="64"/>
        <v>-201.692894617989</v>
      </c>
      <c r="K338" s="37">
        <f t="shared" si="59"/>
        <v>255.25859355020884</v>
      </c>
      <c r="L338" s="37">
        <f t="shared" si="60"/>
        <v>474772.59620675753</v>
      </c>
      <c r="M338" s="37">
        <f t="shared" si="61"/>
        <v>265213.67869866698</v>
      </c>
      <c r="N338" s="41">
        <f>'jan-apr'!M338</f>
        <v>299065.48001146759</v>
      </c>
      <c r="O338" s="41">
        <f t="shared" si="62"/>
        <v>-33851.801312800613</v>
      </c>
      <c r="P338" s="4"/>
      <c r="Q338" s="4"/>
      <c r="R338" s="4"/>
    </row>
    <row r="339" spans="1:18" s="34" customFormat="1" x14ac:dyDescent="0.3">
      <c r="A339" s="33">
        <v>1902</v>
      </c>
      <c r="B339" s="34" t="s">
        <v>385</v>
      </c>
      <c r="C339" s="36">
        <v>1155375019</v>
      </c>
      <c r="D339" s="36">
        <v>76649</v>
      </c>
      <c r="E339" s="37">
        <f t="shared" si="63"/>
        <v>15073.582421166617</v>
      </c>
      <c r="F339" s="38">
        <f t="shared" si="55"/>
        <v>0.98209187170259538</v>
      </c>
      <c r="G339" s="39">
        <f t="shared" si="56"/>
        <v>164.91714615157687</v>
      </c>
      <c r="H339" s="39">
        <f t="shared" si="57"/>
        <v>0</v>
      </c>
      <c r="I339" s="37">
        <f t="shared" si="58"/>
        <v>164.91714615157687</v>
      </c>
      <c r="J339" s="40">
        <f t="shared" si="64"/>
        <v>-201.692894617989</v>
      </c>
      <c r="K339" s="37">
        <f t="shared" si="59"/>
        <v>-36.775748466412125</v>
      </c>
      <c r="L339" s="37">
        <f t="shared" si="60"/>
        <v>12640734.335372215</v>
      </c>
      <c r="M339" s="37">
        <f t="shared" si="61"/>
        <v>-2818824.344202023</v>
      </c>
      <c r="N339" s="41">
        <f>'jan-apr'!M339</f>
        <v>-6569218.4685284076</v>
      </c>
      <c r="O339" s="41">
        <f t="shared" si="62"/>
        <v>3750394.1243263846</v>
      </c>
      <c r="P339" s="4"/>
      <c r="Q339" s="4"/>
      <c r="R339" s="4"/>
    </row>
    <row r="340" spans="1:18" s="34" customFormat="1" x14ac:dyDescent="0.3">
      <c r="A340" s="33">
        <v>1903</v>
      </c>
      <c r="B340" s="34" t="s">
        <v>926</v>
      </c>
      <c r="C340" s="36">
        <v>326558157</v>
      </c>
      <c r="D340" s="36">
        <v>24827</v>
      </c>
      <c r="E340" s="37">
        <f t="shared" si="63"/>
        <v>13153.347444314657</v>
      </c>
      <c r="F340" s="38">
        <f t="shared" si="55"/>
        <v>0.85698245113929339</v>
      </c>
      <c r="G340" s="39">
        <f t="shared" si="56"/>
        <v>1317.0581322627527</v>
      </c>
      <c r="H340" s="39">
        <f t="shared" si="57"/>
        <v>231.08835888693201</v>
      </c>
      <c r="I340" s="37">
        <f t="shared" si="58"/>
        <v>1548.1464911496846</v>
      </c>
      <c r="J340" s="40">
        <f t="shared" si="64"/>
        <v>-201.692894617989</v>
      </c>
      <c r="K340" s="37">
        <f t="shared" si="59"/>
        <v>1346.4535965316957</v>
      </c>
      <c r="L340" s="37">
        <f t="shared" si="60"/>
        <v>38435832.935773216</v>
      </c>
      <c r="M340" s="37">
        <f t="shared" si="61"/>
        <v>33428403.441092409</v>
      </c>
      <c r="N340" s="41">
        <f>'jan-apr'!M340</f>
        <v>17846608.738526609</v>
      </c>
      <c r="O340" s="41">
        <f t="shared" si="62"/>
        <v>15581794.7025658</v>
      </c>
      <c r="P340" s="4"/>
      <c r="Q340" s="4"/>
      <c r="R340" s="4"/>
    </row>
    <row r="341" spans="1:18" s="34" customFormat="1" x14ac:dyDescent="0.3">
      <c r="A341" s="33">
        <v>1911</v>
      </c>
      <c r="B341" s="34" t="s">
        <v>386</v>
      </c>
      <c r="C341" s="36">
        <v>31143345</v>
      </c>
      <c r="D341" s="36">
        <v>2858</v>
      </c>
      <c r="E341" s="37">
        <f t="shared" si="63"/>
        <v>10896.901679496152</v>
      </c>
      <c r="F341" s="38">
        <f t="shared" si="55"/>
        <v>0.70996782763120159</v>
      </c>
      <c r="G341" s="39">
        <f t="shared" si="56"/>
        <v>2670.9255911538557</v>
      </c>
      <c r="H341" s="39">
        <f t="shared" si="57"/>
        <v>1020.8443765734088</v>
      </c>
      <c r="I341" s="37">
        <f t="shared" si="58"/>
        <v>3691.7699677272644</v>
      </c>
      <c r="J341" s="40">
        <f t="shared" si="64"/>
        <v>-201.692894617989</v>
      </c>
      <c r="K341" s="37">
        <f t="shared" si="59"/>
        <v>3490.0770731092753</v>
      </c>
      <c r="L341" s="37">
        <f t="shared" si="60"/>
        <v>10551078.567764523</v>
      </c>
      <c r="M341" s="37">
        <f t="shared" si="61"/>
        <v>9974640.2749463096</v>
      </c>
      <c r="N341" s="41">
        <f>'jan-apr'!M341</f>
        <v>5868766.879844889</v>
      </c>
      <c r="O341" s="41">
        <f t="shared" si="62"/>
        <v>4105873.3951014206</v>
      </c>
      <c r="P341" s="4"/>
      <c r="Q341" s="4"/>
      <c r="R341" s="4"/>
    </row>
    <row r="342" spans="1:18" s="34" customFormat="1" x14ac:dyDescent="0.3">
      <c r="A342" s="33">
        <v>1913</v>
      </c>
      <c r="B342" s="34" t="s">
        <v>387</v>
      </c>
      <c r="C342" s="36">
        <v>33755431</v>
      </c>
      <c r="D342" s="36">
        <v>3009</v>
      </c>
      <c r="E342" s="37">
        <f t="shared" si="63"/>
        <v>11218.155865736126</v>
      </c>
      <c r="F342" s="38">
        <f t="shared" si="55"/>
        <v>0.73089856036887368</v>
      </c>
      <c r="G342" s="39">
        <f t="shared" si="56"/>
        <v>2478.1730794098717</v>
      </c>
      <c r="H342" s="39">
        <f t="shared" si="57"/>
        <v>908.40541138941796</v>
      </c>
      <c r="I342" s="37">
        <f t="shared" si="58"/>
        <v>3386.5784907992897</v>
      </c>
      <c r="J342" s="40">
        <f t="shared" si="64"/>
        <v>-201.692894617989</v>
      </c>
      <c r="K342" s="37">
        <f t="shared" si="59"/>
        <v>3184.8855961813006</v>
      </c>
      <c r="L342" s="37">
        <f t="shared" si="60"/>
        <v>10190214.678815063</v>
      </c>
      <c r="M342" s="37">
        <f t="shared" si="61"/>
        <v>9583320.7589095328</v>
      </c>
      <c r="N342" s="41">
        <f>'jan-apr'!M342</f>
        <v>5551822.7759808507</v>
      </c>
      <c r="O342" s="41">
        <f t="shared" si="62"/>
        <v>4031497.9829286821</v>
      </c>
      <c r="P342" s="4"/>
      <c r="Q342" s="4"/>
      <c r="R342" s="4"/>
    </row>
    <row r="343" spans="1:18" s="34" customFormat="1" x14ac:dyDescent="0.3">
      <c r="A343" s="33">
        <v>1917</v>
      </c>
      <c r="B343" s="34" t="s">
        <v>388</v>
      </c>
      <c r="C343" s="36">
        <v>16915709</v>
      </c>
      <c r="D343" s="36">
        <v>1375</v>
      </c>
      <c r="E343" s="37">
        <f t="shared" si="63"/>
        <v>12302.333818181818</v>
      </c>
      <c r="F343" s="38">
        <f t="shared" si="55"/>
        <v>0.80153620474735388</v>
      </c>
      <c r="G343" s="39">
        <f t="shared" si="56"/>
        <v>1827.6663079424561</v>
      </c>
      <c r="H343" s="39">
        <f t="shared" si="57"/>
        <v>528.94312803342564</v>
      </c>
      <c r="I343" s="37">
        <f t="shared" si="58"/>
        <v>2356.6094359758818</v>
      </c>
      <c r="J343" s="40">
        <f t="shared" si="64"/>
        <v>-201.692894617989</v>
      </c>
      <c r="K343" s="37">
        <f t="shared" si="59"/>
        <v>2154.9165413578926</v>
      </c>
      <c r="L343" s="37">
        <f t="shared" si="60"/>
        <v>3240337.9744668375</v>
      </c>
      <c r="M343" s="37">
        <f t="shared" si="61"/>
        <v>2963010.2443671022</v>
      </c>
      <c r="N343" s="41">
        <f>'jan-apr'!M343</f>
        <v>1702021.8422976634</v>
      </c>
      <c r="O343" s="41">
        <f t="shared" si="62"/>
        <v>1260988.4020694387</v>
      </c>
      <c r="P343" s="4"/>
      <c r="Q343" s="4"/>
      <c r="R343" s="4"/>
    </row>
    <row r="344" spans="1:18" s="34" customFormat="1" x14ac:dyDescent="0.3">
      <c r="A344" s="33">
        <v>1919</v>
      </c>
      <c r="B344" s="34" t="s">
        <v>389</v>
      </c>
      <c r="C344" s="36">
        <v>11784096</v>
      </c>
      <c r="D344" s="36">
        <v>1105</v>
      </c>
      <c r="E344" s="37">
        <f t="shared" si="63"/>
        <v>10664.340271493213</v>
      </c>
      <c r="F344" s="38">
        <f t="shared" si="55"/>
        <v>0.69481571169155087</v>
      </c>
      <c r="G344" s="39">
        <f t="shared" si="56"/>
        <v>2810.4624359556192</v>
      </c>
      <c r="H344" s="39">
        <f t="shared" si="57"/>
        <v>1102.2408693744374</v>
      </c>
      <c r="I344" s="37">
        <f t="shared" si="58"/>
        <v>3912.7033053300565</v>
      </c>
      <c r="J344" s="40">
        <f t="shared" si="64"/>
        <v>-201.692894617989</v>
      </c>
      <c r="K344" s="37">
        <f t="shared" si="59"/>
        <v>3711.0104107120674</v>
      </c>
      <c r="L344" s="37">
        <f t="shared" si="60"/>
        <v>4323537.1523897126</v>
      </c>
      <c r="M344" s="37">
        <f t="shared" si="61"/>
        <v>4100666.5038368343</v>
      </c>
      <c r="N344" s="41">
        <f>'jan-apr'!M344</f>
        <v>2174920.7541737584</v>
      </c>
      <c r="O344" s="41">
        <f t="shared" si="62"/>
        <v>1925745.7496630759</v>
      </c>
      <c r="P344" s="4"/>
      <c r="Q344" s="4"/>
      <c r="R344" s="4"/>
    </row>
    <row r="345" spans="1:18" s="34" customFormat="1" x14ac:dyDescent="0.3">
      <c r="A345" s="33">
        <v>1920</v>
      </c>
      <c r="B345" s="34" t="s">
        <v>927</v>
      </c>
      <c r="C345" s="36">
        <v>9639387</v>
      </c>
      <c r="D345" s="36">
        <v>1042</v>
      </c>
      <c r="E345" s="37">
        <f t="shared" si="63"/>
        <v>9250.8512476007672</v>
      </c>
      <c r="F345" s="38">
        <f t="shared" si="55"/>
        <v>0.60272240286031364</v>
      </c>
      <c r="G345" s="39">
        <f t="shared" si="56"/>
        <v>3658.5558502910867</v>
      </c>
      <c r="H345" s="39">
        <f t="shared" si="57"/>
        <v>1596.9620277367933</v>
      </c>
      <c r="I345" s="37">
        <f t="shared" si="58"/>
        <v>5255.5178780278802</v>
      </c>
      <c r="J345" s="40">
        <f t="shared" si="64"/>
        <v>-201.692894617989</v>
      </c>
      <c r="K345" s="37">
        <f t="shared" si="59"/>
        <v>5053.8249834098915</v>
      </c>
      <c r="L345" s="37">
        <f t="shared" si="60"/>
        <v>5476249.6289050514</v>
      </c>
      <c r="M345" s="37">
        <f t="shared" si="61"/>
        <v>5266085.6327131074</v>
      </c>
      <c r="N345" s="41">
        <f>'jan-apr'!M345</f>
        <v>3146132.331944847</v>
      </c>
      <c r="O345" s="41">
        <f t="shared" si="62"/>
        <v>2119953.3007682604</v>
      </c>
      <c r="P345" s="4"/>
      <c r="Q345" s="4"/>
      <c r="R345" s="4"/>
    </row>
    <row r="346" spans="1:18" s="34" customFormat="1" x14ac:dyDescent="0.3">
      <c r="A346" s="33">
        <v>1922</v>
      </c>
      <c r="B346" s="34" t="s">
        <v>390</v>
      </c>
      <c r="C346" s="36">
        <v>67020080</v>
      </c>
      <c r="D346" s="36">
        <v>4030</v>
      </c>
      <c r="E346" s="37">
        <f t="shared" si="63"/>
        <v>16630.292803970224</v>
      </c>
      <c r="F346" s="38">
        <f t="shared" si="55"/>
        <v>1.0835165079191089</v>
      </c>
      <c r="G346" s="39">
        <f t="shared" si="56"/>
        <v>-769.10908353058733</v>
      </c>
      <c r="H346" s="39">
        <f t="shared" si="57"/>
        <v>0</v>
      </c>
      <c r="I346" s="37">
        <f t="shared" si="58"/>
        <v>-769.10908353058733</v>
      </c>
      <c r="J346" s="40">
        <f t="shared" si="64"/>
        <v>-201.692894617989</v>
      </c>
      <c r="K346" s="37">
        <f t="shared" si="59"/>
        <v>-970.80197814857638</v>
      </c>
      <c r="L346" s="37">
        <f t="shared" si="60"/>
        <v>-3099509.6066282671</v>
      </c>
      <c r="M346" s="37">
        <f t="shared" si="61"/>
        <v>-3912331.9719387628</v>
      </c>
      <c r="N346" s="41">
        <f>'jan-apr'!M346</f>
        <v>-5452392.2034203894</v>
      </c>
      <c r="O346" s="41">
        <f t="shared" si="62"/>
        <v>1540060.2314816266</v>
      </c>
      <c r="P346" s="4"/>
      <c r="Q346" s="4"/>
      <c r="R346" s="4"/>
    </row>
    <row r="347" spans="1:18" s="34" customFormat="1" x14ac:dyDescent="0.3">
      <c r="A347" s="33">
        <v>1923</v>
      </c>
      <c r="B347" s="34" t="s">
        <v>391</v>
      </c>
      <c r="C347" s="36">
        <v>26361918</v>
      </c>
      <c r="D347" s="36">
        <v>2183</v>
      </c>
      <c r="E347" s="37">
        <f t="shared" si="63"/>
        <v>12076.004580852039</v>
      </c>
      <c r="F347" s="38">
        <f t="shared" si="55"/>
        <v>0.78679013456312874</v>
      </c>
      <c r="G347" s="39">
        <f t="shared" si="56"/>
        <v>1963.4638503403235</v>
      </c>
      <c r="H347" s="39">
        <f t="shared" si="57"/>
        <v>608.15836109884822</v>
      </c>
      <c r="I347" s="37">
        <f t="shared" si="58"/>
        <v>2571.6222114391717</v>
      </c>
      <c r="J347" s="40">
        <f t="shared" si="64"/>
        <v>-201.692894617989</v>
      </c>
      <c r="K347" s="37">
        <f t="shared" si="59"/>
        <v>2369.9293168211825</v>
      </c>
      <c r="L347" s="37">
        <f t="shared" si="60"/>
        <v>5613851.2875717115</v>
      </c>
      <c r="M347" s="37">
        <f t="shared" si="61"/>
        <v>5173555.6986206416</v>
      </c>
      <c r="N347" s="41">
        <f>'jan-apr'!M347</f>
        <v>3854130.6845351262</v>
      </c>
      <c r="O347" s="41">
        <f t="shared" si="62"/>
        <v>1319425.0140855154</v>
      </c>
      <c r="P347" s="4"/>
      <c r="Q347" s="4"/>
      <c r="R347" s="4"/>
    </row>
    <row r="348" spans="1:18" s="34" customFormat="1" x14ac:dyDescent="0.3">
      <c r="A348" s="33">
        <v>1924</v>
      </c>
      <c r="B348" s="34" t="s">
        <v>392</v>
      </c>
      <c r="C348" s="36">
        <v>101314740</v>
      </c>
      <c r="D348" s="36">
        <v>6805</v>
      </c>
      <c r="E348" s="37">
        <f t="shared" si="63"/>
        <v>14888.279206465833</v>
      </c>
      <c r="F348" s="38">
        <f t="shared" si="55"/>
        <v>0.97001877747235765</v>
      </c>
      <c r="G348" s="39">
        <f t="shared" si="56"/>
        <v>276.09907497204694</v>
      </c>
      <c r="H348" s="39">
        <f t="shared" si="57"/>
        <v>0</v>
      </c>
      <c r="I348" s="37">
        <f t="shared" si="58"/>
        <v>276.09907497204694</v>
      </c>
      <c r="J348" s="40">
        <f t="shared" si="64"/>
        <v>-201.692894617989</v>
      </c>
      <c r="K348" s="37">
        <f t="shared" si="59"/>
        <v>74.406180354057938</v>
      </c>
      <c r="L348" s="37">
        <f t="shared" si="60"/>
        <v>1878854.2051847794</v>
      </c>
      <c r="M348" s="37">
        <f t="shared" si="61"/>
        <v>506334.05730936426</v>
      </c>
      <c r="N348" s="41">
        <f>'jan-apr'!M348</f>
        <v>-1125695.9556515529</v>
      </c>
      <c r="O348" s="41">
        <f t="shared" si="62"/>
        <v>1632030.0129609171</v>
      </c>
      <c r="P348" s="4"/>
      <c r="Q348" s="4"/>
      <c r="R348" s="4"/>
    </row>
    <row r="349" spans="1:18" s="34" customFormat="1" x14ac:dyDescent="0.3">
      <c r="A349" s="33">
        <v>1925</v>
      </c>
      <c r="B349" s="34" t="s">
        <v>393</v>
      </c>
      <c r="C349" s="36">
        <v>42394482</v>
      </c>
      <c r="D349" s="36">
        <v>3489</v>
      </c>
      <c r="E349" s="37">
        <f t="shared" si="63"/>
        <v>12150.897678417885</v>
      </c>
      <c r="F349" s="38">
        <f t="shared" si="55"/>
        <v>0.79166965824309776</v>
      </c>
      <c r="G349" s="39">
        <f t="shared" si="56"/>
        <v>1918.5279918008159</v>
      </c>
      <c r="H349" s="39">
        <f t="shared" si="57"/>
        <v>581.94577695080216</v>
      </c>
      <c r="I349" s="37">
        <f t="shared" si="58"/>
        <v>2500.4737687516181</v>
      </c>
      <c r="J349" s="40">
        <f t="shared" si="64"/>
        <v>-201.692894617989</v>
      </c>
      <c r="K349" s="37">
        <f t="shared" si="59"/>
        <v>2298.7808741336289</v>
      </c>
      <c r="L349" s="37">
        <f t="shared" si="60"/>
        <v>8724152.979174396</v>
      </c>
      <c r="M349" s="37">
        <f t="shared" si="61"/>
        <v>8020446.4698522314</v>
      </c>
      <c r="N349" s="41">
        <f>'jan-apr'!M349</f>
        <v>4051428.6382011268</v>
      </c>
      <c r="O349" s="41">
        <f t="shared" si="62"/>
        <v>3969017.8316511046</v>
      </c>
      <c r="P349" s="4"/>
      <c r="Q349" s="4"/>
      <c r="R349" s="4"/>
    </row>
    <row r="350" spans="1:18" s="34" customFormat="1" x14ac:dyDescent="0.3">
      <c r="A350" s="33">
        <v>1926</v>
      </c>
      <c r="B350" s="34" t="s">
        <v>394</v>
      </c>
      <c r="C350" s="36">
        <v>12089714</v>
      </c>
      <c r="D350" s="36">
        <v>1129</v>
      </c>
      <c r="E350" s="37">
        <f t="shared" si="63"/>
        <v>10708.338352524357</v>
      </c>
      <c r="F350" s="38">
        <f t="shared" si="55"/>
        <v>0.69768232671005659</v>
      </c>
      <c r="G350" s="39">
        <f t="shared" si="56"/>
        <v>2784.0635873369324</v>
      </c>
      <c r="H350" s="39">
        <f t="shared" si="57"/>
        <v>1086.8415410135369</v>
      </c>
      <c r="I350" s="37">
        <f t="shared" si="58"/>
        <v>3870.9051283504696</v>
      </c>
      <c r="J350" s="40">
        <f t="shared" si="64"/>
        <v>-201.692894617989</v>
      </c>
      <c r="K350" s="37">
        <f t="shared" si="59"/>
        <v>3669.2122337324804</v>
      </c>
      <c r="L350" s="37">
        <f t="shared" si="60"/>
        <v>4370251.8899076805</v>
      </c>
      <c r="M350" s="37">
        <f t="shared" si="61"/>
        <v>4142540.6118839704</v>
      </c>
      <c r="N350" s="41">
        <f>'jan-apr'!M350</f>
        <v>2234172.6697847722</v>
      </c>
      <c r="O350" s="41">
        <f t="shared" si="62"/>
        <v>1908367.9420991982</v>
      </c>
      <c r="P350" s="4"/>
      <c r="Q350" s="4"/>
      <c r="R350" s="4"/>
    </row>
    <row r="351" spans="1:18" s="34" customFormat="1" x14ac:dyDescent="0.3">
      <c r="A351" s="33">
        <v>1927</v>
      </c>
      <c r="B351" s="34" t="s">
        <v>395</v>
      </c>
      <c r="C351" s="36">
        <v>15954001</v>
      </c>
      <c r="D351" s="36">
        <v>1513</v>
      </c>
      <c r="E351" s="37">
        <f t="shared" si="63"/>
        <v>10544.614011896894</v>
      </c>
      <c r="F351" s="38">
        <f t="shared" si="55"/>
        <v>0.68701516480803182</v>
      </c>
      <c r="G351" s="39">
        <f t="shared" si="56"/>
        <v>2882.2981917134102</v>
      </c>
      <c r="H351" s="39">
        <f t="shared" si="57"/>
        <v>1144.1450602331488</v>
      </c>
      <c r="I351" s="37">
        <f t="shared" si="58"/>
        <v>4026.443251946559</v>
      </c>
      <c r="J351" s="40">
        <f t="shared" si="64"/>
        <v>-201.692894617989</v>
      </c>
      <c r="K351" s="37">
        <f t="shared" si="59"/>
        <v>3824.7503573285699</v>
      </c>
      <c r="L351" s="37">
        <f t="shared" si="60"/>
        <v>6092008.6401951434</v>
      </c>
      <c r="M351" s="37">
        <f t="shared" si="61"/>
        <v>5786847.2906381264</v>
      </c>
      <c r="N351" s="41">
        <f>'jan-apr'!M351</f>
        <v>2947878.2195609929</v>
      </c>
      <c r="O351" s="41">
        <f t="shared" si="62"/>
        <v>2838969.0710771335</v>
      </c>
      <c r="P351" s="4"/>
      <c r="Q351" s="4"/>
      <c r="R351" s="4"/>
    </row>
    <row r="352" spans="1:18" s="34" customFormat="1" x14ac:dyDescent="0.3">
      <c r="A352" s="33">
        <v>1928</v>
      </c>
      <c r="B352" s="34" t="s">
        <v>396</v>
      </c>
      <c r="C352" s="36">
        <v>9836933</v>
      </c>
      <c r="D352" s="36">
        <v>931</v>
      </c>
      <c r="E352" s="37">
        <f t="shared" si="63"/>
        <v>10565.986036519871</v>
      </c>
      <c r="F352" s="38">
        <f t="shared" si="55"/>
        <v>0.68840762023618407</v>
      </c>
      <c r="G352" s="39">
        <f t="shared" si="56"/>
        <v>2869.4749769396244</v>
      </c>
      <c r="H352" s="39">
        <f t="shared" si="57"/>
        <v>1136.664851615107</v>
      </c>
      <c r="I352" s="37">
        <f t="shared" si="58"/>
        <v>4006.1398285547311</v>
      </c>
      <c r="J352" s="40">
        <f t="shared" si="64"/>
        <v>-201.692894617989</v>
      </c>
      <c r="K352" s="37">
        <f t="shared" si="59"/>
        <v>3804.446933936742</v>
      </c>
      <c r="L352" s="37">
        <f t="shared" si="60"/>
        <v>3729716.1803844548</v>
      </c>
      <c r="M352" s="37">
        <f t="shared" si="61"/>
        <v>3541940.0954951067</v>
      </c>
      <c r="N352" s="41">
        <f>'jan-apr'!M352</f>
        <v>2008992.8784939083</v>
      </c>
      <c r="O352" s="41">
        <f t="shared" si="62"/>
        <v>1532947.2170011983</v>
      </c>
      <c r="P352" s="4"/>
      <c r="Q352" s="4"/>
      <c r="R352" s="4"/>
    </row>
    <row r="353" spans="1:18" s="34" customFormat="1" x14ac:dyDescent="0.3">
      <c r="A353" s="33">
        <v>1929</v>
      </c>
      <c r="B353" s="34" t="s">
        <v>397</v>
      </c>
      <c r="C353" s="36">
        <v>12775935</v>
      </c>
      <c r="D353" s="36">
        <v>888</v>
      </c>
      <c r="E353" s="37">
        <f t="shared" si="63"/>
        <v>14387.31418918919</v>
      </c>
      <c r="F353" s="38">
        <f t="shared" si="55"/>
        <v>0.93737931209988756</v>
      </c>
      <c r="G353" s="39">
        <f t="shared" si="56"/>
        <v>576.67808533803293</v>
      </c>
      <c r="H353" s="39">
        <f t="shared" si="57"/>
        <v>0</v>
      </c>
      <c r="I353" s="37">
        <f t="shared" si="58"/>
        <v>576.67808533803293</v>
      </c>
      <c r="J353" s="40">
        <f t="shared" si="64"/>
        <v>-201.692894617989</v>
      </c>
      <c r="K353" s="37">
        <f t="shared" si="59"/>
        <v>374.98519072004393</v>
      </c>
      <c r="L353" s="37">
        <f t="shared" si="60"/>
        <v>512090.13978017325</v>
      </c>
      <c r="M353" s="37">
        <f t="shared" si="61"/>
        <v>332986.849359399</v>
      </c>
      <c r="N353" s="41">
        <f>'jan-apr'!M353</f>
        <v>-67167.472713971903</v>
      </c>
      <c r="O353" s="41">
        <f t="shared" si="62"/>
        <v>400154.32207337092</v>
      </c>
      <c r="P353" s="4"/>
      <c r="Q353" s="4"/>
      <c r="R353" s="4"/>
    </row>
    <row r="354" spans="1:18" s="34" customFormat="1" x14ac:dyDescent="0.3">
      <c r="A354" s="33">
        <v>1931</v>
      </c>
      <c r="B354" s="34" t="s">
        <v>398</v>
      </c>
      <c r="C354" s="36">
        <v>150549133</v>
      </c>
      <c r="D354" s="36">
        <v>11679</v>
      </c>
      <c r="E354" s="37">
        <f t="shared" si="63"/>
        <v>12890.584210976967</v>
      </c>
      <c r="F354" s="38">
        <f t="shared" si="55"/>
        <v>0.83986259015118025</v>
      </c>
      <c r="G354" s="39">
        <f t="shared" si="56"/>
        <v>1474.7160722653664</v>
      </c>
      <c r="H354" s="39">
        <f t="shared" si="57"/>
        <v>323.05549055512336</v>
      </c>
      <c r="I354" s="37">
        <f t="shared" si="58"/>
        <v>1797.7715628204896</v>
      </c>
      <c r="J354" s="40">
        <f t="shared" si="64"/>
        <v>-201.692894617989</v>
      </c>
      <c r="K354" s="37">
        <f t="shared" si="59"/>
        <v>1596.0786682025007</v>
      </c>
      <c r="L354" s="37">
        <f t="shared" si="60"/>
        <v>20996174.0821805</v>
      </c>
      <c r="M354" s="37">
        <f t="shared" si="61"/>
        <v>18640602.765937004</v>
      </c>
      <c r="N354" s="41">
        <f>'jan-apr'!M354</f>
        <v>8440217.7779595628</v>
      </c>
      <c r="O354" s="41">
        <f t="shared" si="62"/>
        <v>10200384.987977441</v>
      </c>
      <c r="P354" s="4"/>
      <c r="Q354" s="4"/>
      <c r="R354" s="4"/>
    </row>
    <row r="355" spans="1:18" s="34" customFormat="1" x14ac:dyDescent="0.3">
      <c r="A355" s="33">
        <v>1933</v>
      </c>
      <c r="B355" s="34" t="s">
        <v>399</v>
      </c>
      <c r="C355" s="36">
        <v>59555020</v>
      </c>
      <c r="D355" s="36">
        <v>5625</v>
      </c>
      <c r="E355" s="37">
        <f t="shared" si="63"/>
        <v>10587.559111111112</v>
      </c>
      <c r="F355" s="38">
        <f t="shared" si="55"/>
        <v>0.68981317470968073</v>
      </c>
      <c r="G355" s="39">
        <f t="shared" si="56"/>
        <v>2856.5311321848799</v>
      </c>
      <c r="H355" s="39">
        <f t="shared" si="57"/>
        <v>1129.1142755081728</v>
      </c>
      <c r="I355" s="37">
        <f t="shared" si="58"/>
        <v>3985.6454076930527</v>
      </c>
      <c r="J355" s="40">
        <f t="shared" si="64"/>
        <v>-201.692894617989</v>
      </c>
      <c r="K355" s="37">
        <f t="shared" si="59"/>
        <v>3783.9525130750635</v>
      </c>
      <c r="L355" s="37">
        <f t="shared" si="60"/>
        <v>22419255.418273423</v>
      </c>
      <c r="M355" s="37">
        <f t="shared" si="61"/>
        <v>21284732.886047233</v>
      </c>
      <c r="N355" s="41">
        <f>'jan-apr'!M355</f>
        <v>11741867.627581351</v>
      </c>
      <c r="O355" s="41">
        <f t="shared" si="62"/>
        <v>9542865.2584658824</v>
      </c>
      <c r="P355" s="4"/>
      <c r="Q355" s="4"/>
      <c r="R355" s="4"/>
    </row>
    <row r="356" spans="1:18" s="34" customFormat="1" x14ac:dyDescent="0.3">
      <c r="A356" s="33">
        <v>1936</v>
      </c>
      <c r="B356" s="34" t="s">
        <v>400</v>
      </c>
      <c r="C356" s="36">
        <v>26544445</v>
      </c>
      <c r="D356" s="36">
        <v>2252</v>
      </c>
      <c r="E356" s="37">
        <f t="shared" si="63"/>
        <v>11787.053730017762</v>
      </c>
      <c r="F356" s="38">
        <f t="shared" si="55"/>
        <v>0.76796406694383423</v>
      </c>
      <c r="G356" s="39">
        <f t="shared" si="56"/>
        <v>2136.8343608408895</v>
      </c>
      <c r="H356" s="39">
        <f t="shared" si="57"/>
        <v>709.29115889084517</v>
      </c>
      <c r="I356" s="37">
        <f t="shared" si="58"/>
        <v>2846.1255197317346</v>
      </c>
      <c r="J356" s="40">
        <f t="shared" si="64"/>
        <v>-201.692894617989</v>
      </c>
      <c r="K356" s="37">
        <f t="shared" si="59"/>
        <v>2644.4326251137454</v>
      </c>
      <c r="L356" s="37">
        <f t="shared" si="60"/>
        <v>6409474.6704358663</v>
      </c>
      <c r="M356" s="37">
        <f t="shared" si="61"/>
        <v>5955262.2717561545</v>
      </c>
      <c r="N356" s="41">
        <f>'jan-apr'!M356</f>
        <v>2819643.273166792</v>
      </c>
      <c r="O356" s="41">
        <f t="shared" si="62"/>
        <v>3135618.9985893625</v>
      </c>
      <c r="P356" s="4"/>
      <c r="Q356" s="4"/>
      <c r="R356" s="4"/>
    </row>
    <row r="357" spans="1:18" s="34" customFormat="1" x14ac:dyDescent="0.3">
      <c r="A357" s="33">
        <v>1938</v>
      </c>
      <c r="B357" s="34" t="s">
        <v>401</v>
      </c>
      <c r="C357" s="36">
        <v>30293625</v>
      </c>
      <c r="D357" s="36">
        <v>2847</v>
      </c>
      <c r="E357" s="37">
        <f t="shared" si="63"/>
        <v>10640.54267650158</v>
      </c>
      <c r="F357" s="38">
        <f t="shared" si="55"/>
        <v>0.6932652226336522</v>
      </c>
      <c r="G357" s="39">
        <f t="shared" si="56"/>
        <v>2824.7409929505989</v>
      </c>
      <c r="H357" s="39">
        <f t="shared" si="57"/>
        <v>1110.5700276215089</v>
      </c>
      <c r="I357" s="37">
        <f t="shared" si="58"/>
        <v>3935.3110205721077</v>
      </c>
      <c r="J357" s="40">
        <f t="shared" si="64"/>
        <v>-201.692894617989</v>
      </c>
      <c r="K357" s="37">
        <f t="shared" si="59"/>
        <v>3733.6181259541186</v>
      </c>
      <c r="L357" s="37">
        <f t="shared" si="60"/>
        <v>11203830.47556879</v>
      </c>
      <c r="M357" s="37">
        <f t="shared" si="61"/>
        <v>10629610.804591376</v>
      </c>
      <c r="N357" s="41">
        <f>'jan-apr'!M357</f>
        <v>5883412.483106507</v>
      </c>
      <c r="O357" s="41">
        <f t="shared" si="62"/>
        <v>4746198.3214848693</v>
      </c>
      <c r="P357" s="4"/>
      <c r="Q357" s="4"/>
      <c r="R357" s="4"/>
    </row>
    <row r="358" spans="1:18" s="34" customFormat="1" x14ac:dyDescent="0.3">
      <c r="A358" s="33">
        <v>1939</v>
      </c>
      <c r="B358" s="34" t="s">
        <v>928</v>
      </c>
      <c r="C358" s="36">
        <v>25434576</v>
      </c>
      <c r="D358" s="36">
        <v>1841</v>
      </c>
      <c r="E358" s="37">
        <f t="shared" si="63"/>
        <v>13815.630635524172</v>
      </c>
      <c r="F358" s="38">
        <f t="shared" si="55"/>
        <v>0.90013230899516605</v>
      </c>
      <c r="G358" s="39">
        <f t="shared" si="56"/>
        <v>919.68821753704356</v>
      </c>
      <c r="H358" s="39">
        <f t="shared" si="57"/>
        <v>0</v>
      </c>
      <c r="I358" s="37">
        <f t="shared" si="58"/>
        <v>919.68821753704356</v>
      </c>
      <c r="J358" s="40">
        <f t="shared" si="64"/>
        <v>-201.692894617989</v>
      </c>
      <c r="K358" s="37">
        <f t="shared" si="59"/>
        <v>717.99532291905462</v>
      </c>
      <c r="L358" s="37">
        <f t="shared" si="60"/>
        <v>1693146.0084856972</v>
      </c>
      <c r="M358" s="37">
        <f t="shared" si="61"/>
        <v>1321829.3894939795</v>
      </c>
      <c r="N358" s="41">
        <f>'jan-apr'!M358</f>
        <v>-405102.62935407902</v>
      </c>
      <c r="O358" s="41">
        <f t="shared" si="62"/>
        <v>1726932.0188480585</v>
      </c>
      <c r="P358" s="4"/>
      <c r="Q358" s="4"/>
      <c r="R358" s="4"/>
    </row>
    <row r="359" spans="1:18" s="34" customFormat="1" x14ac:dyDescent="0.3">
      <c r="A359" s="33">
        <v>1940</v>
      </c>
      <c r="B359" s="34" t="s">
        <v>929</v>
      </c>
      <c r="C359" s="36">
        <v>26001942</v>
      </c>
      <c r="D359" s="36">
        <v>2097</v>
      </c>
      <c r="E359" s="37">
        <f t="shared" si="63"/>
        <v>12399.590844062946</v>
      </c>
      <c r="F359" s="38">
        <f t="shared" si="55"/>
        <v>0.80787280953811014</v>
      </c>
      <c r="G359" s="39">
        <f t="shared" si="56"/>
        <v>1769.3120924137791</v>
      </c>
      <c r="H359" s="39">
        <f t="shared" si="57"/>
        <v>494.90316897503067</v>
      </c>
      <c r="I359" s="37">
        <f t="shared" si="58"/>
        <v>2264.2152613888097</v>
      </c>
      <c r="J359" s="40">
        <f t="shared" si="64"/>
        <v>-201.692894617989</v>
      </c>
      <c r="K359" s="37">
        <f t="shared" si="59"/>
        <v>2062.5223667708206</v>
      </c>
      <c r="L359" s="37">
        <f t="shared" si="60"/>
        <v>4748059.4031323344</v>
      </c>
      <c r="M359" s="37">
        <f t="shared" si="61"/>
        <v>4325109.4031184111</v>
      </c>
      <c r="N359" s="41">
        <f>'jan-apr'!M359</f>
        <v>1115408.6327623271</v>
      </c>
      <c r="O359" s="41">
        <f t="shared" si="62"/>
        <v>3209700.7703560842</v>
      </c>
      <c r="P359" s="4"/>
      <c r="Q359" s="4"/>
      <c r="R359" s="4"/>
    </row>
    <row r="360" spans="1:18" s="34" customFormat="1" x14ac:dyDescent="0.3">
      <c r="A360" s="33">
        <v>1941</v>
      </c>
      <c r="B360" s="34" t="s">
        <v>402</v>
      </c>
      <c r="C360" s="36">
        <v>33251358</v>
      </c>
      <c r="D360" s="36">
        <v>2917</v>
      </c>
      <c r="E360" s="37">
        <f t="shared" si="63"/>
        <v>11399.162838532739</v>
      </c>
      <c r="F360" s="38">
        <f t="shared" si="55"/>
        <v>0.74269174076475786</v>
      </c>
      <c r="G360" s="39">
        <f t="shared" si="56"/>
        <v>2369.5688957319039</v>
      </c>
      <c r="H360" s="39">
        <f t="shared" si="57"/>
        <v>845.05297091060345</v>
      </c>
      <c r="I360" s="37">
        <f t="shared" si="58"/>
        <v>3214.6218666425075</v>
      </c>
      <c r="J360" s="40">
        <f t="shared" si="64"/>
        <v>-201.692894617989</v>
      </c>
      <c r="K360" s="37">
        <f t="shared" si="59"/>
        <v>3012.9289720245183</v>
      </c>
      <c r="L360" s="37">
        <f t="shared" si="60"/>
        <v>9377051.984996194</v>
      </c>
      <c r="M360" s="37">
        <f t="shared" si="61"/>
        <v>8788713.8113955203</v>
      </c>
      <c r="N360" s="41">
        <f>'jan-apr'!M360</f>
        <v>4481159.3078052988</v>
      </c>
      <c r="O360" s="41">
        <f t="shared" si="62"/>
        <v>4307554.5035902215</v>
      </c>
      <c r="P360" s="4"/>
      <c r="Q360" s="4"/>
      <c r="R360" s="4"/>
    </row>
    <row r="361" spans="1:18" s="34" customFormat="1" x14ac:dyDescent="0.3">
      <c r="A361" s="33">
        <v>1942</v>
      </c>
      <c r="B361" s="34" t="s">
        <v>930</v>
      </c>
      <c r="C361" s="36">
        <v>53906386</v>
      </c>
      <c r="D361" s="36">
        <v>4909</v>
      </c>
      <c r="E361" s="37">
        <f t="shared" si="63"/>
        <v>10981.133835811774</v>
      </c>
      <c r="F361" s="38">
        <f t="shared" si="55"/>
        <v>0.71545582071354896</v>
      </c>
      <c r="G361" s="39">
        <f t="shared" si="56"/>
        <v>2620.3862973644827</v>
      </c>
      <c r="H361" s="39">
        <f t="shared" si="57"/>
        <v>991.36312186294106</v>
      </c>
      <c r="I361" s="37">
        <f t="shared" si="58"/>
        <v>3611.7494192274239</v>
      </c>
      <c r="J361" s="40">
        <f t="shared" si="64"/>
        <v>-201.692894617989</v>
      </c>
      <c r="K361" s="37">
        <f t="shared" si="59"/>
        <v>3410.0565246094347</v>
      </c>
      <c r="L361" s="37">
        <f t="shared" si="60"/>
        <v>17730077.898987424</v>
      </c>
      <c r="M361" s="37">
        <f t="shared" si="61"/>
        <v>16739967.479307715</v>
      </c>
      <c r="N361" s="41">
        <f>'jan-apr'!M361</f>
        <v>9707448.7535194382</v>
      </c>
      <c r="O361" s="41">
        <f t="shared" si="62"/>
        <v>7032518.7257882766</v>
      </c>
      <c r="P361" s="4"/>
      <c r="Q361" s="4"/>
      <c r="R361" s="4"/>
    </row>
    <row r="362" spans="1:18" s="34" customFormat="1" x14ac:dyDescent="0.3">
      <c r="A362" s="33">
        <v>1943</v>
      </c>
      <c r="B362" s="34" t="s">
        <v>404</v>
      </c>
      <c r="C362" s="36">
        <v>16991444</v>
      </c>
      <c r="D362" s="36">
        <v>1202</v>
      </c>
      <c r="E362" s="37">
        <f t="shared" si="63"/>
        <v>14135.976705490848</v>
      </c>
      <c r="F362" s="38">
        <f t="shared" si="55"/>
        <v>0.92100387506723413</v>
      </c>
      <c r="G362" s="39">
        <f t="shared" si="56"/>
        <v>727.48057555703815</v>
      </c>
      <c r="H362" s="39">
        <f t="shared" si="57"/>
        <v>0</v>
      </c>
      <c r="I362" s="37">
        <f t="shared" si="58"/>
        <v>727.48057555703815</v>
      </c>
      <c r="J362" s="40">
        <f t="shared" si="64"/>
        <v>-201.692894617989</v>
      </c>
      <c r="K362" s="37">
        <f t="shared" si="59"/>
        <v>525.7876809390491</v>
      </c>
      <c r="L362" s="37">
        <f t="shared" si="60"/>
        <v>874431.65181955986</v>
      </c>
      <c r="M362" s="37">
        <f t="shared" si="61"/>
        <v>631996.79248873703</v>
      </c>
      <c r="N362" s="41">
        <f>'jan-apr'!M362</f>
        <v>-198134.84121868742</v>
      </c>
      <c r="O362" s="41">
        <f t="shared" si="62"/>
        <v>830131.63370742439</v>
      </c>
      <c r="P362" s="4"/>
      <c r="Q362" s="4"/>
      <c r="R362" s="4"/>
    </row>
    <row r="363" spans="1:18" s="34" customFormat="1" x14ac:dyDescent="0.3">
      <c r="A363" s="33">
        <v>2002</v>
      </c>
      <c r="B363" s="34" t="s">
        <v>405</v>
      </c>
      <c r="C363" s="36">
        <v>22541434</v>
      </c>
      <c r="D363" s="36">
        <v>2081</v>
      </c>
      <c r="E363" s="37">
        <f t="shared" si="63"/>
        <v>10832.020182604518</v>
      </c>
      <c r="F363" s="38">
        <f t="shared" si="55"/>
        <v>0.70574059160058855</v>
      </c>
      <c r="G363" s="39">
        <f t="shared" si="56"/>
        <v>2709.8544892888362</v>
      </c>
      <c r="H363" s="39">
        <f t="shared" si="57"/>
        <v>1043.5529004854807</v>
      </c>
      <c r="I363" s="37">
        <f t="shared" si="58"/>
        <v>3753.4073897743169</v>
      </c>
      <c r="J363" s="40">
        <f t="shared" si="64"/>
        <v>-201.692894617989</v>
      </c>
      <c r="K363" s="37">
        <f t="shared" si="59"/>
        <v>3551.7144951563278</v>
      </c>
      <c r="L363" s="37">
        <f t="shared" si="60"/>
        <v>7810840.7781203538</v>
      </c>
      <c r="M363" s="37">
        <f t="shared" si="61"/>
        <v>7391117.864420318</v>
      </c>
      <c r="N363" s="41">
        <f>'jan-apr'!M363</f>
        <v>4022985.0056883176</v>
      </c>
      <c r="O363" s="41">
        <f t="shared" si="62"/>
        <v>3368132.8587320005</v>
      </c>
      <c r="P363" s="4"/>
      <c r="Q363" s="4"/>
      <c r="R363" s="4"/>
    </row>
    <row r="364" spans="1:18" s="34" customFormat="1" x14ac:dyDescent="0.3">
      <c r="A364" s="33">
        <v>2003</v>
      </c>
      <c r="B364" s="34" t="s">
        <v>406</v>
      </c>
      <c r="C364" s="36">
        <v>73471467</v>
      </c>
      <c r="D364" s="36">
        <v>5894</v>
      </c>
      <c r="E364" s="37">
        <f t="shared" si="63"/>
        <v>12465.467763827621</v>
      </c>
      <c r="F364" s="38">
        <f t="shared" si="55"/>
        <v>0.81216490053718426</v>
      </c>
      <c r="G364" s="39">
        <f t="shared" si="56"/>
        <v>1729.7859405549746</v>
      </c>
      <c r="H364" s="39">
        <f t="shared" si="57"/>
        <v>471.84624705739469</v>
      </c>
      <c r="I364" s="37">
        <f t="shared" si="58"/>
        <v>2201.6321876123693</v>
      </c>
      <c r="J364" s="40">
        <f t="shared" si="64"/>
        <v>-201.692894617989</v>
      </c>
      <c r="K364" s="37">
        <f t="shared" si="59"/>
        <v>1999.9392929943804</v>
      </c>
      <c r="L364" s="37">
        <f t="shared" si="60"/>
        <v>12976420.113787305</v>
      </c>
      <c r="M364" s="37">
        <f t="shared" si="61"/>
        <v>11787642.192908878</v>
      </c>
      <c r="N364" s="41">
        <f>'jan-apr'!M364</f>
        <v>5959148.7796381293</v>
      </c>
      <c r="O364" s="41">
        <f t="shared" si="62"/>
        <v>5828493.4132707482</v>
      </c>
      <c r="P364" s="4"/>
      <c r="Q364" s="4"/>
      <c r="R364" s="4"/>
    </row>
    <row r="365" spans="1:18" s="34" customFormat="1" x14ac:dyDescent="0.3">
      <c r="A365" s="33">
        <v>2004</v>
      </c>
      <c r="B365" s="34" t="s">
        <v>407</v>
      </c>
      <c r="C365" s="36">
        <v>150200773</v>
      </c>
      <c r="D365" s="36">
        <v>10536</v>
      </c>
      <c r="E365" s="37">
        <f t="shared" si="63"/>
        <v>14255.957953682611</v>
      </c>
      <c r="F365" s="38">
        <f t="shared" si="55"/>
        <v>0.92882103526933713</v>
      </c>
      <c r="G365" s="39">
        <f t="shared" si="56"/>
        <v>655.49182664198008</v>
      </c>
      <c r="H365" s="39">
        <f t="shared" si="57"/>
        <v>0</v>
      </c>
      <c r="I365" s="37">
        <f t="shared" si="58"/>
        <v>655.49182664198008</v>
      </c>
      <c r="J365" s="40">
        <f t="shared" si="64"/>
        <v>-201.692894617989</v>
      </c>
      <c r="K365" s="37">
        <f t="shared" si="59"/>
        <v>453.79893202399109</v>
      </c>
      <c r="L365" s="37">
        <f t="shared" si="60"/>
        <v>6906261.8854999021</v>
      </c>
      <c r="M365" s="37">
        <f t="shared" si="61"/>
        <v>4781225.5478047701</v>
      </c>
      <c r="N365" s="41">
        <f>'jan-apr'!M365</f>
        <v>1000507.2669882791</v>
      </c>
      <c r="O365" s="41">
        <f t="shared" si="62"/>
        <v>3780718.2808164908</v>
      </c>
      <c r="P365" s="4"/>
      <c r="Q365" s="4"/>
      <c r="R365" s="4"/>
    </row>
    <row r="366" spans="1:18" s="34" customFormat="1" x14ac:dyDescent="0.3">
      <c r="A366" s="33">
        <v>2011</v>
      </c>
      <c r="B366" s="34" t="s">
        <v>931</v>
      </c>
      <c r="C366" s="36">
        <v>27335348</v>
      </c>
      <c r="D366" s="36">
        <v>2924</v>
      </c>
      <c r="E366" s="37">
        <f t="shared" si="63"/>
        <v>9348.6142270861837</v>
      </c>
      <c r="F366" s="38">
        <f t="shared" si="55"/>
        <v>0.6090919721387642</v>
      </c>
      <c r="G366" s="39">
        <f t="shared" si="56"/>
        <v>3599.8980625998365</v>
      </c>
      <c r="H366" s="39">
        <f t="shared" si="57"/>
        <v>1562.7449849168975</v>
      </c>
      <c r="I366" s="37">
        <f t="shared" si="58"/>
        <v>5162.6430475167344</v>
      </c>
      <c r="J366" s="40">
        <f t="shared" si="64"/>
        <v>-201.692894617989</v>
      </c>
      <c r="K366" s="37">
        <f t="shared" si="59"/>
        <v>4960.9501528987457</v>
      </c>
      <c r="L366" s="37">
        <f t="shared" si="60"/>
        <v>15095568.270938931</v>
      </c>
      <c r="M366" s="37">
        <f t="shared" si="61"/>
        <v>14505818.247075932</v>
      </c>
      <c r="N366" s="41">
        <f>'jan-apr'!M366</f>
        <v>7725548.960275176</v>
      </c>
      <c r="O366" s="41">
        <f t="shared" si="62"/>
        <v>6780269.2868007561</v>
      </c>
      <c r="P366" s="4"/>
      <c r="Q366" s="4"/>
      <c r="R366" s="4"/>
    </row>
    <row r="367" spans="1:18" s="34" customFormat="1" x14ac:dyDescent="0.3">
      <c r="A367" s="33">
        <v>2012</v>
      </c>
      <c r="B367" s="34" t="s">
        <v>408</v>
      </c>
      <c r="C367" s="36">
        <v>271483883</v>
      </c>
      <c r="D367" s="36">
        <v>20665</v>
      </c>
      <c r="E367" s="37">
        <f t="shared" si="63"/>
        <v>13137.376385192354</v>
      </c>
      <c r="F367" s="38">
        <f t="shared" si="55"/>
        <v>0.85594188580397734</v>
      </c>
      <c r="G367" s="39">
        <f t="shared" si="56"/>
        <v>1326.6407677361344</v>
      </c>
      <c r="H367" s="39">
        <f t="shared" si="57"/>
        <v>236.67822957973803</v>
      </c>
      <c r="I367" s="37">
        <f t="shared" si="58"/>
        <v>1563.3189973158724</v>
      </c>
      <c r="J367" s="40">
        <f t="shared" si="64"/>
        <v>-201.692894617989</v>
      </c>
      <c r="K367" s="37">
        <f t="shared" si="59"/>
        <v>1361.6261026978834</v>
      </c>
      <c r="L367" s="37">
        <f t="shared" si="60"/>
        <v>32305987.079532504</v>
      </c>
      <c r="M367" s="37">
        <f t="shared" si="61"/>
        <v>28138003.412251759</v>
      </c>
      <c r="N367" s="41">
        <f>'jan-apr'!M367</f>
        <v>12188092.277149986</v>
      </c>
      <c r="O367" s="41">
        <f t="shared" si="62"/>
        <v>15949911.135101773</v>
      </c>
      <c r="P367" s="4"/>
      <c r="Q367" s="4"/>
      <c r="R367" s="4"/>
    </row>
    <row r="368" spans="1:18" s="34" customFormat="1" x14ac:dyDescent="0.3">
      <c r="A368" s="33">
        <v>2014</v>
      </c>
      <c r="B368" s="34" t="s">
        <v>409</v>
      </c>
      <c r="C368" s="36">
        <v>9462998</v>
      </c>
      <c r="D368" s="36">
        <v>917</v>
      </c>
      <c r="E368" s="37">
        <f t="shared" si="63"/>
        <v>10319.517993456924</v>
      </c>
      <c r="F368" s="38">
        <f t="shared" si="55"/>
        <v>0.67234944275962949</v>
      </c>
      <c r="G368" s="39">
        <f t="shared" si="56"/>
        <v>3017.3558027773925</v>
      </c>
      <c r="H368" s="39">
        <f t="shared" si="57"/>
        <v>1222.9286666871385</v>
      </c>
      <c r="I368" s="37">
        <f t="shared" si="58"/>
        <v>4240.284469464531</v>
      </c>
      <c r="J368" s="40">
        <f t="shared" si="64"/>
        <v>-201.692894617989</v>
      </c>
      <c r="K368" s="37">
        <f t="shared" si="59"/>
        <v>4038.5915748465418</v>
      </c>
      <c r="L368" s="37">
        <f t="shared" si="60"/>
        <v>3888340.8584989747</v>
      </c>
      <c r="M368" s="37">
        <f t="shared" si="61"/>
        <v>3703388.4741342789</v>
      </c>
      <c r="N368" s="41">
        <f>'jan-apr'!M368</f>
        <v>1999698.073554151</v>
      </c>
      <c r="O368" s="41">
        <f t="shared" si="62"/>
        <v>1703690.400580128</v>
      </c>
      <c r="P368" s="4"/>
      <c r="Q368" s="4"/>
      <c r="R368" s="4"/>
    </row>
    <row r="369" spans="1:18" s="34" customFormat="1" x14ac:dyDescent="0.3">
      <c r="A369" s="33">
        <v>2015</v>
      </c>
      <c r="B369" s="34" t="s">
        <v>410</v>
      </c>
      <c r="C369" s="36">
        <v>10815788</v>
      </c>
      <c r="D369" s="36">
        <v>1045</v>
      </c>
      <c r="E369" s="37">
        <f t="shared" si="63"/>
        <v>10350.036363636364</v>
      </c>
      <c r="F369" s="38">
        <f t="shared" si="55"/>
        <v>0.67433781171223839</v>
      </c>
      <c r="G369" s="39">
        <f t="shared" si="56"/>
        <v>2999.0447806697289</v>
      </c>
      <c r="H369" s="39">
        <f t="shared" si="57"/>
        <v>1212.2472371243346</v>
      </c>
      <c r="I369" s="37">
        <f t="shared" si="58"/>
        <v>4211.2920177940632</v>
      </c>
      <c r="J369" s="40">
        <f t="shared" si="64"/>
        <v>-201.692894617989</v>
      </c>
      <c r="K369" s="37">
        <f t="shared" si="59"/>
        <v>4009.599123176074</v>
      </c>
      <c r="L369" s="37">
        <f t="shared" si="60"/>
        <v>4400800.1585947964</v>
      </c>
      <c r="M369" s="37">
        <f t="shared" si="61"/>
        <v>4190031.0837189974</v>
      </c>
      <c r="N369" s="41">
        <f>'jan-apr'!M369</f>
        <v>2437439.3901462243</v>
      </c>
      <c r="O369" s="41">
        <f t="shared" si="62"/>
        <v>1752591.6935727731</v>
      </c>
      <c r="P369" s="4"/>
      <c r="Q369" s="4"/>
      <c r="R369" s="4"/>
    </row>
    <row r="370" spans="1:18" s="34" customFormat="1" x14ac:dyDescent="0.3">
      <c r="A370" s="33">
        <v>2017</v>
      </c>
      <c r="B370" s="34" t="s">
        <v>411</v>
      </c>
      <c r="C370" s="36">
        <v>11096406</v>
      </c>
      <c r="D370" s="36">
        <v>988</v>
      </c>
      <c r="E370" s="37">
        <f t="shared" si="63"/>
        <v>11231.180161943319</v>
      </c>
      <c r="F370" s="38">
        <f t="shared" si="55"/>
        <v>0.73174713472116371</v>
      </c>
      <c r="G370" s="39">
        <f t="shared" si="56"/>
        <v>2470.3585016855554</v>
      </c>
      <c r="H370" s="39">
        <f t="shared" si="57"/>
        <v>903.8469077169002</v>
      </c>
      <c r="I370" s="37">
        <f t="shared" si="58"/>
        <v>3374.2054094024556</v>
      </c>
      <c r="J370" s="40">
        <f t="shared" si="64"/>
        <v>-201.692894617989</v>
      </c>
      <c r="K370" s="37">
        <f t="shared" si="59"/>
        <v>3172.5125147844665</v>
      </c>
      <c r="L370" s="37">
        <f t="shared" si="60"/>
        <v>3333714.9444896262</v>
      </c>
      <c r="M370" s="37">
        <f t="shared" si="61"/>
        <v>3134442.3646070529</v>
      </c>
      <c r="N370" s="41">
        <f>'jan-apr'!M370</f>
        <v>1435025.8343200665</v>
      </c>
      <c r="O370" s="41">
        <f t="shared" si="62"/>
        <v>1699416.5302869864</v>
      </c>
      <c r="P370" s="4"/>
      <c r="Q370" s="4"/>
      <c r="R370" s="4"/>
    </row>
    <row r="371" spans="1:18" s="34" customFormat="1" x14ac:dyDescent="0.3">
      <c r="A371" s="33">
        <v>2018</v>
      </c>
      <c r="B371" s="34" t="s">
        <v>412</v>
      </c>
      <c r="C371" s="36">
        <v>15617755</v>
      </c>
      <c r="D371" s="36">
        <v>1235</v>
      </c>
      <c r="E371" s="37">
        <f t="shared" si="63"/>
        <v>12645.955465587045</v>
      </c>
      <c r="F371" s="38">
        <f t="shared" si="55"/>
        <v>0.82392424877223336</v>
      </c>
      <c r="G371" s="39">
        <f t="shared" si="56"/>
        <v>1621.4933194993198</v>
      </c>
      <c r="H371" s="39">
        <f t="shared" si="57"/>
        <v>408.6755514415961</v>
      </c>
      <c r="I371" s="37">
        <f t="shared" si="58"/>
        <v>2030.1688709409159</v>
      </c>
      <c r="J371" s="40">
        <f t="shared" si="64"/>
        <v>-201.692894617989</v>
      </c>
      <c r="K371" s="37">
        <f t="shared" si="59"/>
        <v>1828.475976322927</v>
      </c>
      <c r="L371" s="37">
        <f t="shared" si="60"/>
        <v>2507258.5556120309</v>
      </c>
      <c r="M371" s="37">
        <f t="shared" si="61"/>
        <v>2258167.8307588147</v>
      </c>
      <c r="N371" s="41">
        <f>'jan-apr'!M371</f>
        <v>1193091.5929000829</v>
      </c>
      <c r="O371" s="41">
        <f t="shared" si="62"/>
        <v>1065076.2378587318</v>
      </c>
      <c r="P371" s="4"/>
      <c r="Q371" s="4"/>
      <c r="R371" s="4"/>
    </row>
    <row r="372" spans="1:18" s="34" customFormat="1" x14ac:dyDescent="0.3">
      <c r="A372" s="33">
        <v>2019</v>
      </c>
      <c r="B372" s="34" t="s">
        <v>413</v>
      </c>
      <c r="C372" s="36">
        <v>41558219</v>
      </c>
      <c r="D372" s="36">
        <v>3218</v>
      </c>
      <c r="E372" s="37">
        <f t="shared" si="63"/>
        <v>12914.300497203232</v>
      </c>
      <c r="F372" s="38">
        <f t="shared" si="55"/>
        <v>0.84140778168422159</v>
      </c>
      <c r="G372" s="39">
        <f t="shared" si="56"/>
        <v>1460.4863005296077</v>
      </c>
      <c r="H372" s="39">
        <f t="shared" si="57"/>
        <v>314.75479037593067</v>
      </c>
      <c r="I372" s="37">
        <f t="shared" si="58"/>
        <v>1775.2410909055384</v>
      </c>
      <c r="J372" s="40">
        <f t="shared" si="64"/>
        <v>-201.692894617989</v>
      </c>
      <c r="K372" s="37">
        <f t="shared" si="59"/>
        <v>1573.5481962875494</v>
      </c>
      <c r="L372" s="37">
        <f t="shared" si="60"/>
        <v>5712725.8305340223</v>
      </c>
      <c r="M372" s="37">
        <f t="shared" si="61"/>
        <v>5063678.0956533337</v>
      </c>
      <c r="N372" s="41">
        <f>'jan-apr'!M372</f>
        <v>2546108.2140100948</v>
      </c>
      <c r="O372" s="41">
        <f t="shared" si="62"/>
        <v>2517569.8816432389</v>
      </c>
      <c r="P372" s="4"/>
      <c r="Q372" s="4"/>
      <c r="R372" s="4"/>
    </row>
    <row r="373" spans="1:18" s="34" customFormat="1" x14ac:dyDescent="0.3">
      <c r="A373" s="33">
        <v>2020</v>
      </c>
      <c r="B373" s="34" t="s">
        <v>932</v>
      </c>
      <c r="C373" s="36">
        <v>47308398</v>
      </c>
      <c r="D373" s="36">
        <v>3944</v>
      </c>
      <c r="E373" s="37">
        <f t="shared" si="63"/>
        <v>11995.029918864097</v>
      </c>
      <c r="F373" s="38">
        <f t="shared" si="55"/>
        <v>0.78151437760434816</v>
      </c>
      <c r="G373" s="39">
        <f t="shared" si="56"/>
        <v>2012.048647533089</v>
      </c>
      <c r="H373" s="39">
        <f t="shared" si="57"/>
        <v>636.49949279462817</v>
      </c>
      <c r="I373" s="37">
        <f t="shared" si="58"/>
        <v>2648.5481403277172</v>
      </c>
      <c r="J373" s="40">
        <f t="shared" si="64"/>
        <v>-201.692894617989</v>
      </c>
      <c r="K373" s="37">
        <f t="shared" si="59"/>
        <v>2446.855245709728</v>
      </c>
      <c r="L373" s="37">
        <f t="shared" si="60"/>
        <v>10445873.865452517</v>
      </c>
      <c r="M373" s="37">
        <f t="shared" si="61"/>
        <v>9650397.0890791677</v>
      </c>
      <c r="N373" s="41">
        <f>'jan-apr'!M373</f>
        <v>4753520.5987432608</v>
      </c>
      <c r="O373" s="41">
        <f t="shared" si="62"/>
        <v>4896876.4903359069</v>
      </c>
      <c r="P373" s="4"/>
      <c r="Q373" s="4"/>
      <c r="R373" s="4"/>
    </row>
    <row r="374" spans="1:18" s="34" customFormat="1" x14ac:dyDescent="0.3">
      <c r="A374" s="33">
        <v>2021</v>
      </c>
      <c r="B374" s="34" t="s">
        <v>933</v>
      </c>
      <c r="C374" s="36">
        <v>28007054</v>
      </c>
      <c r="D374" s="36">
        <v>2673</v>
      </c>
      <c r="E374" s="37">
        <f t="shared" si="63"/>
        <v>10477.760568649457</v>
      </c>
      <c r="F374" s="38">
        <f t="shared" si="55"/>
        <v>0.68265945019592722</v>
      </c>
      <c r="G374" s="39">
        <f t="shared" si="56"/>
        <v>2922.4102576618725</v>
      </c>
      <c r="H374" s="39">
        <f t="shared" si="57"/>
        <v>1167.5437653697518</v>
      </c>
      <c r="I374" s="37">
        <f t="shared" si="58"/>
        <v>4089.9540230316243</v>
      </c>
      <c r="J374" s="40">
        <f t="shared" si="64"/>
        <v>-201.692894617989</v>
      </c>
      <c r="K374" s="37">
        <f t="shared" si="59"/>
        <v>3888.2611284136351</v>
      </c>
      <c r="L374" s="37">
        <f t="shared" si="60"/>
        <v>10932447.103563532</v>
      </c>
      <c r="M374" s="37">
        <f t="shared" si="61"/>
        <v>10393321.996249646</v>
      </c>
      <c r="N374" s="41">
        <f>'jan-apr'!M374</f>
        <v>5512782.4074266572</v>
      </c>
      <c r="O374" s="41">
        <f t="shared" si="62"/>
        <v>4880539.5888229888</v>
      </c>
      <c r="P374" s="4"/>
      <c r="Q374" s="4"/>
      <c r="R374" s="4"/>
    </row>
    <row r="375" spans="1:18" s="34" customFormat="1" x14ac:dyDescent="0.3">
      <c r="A375" s="33">
        <v>2022</v>
      </c>
      <c r="B375" s="34" t="s">
        <v>414</v>
      </c>
      <c r="C375" s="36">
        <v>16736723</v>
      </c>
      <c r="D375" s="36">
        <v>1328</v>
      </c>
      <c r="E375" s="37">
        <f t="shared" si="63"/>
        <v>12602.95406626506</v>
      </c>
      <c r="F375" s="38">
        <f t="shared" si="55"/>
        <v>0.82112257073936856</v>
      </c>
      <c r="G375" s="39">
        <f t="shared" si="56"/>
        <v>1647.2941590925111</v>
      </c>
      <c r="H375" s="39">
        <f t="shared" si="57"/>
        <v>423.72604120429105</v>
      </c>
      <c r="I375" s="37">
        <f t="shared" si="58"/>
        <v>2071.0202002968022</v>
      </c>
      <c r="J375" s="40">
        <f t="shared" si="64"/>
        <v>-201.692894617989</v>
      </c>
      <c r="K375" s="37">
        <f t="shared" si="59"/>
        <v>1869.3273056788132</v>
      </c>
      <c r="L375" s="37">
        <f t="shared" si="60"/>
        <v>2750314.825994153</v>
      </c>
      <c r="M375" s="37">
        <f t="shared" si="61"/>
        <v>2482466.6619414641</v>
      </c>
      <c r="N375" s="41">
        <f>'jan-apr'!M375</f>
        <v>673912.14714276046</v>
      </c>
      <c r="O375" s="41">
        <f t="shared" si="62"/>
        <v>1808554.5147987036</v>
      </c>
      <c r="P375" s="4"/>
      <c r="Q375" s="4"/>
      <c r="R375" s="4"/>
    </row>
    <row r="376" spans="1:18" s="34" customFormat="1" x14ac:dyDescent="0.3">
      <c r="A376" s="33">
        <v>2023</v>
      </c>
      <c r="B376" s="34" t="s">
        <v>415</v>
      </c>
      <c r="C376" s="36">
        <v>13328640</v>
      </c>
      <c r="D376" s="36">
        <v>1169</v>
      </c>
      <c r="E376" s="37">
        <f t="shared" si="63"/>
        <v>11401.745081266039</v>
      </c>
      <c r="F376" s="38">
        <f t="shared" si="55"/>
        <v>0.74285998209772564</v>
      </c>
      <c r="G376" s="39">
        <f t="shared" si="56"/>
        <v>2368.0195500919235</v>
      </c>
      <c r="H376" s="39">
        <f t="shared" si="57"/>
        <v>844.14918595394829</v>
      </c>
      <c r="I376" s="37">
        <f t="shared" si="58"/>
        <v>3212.1687360458718</v>
      </c>
      <c r="J376" s="40">
        <f t="shared" si="64"/>
        <v>-201.692894617989</v>
      </c>
      <c r="K376" s="37">
        <f t="shared" si="59"/>
        <v>3010.4758414278826</v>
      </c>
      <c r="L376" s="37">
        <f t="shared" si="60"/>
        <v>3755025.2524376241</v>
      </c>
      <c r="M376" s="37">
        <f t="shared" si="61"/>
        <v>3519246.2586291949</v>
      </c>
      <c r="N376" s="41">
        <f>'jan-apr'!M376</f>
        <v>1803377.8124697951</v>
      </c>
      <c r="O376" s="41">
        <f t="shared" si="62"/>
        <v>1715868.4461593998</v>
      </c>
      <c r="P376" s="4"/>
      <c r="Q376" s="4"/>
      <c r="R376" s="4"/>
    </row>
    <row r="377" spans="1:18" s="34" customFormat="1" x14ac:dyDescent="0.3">
      <c r="A377" s="33">
        <v>2024</v>
      </c>
      <c r="B377" s="34" t="s">
        <v>416</v>
      </c>
      <c r="C377" s="36">
        <v>11673645</v>
      </c>
      <c r="D377" s="36">
        <v>981</v>
      </c>
      <c r="E377" s="37">
        <f t="shared" si="63"/>
        <v>11899.74006116208</v>
      </c>
      <c r="F377" s="38">
        <f t="shared" si="55"/>
        <v>0.77530594008166365</v>
      </c>
      <c r="G377" s="39">
        <f t="shared" si="56"/>
        <v>2069.2225621542989</v>
      </c>
      <c r="H377" s="39">
        <f t="shared" si="57"/>
        <v>669.85094299033403</v>
      </c>
      <c r="I377" s="37">
        <f t="shared" si="58"/>
        <v>2739.0735051446327</v>
      </c>
      <c r="J377" s="40">
        <f t="shared" si="64"/>
        <v>-201.692894617989</v>
      </c>
      <c r="K377" s="37">
        <f t="shared" si="59"/>
        <v>2537.3806105266435</v>
      </c>
      <c r="L377" s="37">
        <f t="shared" si="60"/>
        <v>2687031.1085468847</v>
      </c>
      <c r="M377" s="37">
        <f t="shared" si="61"/>
        <v>2489170.3789266371</v>
      </c>
      <c r="N377" s="41">
        <f>'jan-apr'!M377</f>
        <v>905964.18185018795</v>
      </c>
      <c r="O377" s="41">
        <f t="shared" si="62"/>
        <v>1583206.1970764492</v>
      </c>
      <c r="P377" s="4"/>
      <c r="Q377" s="4"/>
      <c r="R377" s="4"/>
    </row>
    <row r="378" spans="1:18" s="34" customFormat="1" x14ac:dyDescent="0.3">
      <c r="A378" s="33">
        <v>2025</v>
      </c>
      <c r="B378" s="34" t="s">
        <v>934</v>
      </c>
      <c r="C378" s="36">
        <v>34758018</v>
      </c>
      <c r="D378" s="36">
        <v>2900</v>
      </c>
      <c r="E378" s="37">
        <f t="shared" si="63"/>
        <v>11985.523448275862</v>
      </c>
      <c r="F378" s="38">
        <f t="shared" ref="F378:F429" si="65">IF(ISNUMBER(C378),E378/E$435,"")</f>
        <v>0.78089500078784735</v>
      </c>
      <c r="G378" s="39">
        <f t="shared" ref="G378:G429" si="66">(E$435-E378)*0.6</f>
        <v>2017.7525298860294</v>
      </c>
      <c r="H378" s="39">
        <f t="shared" ref="H378:H429" si="67">IF(E378&gt;=E$435*0.9,0,IF(E378&lt;0.9*E$435,(E$435*0.9-E378)*0.35))</f>
        <v>639.8267575005101</v>
      </c>
      <c r="I378" s="37">
        <f t="shared" ref="I378:I429" si="68">G378+H378</f>
        <v>2657.5792873865394</v>
      </c>
      <c r="J378" s="40">
        <f t="shared" si="64"/>
        <v>-201.692894617989</v>
      </c>
      <c r="K378" s="37">
        <f t="shared" ref="K378:K429" si="69">I378+J378</f>
        <v>2455.8863927685502</v>
      </c>
      <c r="L378" s="37">
        <f t="shared" ref="L378:L429" si="70">(I378*D378)</f>
        <v>7706979.9334209645</v>
      </c>
      <c r="M378" s="37">
        <f t="shared" ref="M378:M429" si="71">(K378*D378)</f>
        <v>7122070.5390287954</v>
      </c>
      <c r="N378" s="41">
        <f>'jan-apr'!M378</f>
        <v>4340004.094664162</v>
      </c>
      <c r="O378" s="41">
        <f t="shared" ref="O378:O429" si="72">M378-N378</f>
        <v>2782066.4443646334</v>
      </c>
      <c r="P378" s="4"/>
      <c r="Q378" s="4"/>
      <c r="R378" s="4"/>
    </row>
    <row r="379" spans="1:18" s="34" customFormat="1" x14ac:dyDescent="0.3">
      <c r="A379" s="33">
        <v>2027</v>
      </c>
      <c r="B379" s="34" t="s">
        <v>935</v>
      </c>
      <c r="C379" s="36">
        <v>9090363</v>
      </c>
      <c r="D379" s="36">
        <v>941</v>
      </c>
      <c r="E379" s="37">
        <f t="shared" si="63"/>
        <v>9660.3219978746019</v>
      </c>
      <c r="F379" s="38">
        <f t="shared" si="65"/>
        <v>0.62940072552495152</v>
      </c>
      <c r="G379" s="39">
        <f t="shared" si="66"/>
        <v>3412.8734001267858</v>
      </c>
      <c r="H379" s="39">
        <f t="shared" si="67"/>
        <v>1453.6472651409513</v>
      </c>
      <c r="I379" s="37">
        <f t="shared" si="68"/>
        <v>4866.5206652677371</v>
      </c>
      <c r="J379" s="40">
        <f t="shared" si="64"/>
        <v>-201.692894617989</v>
      </c>
      <c r="K379" s="37">
        <f t="shared" si="69"/>
        <v>4664.8277706497483</v>
      </c>
      <c r="L379" s="37">
        <f t="shared" si="70"/>
        <v>4579395.9460169403</v>
      </c>
      <c r="M379" s="37">
        <f t="shared" si="71"/>
        <v>4389602.9321814133</v>
      </c>
      <c r="N379" s="41">
        <f>'jan-apr'!M379</f>
        <v>2527195.489165165</v>
      </c>
      <c r="O379" s="41">
        <f t="shared" si="72"/>
        <v>1862407.4430162483</v>
      </c>
      <c r="P379" s="4"/>
      <c r="Q379" s="4"/>
      <c r="R379" s="4"/>
    </row>
    <row r="380" spans="1:18" s="34" customFormat="1" x14ac:dyDescent="0.3">
      <c r="A380" s="33">
        <v>2028</v>
      </c>
      <c r="B380" s="34" t="s">
        <v>417</v>
      </c>
      <c r="C380" s="36">
        <v>28498871</v>
      </c>
      <c r="D380" s="36">
        <v>2270</v>
      </c>
      <c r="E380" s="37">
        <f t="shared" si="63"/>
        <v>12554.56872246696</v>
      </c>
      <c r="F380" s="38">
        <f t="shared" si="65"/>
        <v>0.81797011158759303</v>
      </c>
      <c r="G380" s="39">
        <f t="shared" si="66"/>
        <v>1676.3253653713709</v>
      </c>
      <c r="H380" s="39">
        <f t="shared" si="67"/>
        <v>440.66091153362595</v>
      </c>
      <c r="I380" s="37">
        <f t="shared" si="68"/>
        <v>2116.9862769049969</v>
      </c>
      <c r="J380" s="40">
        <f t="shared" si="64"/>
        <v>-201.692894617989</v>
      </c>
      <c r="K380" s="37">
        <f t="shared" si="69"/>
        <v>1915.2933822870079</v>
      </c>
      <c r="L380" s="37">
        <f t="shared" si="70"/>
        <v>4805558.8485743431</v>
      </c>
      <c r="M380" s="37">
        <f t="shared" si="71"/>
        <v>4347715.9777915077</v>
      </c>
      <c r="N380" s="41">
        <f>'jan-apr'!M380</f>
        <v>1693700.9723750514</v>
      </c>
      <c r="O380" s="41">
        <f t="shared" si="72"/>
        <v>2654015.0054164566</v>
      </c>
      <c r="P380" s="4"/>
      <c r="Q380" s="4"/>
      <c r="R380" s="4"/>
    </row>
    <row r="381" spans="1:18" s="34" customFormat="1" x14ac:dyDescent="0.3">
      <c r="A381" s="33">
        <v>2030</v>
      </c>
      <c r="B381" s="34" t="s">
        <v>418</v>
      </c>
      <c r="C381" s="36">
        <v>132785581</v>
      </c>
      <c r="D381" s="36">
        <v>10156</v>
      </c>
      <c r="E381" s="37">
        <f t="shared" si="63"/>
        <v>13074.594426939741</v>
      </c>
      <c r="F381" s="38">
        <f t="shared" si="65"/>
        <v>0.85185144139821467</v>
      </c>
      <c r="G381" s="39">
        <f t="shared" si="66"/>
        <v>1364.3099426877027</v>
      </c>
      <c r="H381" s="39">
        <f t="shared" si="67"/>
        <v>258.65191496815277</v>
      </c>
      <c r="I381" s="37">
        <f t="shared" si="68"/>
        <v>1622.9618576558555</v>
      </c>
      <c r="J381" s="40">
        <f t="shared" si="64"/>
        <v>-201.692894617989</v>
      </c>
      <c r="K381" s="37">
        <f t="shared" si="69"/>
        <v>1421.2689630378666</v>
      </c>
      <c r="L381" s="37">
        <f t="shared" si="70"/>
        <v>16482800.626352869</v>
      </c>
      <c r="M381" s="37">
        <f t="shared" si="71"/>
        <v>14434407.588612573</v>
      </c>
      <c r="N381" s="41">
        <f>'jan-apr'!M381</f>
        <v>4530650.7422487587</v>
      </c>
      <c r="O381" s="41">
        <f t="shared" si="72"/>
        <v>9903756.8463638145</v>
      </c>
      <c r="P381" s="4"/>
      <c r="Q381" s="4"/>
      <c r="R381" s="4"/>
    </row>
    <row r="382" spans="1:18" s="34" customFormat="1" x14ac:dyDescent="0.3">
      <c r="A382" s="33">
        <v>5001</v>
      </c>
      <c r="B382" s="34" t="s">
        <v>419</v>
      </c>
      <c r="C382" s="36">
        <v>3058556799</v>
      </c>
      <c r="D382" s="36">
        <v>196159</v>
      </c>
      <c r="E382" s="37">
        <f t="shared" si="63"/>
        <v>15592.232826431618</v>
      </c>
      <c r="F382" s="38">
        <f t="shared" si="65"/>
        <v>1.015883596392458</v>
      </c>
      <c r="G382" s="39">
        <f t="shared" si="66"/>
        <v>-146.27309700742407</v>
      </c>
      <c r="H382" s="39">
        <f t="shared" si="67"/>
        <v>0</v>
      </c>
      <c r="I382" s="37">
        <f t="shared" si="68"/>
        <v>-146.27309700742407</v>
      </c>
      <c r="J382" s="40">
        <f t="shared" si="64"/>
        <v>-201.692894617989</v>
      </c>
      <c r="K382" s="37">
        <f t="shared" si="69"/>
        <v>-347.96599162541304</v>
      </c>
      <c r="L382" s="37">
        <f t="shared" si="70"/>
        <v>-28692784.435879298</v>
      </c>
      <c r="M382" s="37">
        <f t="shared" si="71"/>
        <v>-68256660.951249391</v>
      </c>
      <c r="N382" s="41">
        <f>'jan-apr'!M382</f>
        <v>-42002339.237950616</v>
      </c>
      <c r="O382" s="41">
        <f t="shared" si="72"/>
        <v>-26254321.713298775</v>
      </c>
      <c r="P382" s="4"/>
      <c r="Q382" s="4"/>
      <c r="R382" s="4"/>
    </row>
    <row r="383" spans="1:18" s="34" customFormat="1" x14ac:dyDescent="0.3">
      <c r="A383" s="33">
        <v>5004</v>
      </c>
      <c r="B383" s="34" t="s">
        <v>420</v>
      </c>
      <c r="C383" s="36">
        <v>249574254</v>
      </c>
      <c r="D383" s="36">
        <v>22090</v>
      </c>
      <c r="E383" s="37">
        <f t="shared" si="63"/>
        <v>11298.064916251698</v>
      </c>
      <c r="F383" s="38">
        <f t="shared" si="65"/>
        <v>0.73610488934854712</v>
      </c>
      <c r="G383" s="39">
        <f t="shared" si="66"/>
        <v>2430.2276491005277</v>
      </c>
      <c r="H383" s="39">
        <f t="shared" si="67"/>
        <v>880.43724370896746</v>
      </c>
      <c r="I383" s="37">
        <f t="shared" si="68"/>
        <v>3310.6648928094951</v>
      </c>
      <c r="J383" s="40">
        <f t="shared" si="64"/>
        <v>-201.692894617989</v>
      </c>
      <c r="K383" s="37">
        <f t="shared" si="69"/>
        <v>3108.9719981915059</v>
      </c>
      <c r="L383" s="37">
        <f t="shared" si="70"/>
        <v>73132587.482161745</v>
      </c>
      <c r="M383" s="37">
        <f t="shared" si="71"/>
        <v>68677191.440050364</v>
      </c>
      <c r="N383" s="41">
        <f>'jan-apr'!M383</f>
        <v>41504748.472803913</v>
      </c>
      <c r="O383" s="41">
        <f t="shared" si="72"/>
        <v>27172442.96724645</v>
      </c>
      <c r="P383" s="4"/>
      <c r="Q383" s="4"/>
      <c r="R383" s="4"/>
    </row>
    <row r="384" spans="1:18" s="34" customFormat="1" x14ac:dyDescent="0.3">
      <c r="A384" s="33">
        <v>5005</v>
      </c>
      <c r="B384" s="34" t="s">
        <v>421</v>
      </c>
      <c r="C384" s="36">
        <v>159097535</v>
      </c>
      <c r="D384" s="36">
        <v>13113</v>
      </c>
      <c r="E384" s="37">
        <f t="shared" si="63"/>
        <v>12132.809807061694</v>
      </c>
      <c r="F384" s="38">
        <f t="shared" si="65"/>
        <v>0.79049117585324646</v>
      </c>
      <c r="G384" s="39">
        <f t="shared" si="66"/>
        <v>1929.3807146145302</v>
      </c>
      <c r="H384" s="39">
        <f t="shared" si="67"/>
        <v>588.27653192546893</v>
      </c>
      <c r="I384" s="37">
        <f t="shared" si="68"/>
        <v>2517.6572465399991</v>
      </c>
      <c r="J384" s="40">
        <f t="shared" si="64"/>
        <v>-201.692894617989</v>
      </c>
      <c r="K384" s="37">
        <f t="shared" si="69"/>
        <v>2315.9643519220099</v>
      </c>
      <c r="L384" s="37">
        <f t="shared" si="70"/>
        <v>33014039.473879006</v>
      </c>
      <c r="M384" s="37">
        <f t="shared" si="71"/>
        <v>30369240.546753317</v>
      </c>
      <c r="N384" s="41">
        <f>'jan-apr'!M384</f>
        <v>16819190.598217648</v>
      </c>
      <c r="O384" s="41">
        <f t="shared" si="72"/>
        <v>13550049.94853567</v>
      </c>
      <c r="P384" s="4"/>
      <c r="Q384" s="4"/>
      <c r="R384" s="4"/>
    </row>
    <row r="385" spans="1:18" s="34" customFormat="1" x14ac:dyDescent="0.3">
      <c r="A385" s="33">
        <v>5011</v>
      </c>
      <c r="B385" s="34" t="s">
        <v>422</v>
      </c>
      <c r="C385" s="36">
        <v>57391168</v>
      </c>
      <c r="D385" s="36">
        <v>4228</v>
      </c>
      <c r="E385" s="37">
        <f t="shared" si="63"/>
        <v>13574.070009460738</v>
      </c>
      <c r="F385" s="38">
        <f t="shared" si="65"/>
        <v>0.88439386535570585</v>
      </c>
      <c r="G385" s="39">
        <f t="shared" si="66"/>
        <v>1064.6245931751039</v>
      </c>
      <c r="H385" s="39">
        <f t="shared" si="67"/>
        <v>83.835461085803573</v>
      </c>
      <c r="I385" s="37">
        <f t="shared" si="68"/>
        <v>1148.4600542609076</v>
      </c>
      <c r="J385" s="40">
        <f t="shared" si="64"/>
        <v>-201.692894617989</v>
      </c>
      <c r="K385" s="37">
        <f t="shared" si="69"/>
        <v>946.76715964291861</v>
      </c>
      <c r="L385" s="37">
        <f t="shared" si="70"/>
        <v>4855689.1094151167</v>
      </c>
      <c r="M385" s="37">
        <f t="shared" si="71"/>
        <v>4002931.5509702601</v>
      </c>
      <c r="N385" s="41">
        <f>'jan-apr'!M385</f>
        <v>1902648.0763123028</v>
      </c>
      <c r="O385" s="41">
        <f t="shared" si="72"/>
        <v>2100283.4746579574</v>
      </c>
      <c r="P385" s="4"/>
      <c r="Q385" s="4"/>
      <c r="R385" s="4"/>
    </row>
    <row r="386" spans="1:18" s="34" customFormat="1" x14ac:dyDescent="0.3">
      <c r="A386" s="33">
        <v>5012</v>
      </c>
      <c r="B386" s="34" t="s">
        <v>423</v>
      </c>
      <c r="C386" s="36">
        <v>12902799</v>
      </c>
      <c r="D386" s="36">
        <v>999</v>
      </c>
      <c r="E386" s="37">
        <f t="shared" si="63"/>
        <v>12915.714714714715</v>
      </c>
      <c r="F386" s="38">
        <f t="shared" si="65"/>
        <v>0.84149992245633798</v>
      </c>
      <c r="G386" s="39">
        <f t="shared" si="66"/>
        <v>1459.6377700227179</v>
      </c>
      <c r="H386" s="39">
        <f t="shared" si="67"/>
        <v>314.25981424691162</v>
      </c>
      <c r="I386" s="37">
        <f t="shared" si="68"/>
        <v>1773.8975842696295</v>
      </c>
      <c r="J386" s="40">
        <f t="shared" si="64"/>
        <v>-201.692894617989</v>
      </c>
      <c r="K386" s="37">
        <f t="shared" si="69"/>
        <v>1572.2046896516406</v>
      </c>
      <c r="L386" s="37">
        <f t="shared" si="70"/>
        <v>1772123.6866853598</v>
      </c>
      <c r="M386" s="37">
        <f t="shared" si="71"/>
        <v>1570632.4849619889</v>
      </c>
      <c r="N386" s="41">
        <f>'jan-apr'!M386</f>
        <v>1135200.6810584478</v>
      </c>
      <c r="O386" s="41">
        <f t="shared" si="72"/>
        <v>435431.80390354106</v>
      </c>
      <c r="P386" s="4"/>
      <c r="Q386" s="4"/>
      <c r="R386" s="4"/>
    </row>
    <row r="387" spans="1:18" s="34" customFormat="1" x14ac:dyDescent="0.3">
      <c r="A387" s="33">
        <v>5013</v>
      </c>
      <c r="B387" s="34" t="s">
        <v>424</v>
      </c>
      <c r="C387" s="36">
        <v>56332611</v>
      </c>
      <c r="D387" s="36">
        <v>4694</v>
      </c>
      <c r="E387" s="37">
        <f t="shared" si="63"/>
        <v>12000.982317852578</v>
      </c>
      <c r="F387" s="38">
        <f t="shared" si="65"/>
        <v>0.78190219534404548</v>
      </c>
      <c r="G387" s="39">
        <f t="shared" si="66"/>
        <v>2008.4772081399997</v>
      </c>
      <c r="H387" s="39">
        <f t="shared" si="67"/>
        <v>634.41615314865942</v>
      </c>
      <c r="I387" s="37">
        <f t="shared" si="68"/>
        <v>2642.893361288659</v>
      </c>
      <c r="J387" s="40">
        <f t="shared" si="64"/>
        <v>-201.692894617989</v>
      </c>
      <c r="K387" s="37">
        <f t="shared" si="69"/>
        <v>2441.2004666706698</v>
      </c>
      <c r="L387" s="37">
        <f t="shared" si="70"/>
        <v>12405741.437888965</v>
      </c>
      <c r="M387" s="37">
        <f t="shared" si="71"/>
        <v>11458994.990552124</v>
      </c>
      <c r="N387" s="41">
        <f>'jan-apr'!M387</f>
        <v>6053252.0990874432</v>
      </c>
      <c r="O387" s="41">
        <f t="shared" si="72"/>
        <v>5405742.8914646804</v>
      </c>
      <c r="P387" s="4"/>
      <c r="Q387" s="4"/>
      <c r="R387" s="4"/>
    </row>
    <row r="388" spans="1:18" s="34" customFormat="1" x14ac:dyDescent="0.3">
      <c r="A388" s="33">
        <v>5014</v>
      </c>
      <c r="B388" s="34" t="s">
        <v>425</v>
      </c>
      <c r="C388" s="36">
        <v>93717104</v>
      </c>
      <c r="D388" s="36">
        <v>5068</v>
      </c>
      <c r="E388" s="37">
        <f t="shared" si="63"/>
        <v>18491.930544593528</v>
      </c>
      <c r="F388" s="38">
        <f t="shared" si="65"/>
        <v>1.204808132035855</v>
      </c>
      <c r="G388" s="39">
        <f t="shared" si="66"/>
        <v>-1886.0917279045698</v>
      </c>
      <c r="H388" s="39">
        <f t="shared" si="67"/>
        <v>0</v>
      </c>
      <c r="I388" s="37">
        <f t="shared" si="68"/>
        <v>-1886.0917279045698</v>
      </c>
      <c r="J388" s="40">
        <f t="shared" si="64"/>
        <v>-201.692894617989</v>
      </c>
      <c r="K388" s="37">
        <f t="shared" si="69"/>
        <v>-2087.7846225225589</v>
      </c>
      <c r="L388" s="37">
        <f t="shared" si="70"/>
        <v>-9558712.877020359</v>
      </c>
      <c r="M388" s="37">
        <f t="shared" si="71"/>
        <v>-10580892.466944329</v>
      </c>
      <c r="N388" s="41">
        <f>'jan-apr'!M388</f>
        <v>-9724142.3005792927</v>
      </c>
      <c r="O388" s="41">
        <f t="shared" si="72"/>
        <v>-856750.16636503674</v>
      </c>
      <c r="P388" s="4"/>
      <c r="Q388" s="4"/>
      <c r="R388" s="4"/>
    </row>
    <row r="389" spans="1:18" s="34" customFormat="1" x14ac:dyDescent="0.3">
      <c r="A389" s="33">
        <v>5015</v>
      </c>
      <c r="B389" s="34" t="s">
        <v>426</v>
      </c>
      <c r="C389" s="36">
        <v>70657897</v>
      </c>
      <c r="D389" s="36">
        <v>5334</v>
      </c>
      <c r="E389" s="37">
        <f t="shared" si="63"/>
        <v>13246.699850018747</v>
      </c>
      <c r="F389" s="38">
        <f t="shared" si="65"/>
        <v>0.86306465749769234</v>
      </c>
      <c r="G389" s="39">
        <f t="shared" si="66"/>
        <v>1261.0466888402984</v>
      </c>
      <c r="H389" s="39">
        <f t="shared" si="67"/>
        <v>198.41501689050037</v>
      </c>
      <c r="I389" s="37">
        <f t="shared" si="68"/>
        <v>1459.4617057307987</v>
      </c>
      <c r="J389" s="40">
        <f t="shared" si="64"/>
        <v>-201.692894617989</v>
      </c>
      <c r="K389" s="37">
        <f t="shared" si="69"/>
        <v>1257.7688111128098</v>
      </c>
      <c r="L389" s="37">
        <f t="shared" si="70"/>
        <v>7784768.73836808</v>
      </c>
      <c r="M389" s="37">
        <f t="shared" si="71"/>
        <v>6708938.8384757275</v>
      </c>
      <c r="N389" s="41">
        <f>'jan-apr'!M389</f>
        <v>3125970.232047813</v>
      </c>
      <c r="O389" s="41">
        <f t="shared" si="72"/>
        <v>3582968.6064279145</v>
      </c>
      <c r="P389" s="4"/>
      <c r="Q389" s="4"/>
      <c r="R389" s="4"/>
    </row>
    <row r="390" spans="1:18" s="34" customFormat="1" x14ac:dyDescent="0.3">
      <c r="A390" s="33">
        <v>5016</v>
      </c>
      <c r="B390" s="34" t="s">
        <v>427</v>
      </c>
      <c r="C390" s="36">
        <v>18813176</v>
      </c>
      <c r="D390" s="36">
        <v>1693</v>
      </c>
      <c r="E390" s="37">
        <f t="shared" si="63"/>
        <v>11112.330773774365</v>
      </c>
      <c r="F390" s="38">
        <f t="shared" si="65"/>
        <v>0.72400371880208836</v>
      </c>
      <c r="G390" s="39">
        <f t="shared" si="66"/>
        <v>2541.6681345869279</v>
      </c>
      <c r="H390" s="39">
        <f t="shared" si="67"/>
        <v>945.44419357603408</v>
      </c>
      <c r="I390" s="37">
        <f t="shared" si="68"/>
        <v>3487.1123281629621</v>
      </c>
      <c r="J390" s="40">
        <f t="shared" si="64"/>
        <v>-201.692894617989</v>
      </c>
      <c r="K390" s="37">
        <f t="shared" si="69"/>
        <v>3285.4194335449729</v>
      </c>
      <c r="L390" s="37">
        <f t="shared" si="70"/>
        <v>5903681.1715798946</v>
      </c>
      <c r="M390" s="37">
        <f t="shared" si="71"/>
        <v>5562215.1009916393</v>
      </c>
      <c r="N390" s="41">
        <f>'jan-apr'!M390</f>
        <v>3141241.011643596</v>
      </c>
      <c r="O390" s="41">
        <f t="shared" si="72"/>
        <v>2420974.0893480433</v>
      </c>
      <c r="P390" s="4"/>
      <c r="Q390" s="4"/>
      <c r="R390" s="4"/>
    </row>
    <row r="391" spans="1:18" s="34" customFormat="1" x14ac:dyDescent="0.3">
      <c r="A391" s="33">
        <v>5017</v>
      </c>
      <c r="B391" s="34" t="s">
        <v>428</v>
      </c>
      <c r="C391" s="36">
        <v>53558429</v>
      </c>
      <c r="D391" s="36">
        <v>4904</v>
      </c>
      <c r="E391" s="37">
        <f t="shared" si="63"/>
        <v>10921.376223491028</v>
      </c>
      <c r="F391" s="38">
        <f t="shared" si="65"/>
        <v>0.71156242207128928</v>
      </c>
      <c r="G391" s="39">
        <f t="shared" si="66"/>
        <v>2656.24086475693</v>
      </c>
      <c r="H391" s="39">
        <f t="shared" si="67"/>
        <v>1012.278286175202</v>
      </c>
      <c r="I391" s="37">
        <f t="shared" si="68"/>
        <v>3668.5191509321321</v>
      </c>
      <c r="J391" s="40">
        <f t="shared" si="64"/>
        <v>-201.692894617989</v>
      </c>
      <c r="K391" s="37">
        <f t="shared" si="69"/>
        <v>3466.8262563141429</v>
      </c>
      <c r="L391" s="37">
        <f t="shared" si="70"/>
        <v>17990417.916171174</v>
      </c>
      <c r="M391" s="37">
        <f t="shared" si="71"/>
        <v>17001315.960964557</v>
      </c>
      <c r="N391" s="41">
        <f>'jan-apr'!M391</f>
        <v>9320046.6231838129</v>
      </c>
      <c r="O391" s="41">
        <f t="shared" si="72"/>
        <v>7681269.3377807438</v>
      </c>
      <c r="P391" s="4"/>
      <c r="Q391" s="4"/>
      <c r="R391" s="4"/>
    </row>
    <row r="392" spans="1:18" s="34" customFormat="1" x14ac:dyDescent="0.3">
      <c r="A392" s="33">
        <v>5018</v>
      </c>
      <c r="B392" s="34" t="s">
        <v>429</v>
      </c>
      <c r="C392" s="36">
        <v>41114657</v>
      </c>
      <c r="D392" s="36">
        <v>3340</v>
      </c>
      <c r="E392" s="37">
        <f t="shared" si="63"/>
        <v>12309.777544910179</v>
      </c>
      <c r="F392" s="38">
        <f t="shared" si="65"/>
        <v>0.80202118723597793</v>
      </c>
      <c r="G392" s="39">
        <f t="shared" si="66"/>
        <v>1823.2000719054395</v>
      </c>
      <c r="H392" s="39">
        <f t="shared" si="67"/>
        <v>526.33782367849926</v>
      </c>
      <c r="I392" s="37">
        <f t="shared" si="68"/>
        <v>2349.5378955839387</v>
      </c>
      <c r="J392" s="40">
        <f t="shared" si="64"/>
        <v>-201.692894617989</v>
      </c>
      <c r="K392" s="37">
        <f t="shared" si="69"/>
        <v>2147.8450009659496</v>
      </c>
      <c r="L392" s="37">
        <f t="shared" si="70"/>
        <v>7847456.5712503558</v>
      </c>
      <c r="M392" s="37">
        <f t="shared" si="71"/>
        <v>7173802.3032262716</v>
      </c>
      <c r="N392" s="41">
        <f>'jan-apr'!M392</f>
        <v>3530814.064199415</v>
      </c>
      <c r="O392" s="41">
        <f t="shared" si="72"/>
        <v>3642988.2390268566</v>
      </c>
      <c r="P392" s="4"/>
      <c r="Q392" s="4"/>
      <c r="R392" s="4"/>
    </row>
    <row r="393" spans="1:18" s="34" customFormat="1" x14ac:dyDescent="0.3">
      <c r="A393" s="33">
        <v>5019</v>
      </c>
      <c r="B393" s="34" t="s">
        <v>430</v>
      </c>
      <c r="C393" s="36">
        <v>11257318</v>
      </c>
      <c r="D393" s="36">
        <v>957</v>
      </c>
      <c r="E393" s="37">
        <f t="shared" ref="E393:E429" si="73">(C393)/D393</f>
        <v>11763.132706374086</v>
      </c>
      <c r="F393" s="38">
        <f t="shared" si="65"/>
        <v>0.76640553611639994</v>
      </c>
      <c r="G393" s="39">
        <f t="shared" si="66"/>
        <v>2151.1869750270948</v>
      </c>
      <c r="H393" s="39">
        <f t="shared" si="67"/>
        <v>717.66351716613167</v>
      </c>
      <c r="I393" s="37">
        <f t="shared" si="68"/>
        <v>2868.8504921932263</v>
      </c>
      <c r="J393" s="40">
        <f t="shared" ref="J393:J429" si="74">I$437</f>
        <v>-201.692894617989</v>
      </c>
      <c r="K393" s="37">
        <f t="shared" si="69"/>
        <v>2667.1575975752371</v>
      </c>
      <c r="L393" s="37">
        <f t="shared" si="70"/>
        <v>2745489.9210289177</v>
      </c>
      <c r="M393" s="37">
        <f t="shared" si="71"/>
        <v>2552469.8208795018</v>
      </c>
      <c r="N393" s="41">
        <f>'jan-apr'!M393</f>
        <v>1981863.4662391741</v>
      </c>
      <c r="O393" s="41">
        <f t="shared" si="72"/>
        <v>570606.35464032763</v>
      </c>
      <c r="P393" s="4"/>
      <c r="Q393" s="4"/>
      <c r="R393" s="4"/>
    </row>
    <row r="394" spans="1:18" s="34" customFormat="1" x14ac:dyDescent="0.3">
      <c r="A394" s="33">
        <v>5020</v>
      </c>
      <c r="B394" s="34" t="s">
        <v>431</v>
      </c>
      <c r="C394" s="36">
        <v>10805771</v>
      </c>
      <c r="D394" s="36">
        <v>947</v>
      </c>
      <c r="E394" s="37">
        <f t="shared" si="73"/>
        <v>11410.529039070751</v>
      </c>
      <c r="F394" s="38">
        <f t="shared" si="65"/>
        <v>0.74343228490672952</v>
      </c>
      <c r="G394" s="39">
        <f t="shared" si="66"/>
        <v>2362.7491754090966</v>
      </c>
      <c r="H394" s="39">
        <f t="shared" si="67"/>
        <v>841.07480072229919</v>
      </c>
      <c r="I394" s="37">
        <f t="shared" si="68"/>
        <v>3203.8239761313957</v>
      </c>
      <c r="J394" s="40">
        <f t="shared" si="74"/>
        <v>-201.692894617989</v>
      </c>
      <c r="K394" s="37">
        <f t="shared" si="69"/>
        <v>3002.1310815134066</v>
      </c>
      <c r="L394" s="37">
        <f t="shared" si="70"/>
        <v>3034021.3053964316</v>
      </c>
      <c r="M394" s="37">
        <f t="shared" si="71"/>
        <v>2843018.134193196</v>
      </c>
      <c r="N394" s="41">
        <f>'jan-apr'!M394</f>
        <v>1601055.5555679176</v>
      </c>
      <c r="O394" s="41">
        <f t="shared" si="72"/>
        <v>1241962.5786252783</v>
      </c>
      <c r="P394" s="4"/>
      <c r="Q394" s="4"/>
      <c r="R394" s="4"/>
    </row>
    <row r="395" spans="1:18" s="34" customFormat="1" x14ac:dyDescent="0.3">
      <c r="A395" s="33">
        <v>5021</v>
      </c>
      <c r="B395" s="34" t="s">
        <v>432</v>
      </c>
      <c r="C395" s="36">
        <v>87462608</v>
      </c>
      <c r="D395" s="36">
        <v>6975</v>
      </c>
      <c r="E395" s="37">
        <f t="shared" si="73"/>
        <v>12539.442007168458</v>
      </c>
      <c r="F395" s="38">
        <f t="shared" si="65"/>
        <v>0.81698455793981806</v>
      </c>
      <c r="G395" s="39">
        <f t="shared" si="66"/>
        <v>1685.4013945504721</v>
      </c>
      <c r="H395" s="39">
        <f t="shared" si="67"/>
        <v>445.95526188810163</v>
      </c>
      <c r="I395" s="37">
        <f t="shared" si="68"/>
        <v>2131.3566564385737</v>
      </c>
      <c r="J395" s="40">
        <f t="shared" si="74"/>
        <v>-201.692894617989</v>
      </c>
      <c r="K395" s="37">
        <f t="shared" si="69"/>
        <v>1929.6637618205848</v>
      </c>
      <c r="L395" s="37">
        <f t="shared" si="70"/>
        <v>14866212.678659052</v>
      </c>
      <c r="M395" s="37">
        <f t="shared" si="71"/>
        <v>13459404.738698579</v>
      </c>
      <c r="N395" s="41">
        <f>'jan-apr'!M395</f>
        <v>7744752.4682008773</v>
      </c>
      <c r="O395" s="41">
        <f t="shared" si="72"/>
        <v>5714652.2704977021</v>
      </c>
      <c r="P395" s="4"/>
      <c r="Q395" s="4"/>
      <c r="R395" s="4"/>
    </row>
    <row r="396" spans="1:18" s="34" customFormat="1" x14ac:dyDescent="0.3">
      <c r="A396" s="33">
        <v>5022</v>
      </c>
      <c r="B396" s="34" t="s">
        <v>433</v>
      </c>
      <c r="C396" s="36">
        <v>32613644</v>
      </c>
      <c r="D396" s="36">
        <v>2501</v>
      </c>
      <c r="E396" s="37">
        <f t="shared" si="73"/>
        <v>13040.24150339864</v>
      </c>
      <c r="F396" s="38">
        <f t="shared" si="65"/>
        <v>0.84961323908928243</v>
      </c>
      <c r="G396" s="39">
        <f t="shared" si="66"/>
        <v>1384.9216968123631</v>
      </c>
      <c r="H396" s="39">
        <f t="shared" si="67"/>
        <v>270.67543820753798</v>
      </c>
      <c r="I396" s="37">
        <f t="shared" si="68"/>
        <v>1655.5971350199011</v>
      </c>
      <c r="J396" s="40">
        <f t="shared" si="74"/>
        <v>-201.692894617989</v>
      </c>
      <c r="K396" s="37">
        <f t="shared" si="69"/>
        <v>1453.9042404019121</v>
      </c>
      <c r="L396" s="37">
        <f t="shared" si="70"/>
        <v>4140648.4346847725</v>
      </c>
      <c r="M396" s="37">
        <f t="shared" si="71"/>
        <v>3636214.5052451822</v>
      </c>
      <c r="N396" s="41">
        <f>'jan-apr'!M396</f>
        <v>253325.30308823922</v>
      </c>
      <c r="O396" s="41">
        <f t="shared" si="72"/>
        <v>3382889.2021569428</v>
      </c>
      <c r="P396" s="4"/>
      <c r="Q396" s="4"/>
      <c r="R396" s="4"/>
    </row>
    <row r="397" spans="1:18" s="34" customFormat="1" x14ac:dyDescent="0.3">
      <c r="A397" s="33">
        <v>5023</v>
      </c>
      <c r="B397" s="34" t="s">
        <v>434</v>
      </c>
      <c r="C397" s="36">
        <v>45370627</v>
      </c>
      <c r="D397" s="36">
        <v>3905</v>
      </c>
      <c r="E397" s="37">
        <f t="shared" si="73"/>
        <v>11618.598463508322</v>
      </c>
      <c r="F397" s="38">
        <f t="shared" si="65"/>
        <v>0.75698867016276761</v>
      </c>
      <c r="G397" s="39">
        <f t="shared" si="66"/>
        <v>2237.9075207465535</v>
      </c>
      <c r="H397" s="39">
        <f t="shared" si="67"/>
        <v>768.25050216914906</v>
      </c>
      <c r="I397" s="37">
        <f t="shared" si="68"/>
        <v>3006.1580229157025</v>
      </c>
      <c r="J397" s="40">
        <f t="shared" si="74"/>
        <v>-201.692894617989</v>
      </c>
      <c r="K397" s="37">
        <f t="shared" si="69"/>
        <v>2804.4651282977134</v>
      </c>
      <c r="L397" s="37">
        <f t="shared" si="70"/>
        <v>11739047.079485819</v>
      </c>
      <c r="M397" s="37">
        <f t="shared" si="71"/>
        <v>10951436.32600257</v>
      </c>
      <c r="N397" s="41">
        <f>'jan-apr'!M397</f>
        <v>7059070.2921253629</v>
      </c>
      <c r="O397" s="41">
        <f t="shared" si="72"/>
        <v>3892366.033877207</v>
      </c>
      <c r="P397" s="4"/>
      <c r="Q397" s="4"/>
      <c r="R397" s="4"/>
    </row>
    <row r="398" spans="1:18" s="34" customFormat="1" x14ac:dyDescent="0.3">
      <c r="A398" s="33">
        <v>5024</v>
      </c>
      <c r="B398" s="34" t="s">
        <v>435</v>
      </c>
      <c r="C398" s="36">
        <v>147981913</v>
      </c>
      <c r="D398" s="36">
        <v>12086</v>
      </c>
      <c r="E398" s="37">
        <f t="shared" si="73"/>
        <v>12244.076865795136</v>
      </c>
      <c r="F398" s="38">
        <f t="shared" si="65"/>
        <v>0.797740578876175</v>
      </c>
      <c r="G398" s="39">
        <f t="shared" si="66"/>
        <v>1862.6204793744655</v>
      </c>
      <c r="H398" s="39">
        <f t="shared" si="67"/>
        <v>549.33306136876445</v>
      </c>
      <c r="I398" s="37">
        <f t="shared" si="68"/>
        <v>2411.95354074323</v>
      </c>
      <c r="J398" s="40">
        <f t="shared" si="74"/>
        <v>-201.692894617989</v>
      </c>
      <c r="K398" s="37">
        <f t="shared" si="69"/>
        <v>2210.2606461252408</v>
      </c>
      <c r="L398" s="37">
        <f t="shared" si="70"/>
        <v>29150870.493422676</v>
      </c>
      <c r="M398" s="37">
        <f t="shared" si="71"/>
        <v>26713210.169069659</v>
      </c>
      <c r="N398" s="41">
        <f>'jan-apr'!M398</f>
        <v>16127412.857279683</v>
      </c>
      <c r="O398" s="41">
        <f t="shared" si="72"/>
        <v>10585797.311789976</v>
      </c>
      <c r="P398" s="4"/>
      <c r="Q398" s="4"/>
      <c r="R398" s="4"/>
    </row>
    <row r="399" spans="1:18" s="34" customFormat="1" x14ac:dyDescent="0.3">
      <c r="A399" s="33">
        <v>5025</v>
      </c>
      <c r="B399" s="34" t="s">
        <v>436</v>
      </c>
      <c r="C399" s="36">
        <v>73028085</v>
      </c>
      <c r="D399" s="36">
        <v>5610</v>
      </c>
      <c r="E399" s="37">
        <f t="shared" si="73"/>
        <v>13017.48395721925</v>
      </c>
      <c r="F399" s="38">
        <f t="shared" si="65"/>
        <v>0.84813051252182148</v>
      </c>
      <c r="G399" s="39">
        <f t="shared" si="66"/>
        <v>1398.5762245199967</v>
      </c>
      <c r="H399" s="39">
        <f t="shared" si="67"/>
        <v>278.6405793703243</v>
      </c>
      <c r="I399" s="37">
        <f t="shared" si="68"/>
        <v>1677.216803890321</v>
      </c>
      <c r="J399" s="40">
        <f t="shared" si="74"/>
        <v>-201.692894617989</v>
      </c>
      <c r="K399" s="37">
        <f t="shared" si="69"/>
        <v>1475.523909272332</v>
      </c>
      <c r="L399" s="37">
        <f t="shared" si="70"/>
        <v>9409186.2698247004</v>
      </c>
      <c r="M399" s="37">
        <f t="shared" si="71"/>
        <v>8277689.1310177827</v>
      </c>
      <c r="N399" s="41">
        <f>'jan-apr'!M399</f>
        <v>4356580.786574468</v>
      </c>
      <c r="O399" s="41">
        <f t="shared" si="72"/>
        <v>3921108.3444433147</v>
      </c>
      <c r="P399" s="4"/>
      <c r="Q399" s="4"/>
      <c r="R399" s="4"/>
    </row>
    <row r="400" spans="1:18" s="34" customFormat="1" x14ac:dyDescent="0.3">
      <c r="A400" s="33">
        <v>5026</v>
      </c>
      <c r="B400" s="34" t="s">
        <v>437</v>
      </c>
      <c r="C400" s="36">
        <v>21589326</v>
      </c>
      <c r="D400" s="36">
        <v>2025</v>
      </c>
      <c r="E400" s="37">
        <f t="shared" si="73"/>
        <v>10661.395555555555</v>
      </c>
      <c r="F400" s="38">
        <f t="shared" si="65"/>
        <v>0.69462385407562111</v>
      </c>
      <c r="G400" s="39">
        <f t="shared" si="66"/>
        <v>2812.2292655182141</v>
      </c>
      <c r="H400" s="39">
        <f t="shared" si="67"/>
        <v>1103.2715199526176</v>
      </c>
      <c r="I400" s="37">
        <f t="shared" si="68"/>
        <v>3915.5007854708319</v>
      </c>
      <c r="J400" s="40">
        <f t="shared" si="74"/>
        <v>-201.692894617989</v>
      </c>
      <c r="K400" s="37">
        <f t="shared" si="69"/>
        <v>3713.8078908528428</v>
      </c>
      <c r="L400" s="37">
        <f t="shared" si="70"/>
        <v>7928889.090578435</v>
      </c>
      <c r="M400" s="37">
        <f t="shared" si="71"/>
        <v>7520460.9789770069</v>
      </c>
      <c r="N400" s="41">
        <f>'jan-apr'!M400</f>
        <v>4216642.4859292852</v>
      </c>
      <c r="O400" s="41">
        <f t="shared" si="72"/>
        <v>3303818.4930477217</v>
      </c>
      <c r="P400" s="4"/>
      <c r="Q400" s="4"/>
      <c r="R400" s="4"/>
    </row>
    <row r="401" spans="1:18" s="34" customFormat="1" x14ac:dyDescent="0.3">
      <c r="A401" s="33">
        <v>5027</v>
      </c>
      <c r="B401" s="34" t="s">
        <v>438</v>
      </c>
      <c r="C401" s="36">
        <v>67571072</v>
      </c>
      <c r="D401" s="36">
        <v>6246</v>
      </c>
      <c r="E401" s="37">
        <f t="shared" si="73"/>
        <v>10818.295228946527</v>
      </c>
      <c r="F401" s="38">
        <f t="shared" si="65"/>
        <v>0.70484636718529092</v>
      </c>
      <c r="G401" s="39">
        <f t="shared" si="66"/>
        <v>2718.0894614836311</v>
      </c>
      <c r="H401" s="39">
        <f t="shared" si="67"/>
        <v>1048.3566342657775</v>
      </c>
      <c r="I401" s="37">
        <f t="shared" si="68"/>
        <v>3766.4460957494084</v>
      </c>
      <c r="J401" s="40">
        <f t="shared" si="74"/>
        <v>-201.692894617989</v>
      </c>
      <c r="K401" s="37">
        <f t="shared" si="69"/>
        <v>3564.7532011314192</v>
      </c>
      <c r="L401" s="37">
        <f t="shared" si="70"/>
        <v>23525222.314050805</v>
      </c>
      <c r="M401" s="37">
        <f t="shared" si="71"/>
        <v>22265448.494266845</v>
      </c>
      <c r="N401" s="41">
        <f>'jan-apr'!M401</f>
        <v>12279630.275266329</v>
      </c>
      <c r="O401" s="41">
        <f t="shared" si="72"/>
        <v>9985818.2190005165</v>
      </c>
      <c r="P401" s="4"/>
      <c r="Q401" s="4"/>
      <c r="R401" s="4"/>
    </row>
    <row r="402" spans="1:18" s="34" customFormat="1" x14ac:dyDescent="0.3">
      <c r="A402" s="33">
        <v>5028</v>
      </c>
      <c r="B402" s="34" t="s">
        <v>439</v>
      </c>
      <c r="C402" s="36">
        <v>203244130</v>
      </c>
      <c r="D402" s="36">
        <v>16562</v>
      </c>
      <c r="E402" s="37">
        <f t="shared" si="73"/>
        <v>12271.714164955923</v>
      </c>
      <c r="F402" s="38">
        <f t="shared" si="65"/>
        <v>0.7995412368818996</v>
      </c>
      <c r="G402" s="39">
        <f t="shared" si="66"/>
        <v>1846.0380998779929</v>
      </c>
      <c r="H402" s="39">
        <f t="shared" si="67"/>
        <v>539.66000666248874</v>
      </c>
      <c r="I402" s="37">
        <f t="shared" si="68"/>
        <v>2385.6981065404816</v>
      </c>
      <c r="J402" s="40">
        <f t="shared" si="74"/>
        <v>-201.692894617989</v>
      </c>
      <c r="K402" s="37">
        <f t="shared" si="69"/>
        <v>2184.0052119224924</v>
      </c>
      <c r="L402" s="37">
        <f t="shared" si="70"/>
        <v>39511932.040523455</v>
      </c>
      <c r="M402" s="37">
        <f t="shared" si="71"/>
        <v>36171494.319860317</v>
      </c>
      <c r="N402" s="41">
        <f>'jan-apr'!M402</f>
        <v>19429934.043733746</v>
      </c>
      <c r="O402" s="41">
        <f t="shared" si="72"/>
        <v>16741560.276126571</v>
      </c>
      <c r="P402" s="4"/>
      <c r="Q402" s="4"/>
      <c r="R402" s="4"/>
    </row>
    <row r="403" spans="1:18" s="34" customFormat="1" x14ac:dyDescent="0.3">
      <c r="A403" s="33">
        <v>5029</v>
      </c>
      <c r="B403" s="34" t="s">
        <v>440</v>
      </c>
      <c r="C403" s="36">
        <v>98044492</v>
      </c>
      <c r="D403" s="36">
        <v>8231</v>
      </c>
      <c r="E403" s="37">
        <f t="shared" si="73"/>
        <v>11911.613655691897</v>
      </c>
      <c r="F403" s="38">
        <f t="shared" si="65"/>
        <v>0.77607954255716094</v>
      </c>
      <c r="G403" s="39">
        <f t="shared" si="66"/>
        <v>2062.0984054364085</v>
      </c>
      <c r="H403" s="39">
        <f t="shared" si="67"/>
        <v>665.69518490489781</v>
      </c>
      <c r="I403" s="37">
        <f t="shared" si="68"/>
        <v>2727.7935903413063</v>
      </c>
      <c r="J403" s="40">
        <f t="shared" si="74"/>
        <v>-201.692894617989</v>
      </c>
      <c r="K403" s="37">
        <f t="shared" si="69"/>
        <v>2526.1006957233171</v>
      </c>
      <c r="L403" s="37">
        <f t="shared" si="70"/>
        <v>22452469.042099293</v>
      </c>
      <c r="M403" s="37">
        <f t="shared" si="71"/>
        <v>20792334.826498624</v>
      </c>
      <c r="N403" s="41">
        <f>'jan-apr'!M403</f>
        <v>12518136.618510595</v>
      </c>
      <c r="O403" s="41">
        <f t="shared" si="72"/>
        <v>8274198.2079880293</v>
      </c>
      <c r="P403" s="4"/>
      <c r="Q403" s="4"/>
      <c r="R403" s="4"/>
    </row>
    <row r="404" spans="1:18" s="34" customFormat="1" x14ac:dyDescent="0.3">
      <c r="A404" s="33">
        <v>5030</v>
      </c>
      <c r="B404" s="34" t="s">
        <v>441</v>
      </c>
      <c r="C404" s="36">
        <v>79626473</v>
      </c>
      <c r="D404" s="36">
        <v>6076</v>
      </c>
      <c r="E404" s="37">
        <f t="shared" si="73"/>
        <v>13105.081138907175</v>
      </c>
      <c r="F404" s="38">
        <f t="shared" si="65"/>
        <v>0.85383774771754806</v>
      </c>
      <c r="G404" s="39">
        <f t="shared" si="66"/>
        <v>1346.0179155072419</v>
      </c>
      <c r="H404" s="39">
        <f t="shared" si="67"/>
        <v>247.98156577955066</v>
      </c>
      <c r="I404" s="37">
        <f t="shared" si="68"/>
        <v>1593.9994812867926</v>
      </c>
      <c r="J404" s="40">
        <f t="shared" si="74"/>
        <v>-201.692894617989</v>
      </c>
      <c r="K404" s="37">
        <f t="shared" si="69"/>
        <v>1392.3065866688037</v>
      </c>
      <c r="L404" s="37">
        <f t="shared" si="70"/>
        <v>9685140.8482985515</v>
      </c>
      <c r="M404" s="37">
        <f t="shared" si="71"/>
        <v>8459654.820599651</v>
      </c>
      <c r="N404" s="41">
        <f>'jan-apr'!M404</f>
        <v>3107340.0438549877</v>
      </c>
      <c r="O404" s="41">
        <f t="shared" si="72"/>
        <v>5352314.7767446637</v>
      </c>
      <c r="P404" s="4"/>
      <c r="Q404" s="4"/>
      <c r="R404" s="4"/>
    </row>
    <row r="405" spans="1:18" s="34" customFormat="1" x14ac:dyDescent="0.3">
      <c r="A405" s="33">
        <v>5031</v>
      </c>
      <c r="B405" s="34" t="s">
        <v>442</v>
      </c>
      <c r="C405" s="36">
        <v>192596164</v>
      </c>
      <c r="D405" s="36">
        <v>14040</v>
      </c>
      <c r="E405" s="37">
        <f t="shared" si="73"/>
        <v>13717.675498575498</v>
      </c>
      <c r="F405" s="38">
        <f t="shared" si="65"/>
        <v>0.89375022004637572</v>
      </c>
      <c r="G405" s="39">
        <f t="shared" si="66"/>
        <v>978.46129970624816</v>
      </c>
      <c r="H405" s="39">
        <f t="shared" si="67"/>
        <v>33.573539895637708</v>
      </c>
      <c r="I405" s="37">
        <f t="shared" si="68"/>
        <v>1012.0348396018859</v>
      </c>
      <c r="J405" s="40">
        <f t="shared" si="74"/>
        <v>-201.692894617989</v>
      </c>
      <c r="K405" s="37">
        <f t="shared" si="69"/>
        <v>810.34194498389684</v>
      </c>
      <c r="L405" s="37">
        <f t="shared" si="70"/>
        <v>14208969.148010477</v>
      </c>
      <c r="M405" s="37">
        <f t="shared" si="71"/>
        <v>11377200.907573912</v>
      </c>
      <c r="N405" s="41">
        <f>'jan-apr'!M405</f>
        <v>6048949.0719547682</v>
      </c>
      <c r="O405" s="41">
        <f t="shared" si="72"/>
        <v>5328251.8356191441</v>
      </c>
      <c r="P405" s="4"/>
      <c r="Q405" s="4"/>
      <c r="R405" s="4"/>
    </row>
    <row r="406" spans="1:18" s="34" customFormat="1" x14ac:dyDescent="0.3">
      <c r="A406" s="33">
        <v>5032</v>
      </c>
      <c r="B406" s="34" t="s">
        <v>443</v>
      </c>
      <c r="C406" s="36">
        <v>49385796</v>
      </c>
      <c r="D406" s="36">
        <v>4088</v>
      </c>
      <c r="E406" s="37">
        <f t="shared" si="73"/>
        <v>12080.674168297455</v>
      </c>
      <c r="F406" s="38">
        <f t="shared" si="65"/>
        <v>0.78709437304779772</v>
      </c>
      <c r="G406" s="39">
        <f t="shared" si="66"/>
        <v>1960.6620978730737</v>
      </c>
      <c r="H406" s="39">
        <f t="shared" si="67"/>
        <v>606.5240054929526</v>
      </c>
      <c r="I406" s="37">
        <f t="shared" si="68"/>
        <v>2567.1861033660261</v>
      </c>
      <c r="J406" s="40">
        <f t="shared" si="74"/>
        <v>-201.692894617989</v>
      </c>
      <c r="K406" s="37">
        <f t="shared" si="69"/>
        <v>2365.493208748037</v>
      </c>
      <c r="L406" s="37">
        <f t="shared" si="70"/>
        <v>10494656.790560314</v>
      </c>
      <c r="M406" s="37">
        <f t="shared" si="71"/>
        <v>9670136.237361975</v>
      </c>
      <c r="N406" s="41">
        <f>'jan-apr'!M406</f>
        <v>4053568.7924093436</v>
      </c>
      <c r="O406" s="41">
        <f t="shared" si="72"/>
        <v>5616567.4449526314</v>
      </c>
      <c r="P406" s="4"/>
      <c r="Q406" s="4"/>
      <c r="R406" s="4"/>
    </row>
    <row r="407" spans="1:18" s="34" customFormat="1" x14ac:dyDescent="0.3">
      <c r="A407" s="33">
        <v>5033</v>
      </c>
      <c r="B407" s="34" t="s">
        <v>444</v>
      </c>
      <c r="C407" s="36">
        <v>24062587</v>
      </c>
      <c r="D407" s="36">
        <v>794</v>
      </c>
      <c r="E407" s="37">
        <f t="shared" si="73"/>
        <v>30305.525188916876</v>
      </c>
      <c r="F407" s="38">
        <f t="shared" si="65"/>
        <v>1.9745014240224681</v>
      </c>
      <c r="G407" s="39">
        <f t="shared" si="66"/>
        <v>-8974.2485144985785</v>
      </c>
      <c r="H407" s="39">
        <f t="shared" si="67"/>
        <v>0</v>
      </c>
      <c r="I407" s="37">
        <f t="shared" si="68"/>
        <v>-8974.2485144985785</v>
      </c>
      <c r="J407" s="40">
        <f t="shared" si="74"/>
        <v>-201.692894617989</v>
      </c>
      <c r="K407" s="37">
        <f t="shared" si="69"/>
        <v>-9175.9414091165672</v>
      </c>
      <c r="L407" s="37">
        <f t="shared" si="70"/>
        <v>-7125553.320511871</v>
      </c>
      <c r="M407" s="37">
        <f t="shared" si="71"/>
        <v>-7285697.4788385546</v>
      </c>
      <c r="N407" s="41">
        <f>'jan-apr'!M407</f>
        <v>-7774993.9267284842</v>
      </c>
      <c r="O407" s="41">
        <f t="shared" si="72"/>
        <v>489296.44788992964</v>
      </c>
      <c r="P407" s="4"/>
      <c r="Q407" s="4"/>
      <c r="R407" s="4"/>
    </row>
    <row r="408" spans="1:18" s="34" customFormat="1" x14ac:dyDescent="0.3">
      <c r="A408" s="33">
        <v>5034</v>
      </c>
      <c r="B408" s="34" t="s">
        <v>445</v>
      </c>
      <c r="C408" s="36">
        <v>30583955</v>
      </c>
      <c r="D408" s="36">
        <v>2432</v>
      </c>
      <c r="E408" s="37">
        <f t="shared" si="73"/>
        <v>12575.639391447368</v>
      </c>
      <c r="F408" s="38">
        <f t="shared" si="65"/>
        <v>0.81934293273646186</v>
      </c>
      <c r="G408" s="39">
        <f t="shared" si="66"/>
        <v>1663.682963983126</v>
      </c>
      <c r="H408" s="39">
        <f t="shared" si="67"/>
        <v>433.28617739048303</v>
      </c>
      <c r="I408" s="37">
        <f t="shared" si="68"/>
        <v>2096.9691413736091</v>
      </c>
      <c r="J408" s="40">
        <f t="shared" si="74"/>
        <v>-201.692894617989</v>
      </c>
      <c r="K408" s="37">
        <f t="shared" si="69"/>
        <v>1895.2762467556201</v>
      </c>
      <c r="L408" s="37">
        <f t="shared" si="70"/>
        <v>5099828.9518206175</v>
      </c>
      <c r="M408" s="37">
        <f t="shared" si="71"/>
        <v>4609311.8321096683</v>
      </c>
      <c r="N408" s="41">
        <f>'jan-apr'!M408</f>
        <v>409116.27833290631</v>
      </c>
      <c r="O408" s="41">
        <f t="shared" si="72"/>
        <v>4200195.5537767615</v>
      </c>
      <c r="P408" s="4"/>
      <c r="Q408" s="4"/>
      <c r="R408" s="4"/>
    </row>
    <row r="409" spans="1:18" s="34" customFormat="1" x14ac:dyDescent="0.3">
      <c r="A409" s="33">
        <v>5035</v>
      </c>
      <c r="B409" s="34" t="s">
        <v>446</v>
      </c>
      <c r="C409" s="36">
        <v>291122337</v>
      </c>
      <c r="D409" s="36">
        <v>24028</v>
      </c>
      <c r="E409" s="37">
        <f t="shared" si="73"/>
        <v>12115.962085899784</v>
      </c>
      <c r="F409" s="38">
        <f t="shared" si="65"/>
        <v>0.78939349319576557</v>
      </c>
      <c r="G409" s="39">
        <f t="shared" si="66"/>
        <v>1939.4893473116763</v>
      </c>
      <c r="H409" s="39">
        <f t="shared" si="67"/>
        <v>594.17323433213744</v>
      </c>
      <c r="I409" s="37">
        <f t="shared" si="68"/>
        <v>2533.6625816438136</v>
      </c>
      <c r="J409" s="40">
        <f t="shared" si="74"/>
        <v>-201.692894617989</v>
      </c>
      <c r="K409" s="37">
        <f t="shared" si="69"/>
        <v>2331.9696870258244</v>
      </c>
      <c r="L409" s="37">
        <f t="shared" si="70"/>
        <v>60878844.511737555</v>
      </c>
      <c r="M409" s="37">
        <f t="shared" si="71"/>
        <v>56032567.63985651</v>
      </c>
      <c r="N409" s="41">
        <f>'jan-apr'!M409</f>
        <v>31818047.420893282</v>
      </c>
      <c r="O409" s="41">
        <f t="shared" si="72"/>
        <v>24214520.218963228</v>
      </c>
      <c r="P409" s="4"/>
      <c r="Q409" s="4"/>
      <c r="R409" s="4"/>
    </row>
    <row r="410" spans="1:18" s="34" customFormat="1" x14ac:dyDescent="0.3">
      <c r="A410" s="33">
        <v>5036</v>
      </c>
      <c r="B410" s="34" t="s">
        <v>447</v>
      </c>
      <c r="C410" s="36">
        <v>25956658</v>
      </c>
      <c r="D410" s="36">
        <v>2632</v>
      </c>
      <c r="E410" s="37">
        <f t="shared" si="73"/>
        <v>9861.9521276595751</v>
      </c>
      <c r="F410" s="38">
        <f t="shared" si="65"/>
        <v>0.64253757023905866</v>
      </c>
      <c r="G410" s="39">
        <f t="shared" si="66"/>
        <v>3291.8953222558016</v>
      </c>
      <c r="H410" s="39">
        <f t="shared" si="67"/>
        <v>1383.0767197162106</v>
      </c>
      <c r="I410" s="37">
        <f t="shared" si="68"/>
        <v>4674.9720419720124</v>
      </c>
      <c r="J410" s="40">
        <f t="shared" si="74"/>
        <v>-201.692894617989</v>
      </c>
      <c r="K410" s="37">
        <f t="shared" si="69"/>
        <v>4473.2791473540237</v>
      </c>
      <c r="L410" s="37">
        <f t="shared" si="70"/>
        <v>12304526.414470337</v>
      </c>
      <c r="M410" s="37">
        <f t="shared" si="71"/>
        <v>11773670.715835791</v>
      </c>
      <c r="N410" s="41">
        <f>'jan-apr'!M410</f>
        <v>6892164.4786745077</v>
      </c>
      <c r="O410" s="41">
        <f t="shared" si="72"/>
        <v>4881506.2371612834</v>
      </c>
      <c r="P410" s="4"/>
      <c r="Q410" s="4"/>
      <c r="R410" s="4"/>
    </row>
    <row r="411" spans="1:18" s="34" customFormat="1" x14ac:dyDescent="0.3">
      <c r="A411" s="33">
        <v>5037</v>
      </c>
      <c r="B411" s="34" t="s">
        <v>448</v>
      </c>
      <c r="C411" s="36">
        <v>241155516</v>
      </c>
      <c r="D411" s="36">
        <v>20254</v>
      </c>
      <c r="E411" s="37">
        <f t="shared" si="73"/>
        <v>11906.562456798658</v>
      </c>
      <c r="F411" s="38">
        <f t="shared" si="65"/>
        <v>0.77575044087205403</v>
      </c>
      <c r="G411" s="39">
        <f t="shared" si="66"/>
        <v>2065.129124772352</v>
      </c>
      <c r="H411" s="39">
        <f t="shared" si="67"/>
        <v>667.46310451753163</v>
      </c>
      <c r="I411" s="37">
        <f t="shared" si="68"/>
        <v>2732.5922292898836</v>
      </c>
      <c r="J411" s="40">
        <f t="shared" si="74"/>
        <v>-201.692894617989</v>
      </c>
      <c r="K411" s="37">
        <f t="shared" si="69"/>
        <v>2530.8993346718944</v>
      </c>
      <c r="L411" s="37">
        <f t="shared" si="70"/>
        <v>55345923.0120373</v>
      </c>
      <c r="M411" s="37">
        <f t="shared" si="71"/>
        <v>51260835.124444552</v>
      </c>
      <c r="N411" s="41">
        <f>'jan-apr'!M411</f>
        <v>30465362.80356136</v>
      </c>
      <c r="O411" s="41">
        <f t="shared" si="72"/>
        <v>20795472.320883192</v>
      </c>
      <c r="P411" s="4"/>
      <c r="Q411" s="4"/>
      <c r="R411" s="4"/>
    </row>
    <row r="412" spans="1:18" s="34" customFormat="1" x14ac:dyDescent="0.3">
      <c r="A412" s="33">
        <v>5038</v>
      </c>
      <c r="B412" s="34" t="s">
        <v>449</v>
      </c>
      <c r="C412" s="36">
        <v>163118182</v>
      </c>
      <c r="D412" s="36">
        <v>14933</v>
      </c>
      <c r="E412" s="37">
        <f t="shared" si="73"/>
        <v>10923.336369115383</v>
      </c>
      <c r="F412" s="38">
        <f t="shared" si="65"/>
        <v>0.71169013179756702</v>
      </c>
      <c r="G412" s="39">
        <f t="shared" si="66"/>
        <v>2655.0647773823171</v>
      </c>
      <c r="H412" s="39">
        <f t="shared" si="67"/>
        <v>1011.592235206678</v>
      </c>
      <c r="I412" s="37">
        <f t="shared" si="68"/>
        <v>3666.6570125889948</v>
      </c>
      <c r="J412" s="40">
        <f t="shared" si="74"/>
        <v>-201.692894617989</v>
      </c>
      <c r="K412" s="37">
        <f t="shared" si="69"/>
        <v>3464.9641179710056</v>
      </c>
      <c r="L412" s="37">
        <f t="shared" si="70"/>
        <v>54754189.168991461</v>
      </c>
      <c r="M412" s="37">
        <f t="shared" si="71"/>
        <v>51742309.173661031</v>
      </c>
      <c r="N412" s="41">
        <f>'jan-apr'!M412</f>
        <v>30583606.340386186</v>
      </c>
      <c r="O412" s="41">
        <f t="shared" si="72"/>
        <v>21158702.833274845</v>
      </c>
      <c r="P412" s="4"/>
      <c r="Q412" s="4"/>
      <c r="R412" s="4"/>
    </row>
    <row r="413" spans="1:18" s="34" customFormat="1" x14ac:dyDescent="0.3">
      <c r="A413" s="33">
        <v>5039</v>
      </c>
      <c r="B413" s="34" t="s">
        <v>450</v>
      </c>
      <c r="C413" s="36">
        <v>26447102</v>
      </c>
      <c r="D413" s="36">
        <v>2449</v>
      </c>
      <c r="E413" s="37">
        <f t="shared" si="73"/>
        <v>10799.143323805634</v>
      </c>
      <c r="F413" s="38">
        <f t="shared" si="65"/>
        <v>0.70359855960770556</v>
      </c>
      <c r="G413" s="39">
        <f t="shared" si="66"/>
        <v>2729.5806045681661</v>
      </c>
      <c r="H413" s="39">
        <f t="shared" si="67"/>
        <v>1055.0598010650899</v>
      </c>
      <c r="I413" s="37">
        <f t="shared" si="68"/>
        <v>3784.6404056332558</v>
      </c>
      <c r="J413" s="40">
        <f t="shared" si="74"/>
        <v>-201.692894617989</v>
      </c>
      <c r="K413" s="37">
        <f t="shared" si="69"/>
        <v>3582.9475110152666</v>
      </c>
      <c r="L413" s="37">
        <f t="shared" si="70"/>
        <v>9268584.3533958439</v>
      </c>
      <c r="M413" s="37">
        <f t="shared" si="71"/>
        <v>8774638.4544763882</v>
      </c>
      <c r="N413" s="41">
        <f>'jan-apr'!M413</f>
        <v>3887159.4283905299</v>
      </c>
      <c r="O413" s="41">
        <f t="shared" si="72"/>
        <v>4887479.0260858582</v>
      </c>
      <c r="P413" s="4"/>
      <c r="Q413" s="4"/>
      <c r="R413" s="4"/>
    </row>
    <row r="414" spans="1:18" s="34" customFormat="1" x14ac:dyDescent="0.3">
      <c r="A414" s="33">
        <v>5040</v>
      </c>
      <c r="B414" s="34" t="s">
        <v>451</v>
      </c>
      <c r="C414" s="36">
        <v>15136008</v>
      </c>
      <c r="D414" s="36">
        <v>1576</v>
      </c>
      <c r="E414" s="37">
        <f t="shared" si="73"/>
        <v>9604.0659898477152</v>
      </c>
      <c r="F414" s="38">
        <f t="shared" si="65"/>
        <v>0.62573546754752074</v>
      </c>
      <c r="G414" s="39">
        <f t="shared" si="66"/>
        <v>3446.6270049429177</v>
      </c>
      <c r="H414" s="39">
        <f t="shared" si="67"/>
        <v>1473.3368679503615</v>
      </c>
      <c r="I414" s="37">
        <f t="shared" si="68"/>
        <v>4919.9638728932787</v>
      </c>
      <c r="J414" s="40">
        <f t="shared" si="74"/>
        <v>-201.692894617989</v>
      </c>
      <c r="K414" s="37">
        <f t="shared" si="69"/>
        <v>4718.27097827529</v>
      </c>
      <c r="L414" s="37">
        <f t="shared" si="70"/>
        <v>7753863.0636798069</v>
      </c>
      <c r="M414" s="37">
        <f t="shared" si="71"/>
        <v>7435995.061761857</v>
      </c>
      <c r="N414" s="41">
        <f>'jan-apr'!M414</f>
        <v>4361845.8917899039</v>
      </c>
      <c r="O414" s="41">
        <f t="shared" si="72"/>
        <v>3074149.1699719531</v>
      </c>
      <c r="P414" s="4"/>
      <c r="Q414" s="4"/>
      <c r="R414" s="4"/>
    </row>
    <row r="415" spans="1:18" s="34" customFormat="1" x14ac:dyDescent="0.3">
      <c r="A415" s="33">
        <v>5041</v>
      </c>
      <c r="B415" s="34" t="s">
        <v>936</v>
      </c>
      <c r="C415" s="36">
        <v>21660628</v>
      </c>
      <c r="D415" s="36">
        <v>2100</v>
      </c>
      <c r="E415" s="37">
        <f t="shared" si="73"/>
        <v>10314.584761904762</v>
      </c>
      <c r="F415" s="38">
        <f t="shared" si="65"/>
        <v>0.67202802702226627</v>
      </c>
      <c r="G415" s="39">
        <f t="shared" si="66"/>
        <v>3020.31574170869</v>
      </c>
      <c r="H415" s="39">
        <f t="shared" si="67"/>
        <v>1224.6552977303952</v>
      </c>
      <c r="I415" s="37">
        <f t="shared" si="68"/>
        <v>4244.971039439085</v>
      </c>
      <c r="J415" s="40">
        <f t="shared" si="74"/>
        <v>-201.692894617989</v>
      </c>
      <c r="K415" s="37">
        <f t="shared" si="69"/>
        <v>4043.2781448210958</v>
      </c>
      <c r="L415" s="37">
        <f t="shared" si="70"/>
        <v>8914439.1828220785</v>
      </c>
      <c r="M415" s="37">
        <f t="shared" si="71"/>
        <v>8490884.104124302</v>
      </c>
      <c r="N415" s="41">
        <f>'jan-apr'!M415</f>
        <v>4966957.9409637051</v>
      </c>
      <c r="O415" s="41">
        <f t="shared" si="72"/>
        <v>3523926.163160597</v>
      </c>
      <c r="P415" s="4"/>
      <c r="Q415" s="4"/>
      <c r="R415" s="4"/>
    </row>
    <row r="416" spans="1:18" s="34" customFormat="1" x14ac:dyDescent="0.3">
      <c r="A416" s="33">
        <v>5042</v>
      </c>
      <c r="B416" s="34" t="s">
        <v>452</v>
      </c>
      <c r="C416" s="36">
        <v>16848158</v>
      </c>
      <c r="D416" s="36">
        <v>1386</v>
      </c>
      <c r="E416" s="37">
        <f t="shared" si="73"/>
        <v>12155.958152958154</v>
      </c>
      <c r="F416" s="38">
        <f t="shared" si="65"/>
        <v>0.7919993642661316</v>
      </c>
      <c r="G416" s="39">
        <f t="shared" si="66"/>
        <v>1915.4917070766546</v>
      </c>
      <c r="H416" s="39">
        <f t="shared" si="67"/>
        <v>580.17461086170806</v>
      </c>
      <c r="I416" s="37">
        <f t="shared" si="68"/>
        <v>2495.6663179383627</v>
      </c>
      <c r="J416" s="40">
        <f t="shared" si="74"/>
        <v>-201.692894617989</v>
      </c>
      <c r="K416" s="37">
        <f t="shared" si="69"/>
        <v>2293.9734233203735</v>
      </c>
      <c r="L416" s="37">
        <f t="shared" si="70"/>
        <v>3458993.5166625706</v>
      </c>
      <c r="M416" s="37">
        <f t="shared" si="71"/>
        <v>3179447.1647220375</v>
      </c>
      <c r="N416" s="41">
        <f>'jan-apr'!M416</f>
        <v>1164103.8890360445</v>
      </c>
      <c r="O416" s="41">
        <f t="shared" si="72"/>
        <v>2015343.275685993</v>
      </c>
      <c r="P416" s="4"/>
      <c r="Q416" s="4"/>
      <c r="R416" s="4"/>
    </row>
    <row r="417" spans="1:18" s="34" customFormat="1" x14ac:dyDescent="0.3">
      <c r="A417" s="33">
        <v>5043</v>
      </c>
      <c r="B417" s="34" t="s">
        <v>937</v>
      </c>
      <c r="C417" s="36">
        <v>7744001</v>
      </c>
      <c r="D417" s="36">
        <v>482</v>
      </c>
      <c r="E417" s="37">
        <f t="shared" si="73"/>
        <v>16066.392116182573</v>
      </c>
      <c r="F417" s="38">
        <f t="shared" si="65"/>
        <v>1.0467765832979987</v>
      </c>
      <c r="G417" s="39">
        <f t="shared" si="66"/>
        <v>-430.76867085799677</v>
      </c>
      <c r="H417" s="39">
        <f t="shared" si="67"/>
        <v>0</v>
      </c>
      <c r="I417" s="37">
        <f t="shared" si="68"/>
        <v>-430.76867085799677</v>
      </c>
      <c r="J417" s="40">
        <f t="shared" si="74"/>
        <v>-201.692894617989</v>
      </c>
      <c r="K417" s="37">
        <f t="shared" si="69"/>
        <v>-632.46156547598571</v>
      </c>
      <c r="L417" s="37">
        <f t="shared" si="70"/>
        <v>-207630.49935355445</v>
      </c>
      <c r="M417" s="37">
        <f t="shared" si="71"/>
        <v>-304846.47455942509</v>
      </c>
      <c r="N417" s="41">
        <f>'jan-apr'!M417</f>
        <v>-924329.00388303434</v>
      </c>
      <c r="O417" s="41">
        <f t="shared" si="72"/>
        <v>619482.52932360931</v>
      </c>
      <c r="P417" s="4"/>
      <c r="Q417" s="4"/>
      <c r="R417" s="4"/>
    </row>
    <row r="418" spans="1:18" s="34" customFormat="1" x14ac:dyDescent="0.3">
      <c r="A418" s="33">
        <v>5044</v>
      </c>
      <c r="B418" s="34" t="s">
        <v>453</v>
      </c>
      <c r="C418" s="36">
        <v>18579840</v>
      </c>
      <c r="D418" s="36">
        <v>871</v>
      </c>
      <c r="E418" s="37">
        <f t="shared" si="73"/>
        <v>21331.618828932264</v>
      </c>
      <c r="F418" s="38">
        <f t="shared" si="65"/>
        <v>1.3898228620645989</v>
      </c>
      <c r="G418" s="39">
        <f t="shared" si="66"/>
        <v>-3589.9046985078112</v>
      </c>
      <c r="H418" s="39">
        <f t="shared" si="67"/>
        <v>0</v>
      </c>
      <c r="I418" s="37">
        <f t="shared" si="68"/>
        <v>-3589.9046985078112</v>
      </c>
      <c r="J418" s="40">
        <f t="shared" si="74"/>
        <v>-201.692894617989</v>
      </c>
      <c r="K418" s="37">
        <f t="shared" si="69"/>
        <v>-3791.5975931258004</v>
      </c>
      <c r="L418" s="37">
        <f t="shared" si="70"/>
        <v>-3126806.9924003035</v>
      </c>
      <c r="M418" s="37">
        <f t="shared" si="71"/>
        <v>-3302481.5036125723</v>
      </c>
      <c r="N418" s="41">
        <f>'jan-apr'!M418</f>
        <v>-4340913.6846102122</v>
      </c>
      <c r="O418" s="41">
        <f t="shared" si="72"/>
        <v>1038432.1809976399</v>
      </c>
      <c r="P418" s="4"/>
      <c r="Q418" s="4"/>
      <c r="R418" s="4"/>
    </row>
    <row r="419" spans="1:18" s="34" customFormat="1" x14ac:dyDescent="0.3">
      <c r="A419" s="33">
        <v>5045</v>
      </c>
      <c r="B419" s="34" t="s">
        <v>454</v>
      </c>
      <c r="C419" s="36">
        <v>33169994</v>
      </c>
      <c r="D419" s="36">
        <v>2374</v>
      </c>
      <c r="E419" s="37">
        <f t="shared" si="73"/>
        <v>13972.196293176074</v>
      </c>
      <c r="F419" s="38">
        <f t="shared" si="65"/>
        <v>0.91033305991631319</v>
      </c>
      <c r="G419" s="39">
        <f t="shared" si="66"/>
        <v>825.74882294590282</v>
      </c>
      <c r="H419" s="39">
        <f t="shared" si="67"/>
        <v>0</v>
      </c>
      <c r="I419" s="37">
        <f t="shared" si="68"/>
        <v>825.74882294590282</v>
      </c>
      <c r="J419" s="40">
        <f t="shared" si="74"/>
        <v>-201.692894617989</v>
      </c>
      <c r="K419" s="37">
        <f t="shared" si="69"/>
        <v>624.05592832791376</v>
      </c>
      <c r="L419" s="37">
        <f t="shared" si="70"/>
        <v>1960327.7056735733</v>
      </c>
      <c r="M419" s="37">
        <f t="shared" si="71"/>
        <v>1481508.7738504673</v>
      </c>
      <c r="N419" s="41">
        <f>'jan-apr'!M419</f>
        <v>-372494.59754838975</v>
      </c>
      <c r="O419" s="41">
        <f t="shared" si="72"/>
        <v>1854003.3713988571</v>
      </c>
      <c r="P419" s="4"/>
      <c r="Q419" s="4"/>
      <c r="R419" s="4"/>
    </row>
    <row r="420" spans="1:18" s="34" customFormat="1" x14ac:dyDescent="0.3">
      <c r="A420" s="33">
        <v>5046</v>
      </c>
      <c r="B420" s="34" t="s">
        <v>455</v>
      </c>
      <c r="C420" s="36">
        <v>12966639</v>
      </c>
      <c r="D420" s="36">
        <v>1254</v>
      </c>
      <c r="E420" s="37">
        <f t="shared" si="73"/>
        <v>10340.222488038278</v>
      </c>
      <c r="F420" s="38">
        <f t="shared" si="65"/>
        <v>0.6736984064809215</v>
      </c>
      <c r="G420" s="39">
        <f t="shared" si="66"/>
        <v>3004.9331060285799</v>
      </c>
      <c r="H420" s="39">
        <f t="shared" si="67"/>
        <v>1215.6820935836645</v>
      </c>
      <c r="I420" s="37">
        <f t="shared" si="68"/>
        <v>4220.6151996122444</v>
      </c>
      <c r="J420" s="40">
        <f t="shared" si="74"/>
        <v>-201.692894617989</v>
      </c>
      <c r="K420" s="37">
        <f t="shared" si="69"/>
        <v>4018.9223049942552</v>
      </c>
      <c r="L420" s="37">
        <f t="shared" si="70"/>
        <v>5292651.4603137542</v>
      </c>
      <c r="M420" s="37">
        <f t="shared" si="71"/>
        <v>5039728.5704627959</v>
      </c>
      <c r="N420" s="41">
        <f>'jan-apr'!M420</f>
        <v>2965846.4281754685</v>
      </c>
      <c r="O420" s="41">
        <f t="shared" si="72"/>
        <v>2073882.1422873274</v>
      </c>
      <c r="P420" s="4"/>
      <c r="Q420" s="4"/>
      <c r="R420" s="4"/>
    </row>
    <row r="421" spans="1:18" s="34" customFormat="1" x14ac:dyDescent="0.3">
      <c r="A421" s="33">
        <v>5047</v>
      </c>
      <c r="B421" s="34" t="s">
        <v>456</v>
      </c>
      <c r="C421" s="36">
        <v>44714953</v>
      </c>
      <c r="D421" s="36">
        <v>3879</v>
      </c>
      <c r="E421" s="37">
        <f t="shared" si="73"/>
        <v>11527.443413250838</v>
      </c>
      <c r="F421" s="38">
        <f t="shared" si="65"/>
        <v>0.75104962850556944</v>
      </c>
      <c r="G421" s="39">
        <f t="shared" si="66"/>
        <v>2292.6005509010442</v>
      </c>
      <c r="H421" s="39">
        <f t="shared" si="67"/>
        <v>800.15476975926867</v>
      </c>
      <c r="I421" s="37">
        <f t="shared" si="68"/>
        <v>3092.7553206603129</v>
      </c>
      <c r="J421" s="40">
        <f t="shared" si="74"/>
        <v>-201.692894617989</v>
      </c>
      <c r="K421" s="37">
        <f t="shared" si="69"/>
        <v>2891.0624260423238</v>
      </c>
      <c r="L421" s="37">
        <f t="shared" si="70"/>
        <v>11996797.888841353</v>
      </c>
      <c r="M421" s="37">
        <f t="shared" si="71"/>
        <v>11214431.150618173</v>
      </c>
      <c r="N421" s="41">
        <f>'jan-apr'!M421</f>
        <v>6648236.4043800998</v>
      </c>
      <c r="O421" s="41">
        <f t="shared" si="72"/>
        <v>4566194.7462380733</v>
      </c>
      <c r="P421" s="4"/>
      <c r="Q421" s="4"/>
      <c r="R421" s="4"/>
    </row>
    <row r="422" spans="1:18" s="34" customFormat="1" x14ac:dyDescent="0.3">
      <c r="A422" s="33">
        <v>5048</v>
      </c>
      <c r="B422" s="34" t="s">
        <v>457</v>
      </c>
      <c r="C422" s="36">
        <v>5745462</v>
      </c>
      <c r="D422" s="36">
        <v>605</v>
      </c>
      <c r="E422" s="37">
        <f t="shared" si="73"/>
        <v>9496.6314049586781</v>
      </c>
      <c r="F422" s="38">
        <f t="shared" si="65"/>
        <v>0.6187357623937475</v>
      </c>
      <c r="G422" s="39">
        <f t="shared" si="66"/>
        <v>3511.08775587634</v>
      </c>
      <c r="H422" s="39">
        <f t="shared" si="67"/>
        <v>1510.9389726615245</v>
      </c>
      <c r="I422" s="37">
        <f t="shared" si="68"/>
        <v>5022.026728537865</v>
      </c>
      <c r="J422" s="40">
        <f t="shared" si="74"/>
        <v>-201.692894617989</v>
      </c>
      <c r="K422" s="37">
        <f t="shared" si="69"/>
        <v>4820.3338339198763</v>
      </c>
      <c r="L422" s="37">
        <f t="shared" si="70"/>
        <v>3038326.1707654083</v>
      </c>
      <c r="M422" s="37">
        <f t="shared" si="71"/>
        <v>2916301.9695215253</v>
      </c>
      <c r="N422" s="41">
        <f>'jan-apr'!M422</f>
        <v>1737791.9206109715</v>
      </c>
      <c r="O422" s="41">
        <f t="shared" si="72"/>
        <v>1178510.0489105538</v>
      </c>
      <c r="P422" s="4"/>
      <c r="Q422" s="4"/>
      <c r="R422" s="4"/>
    </row>
    <row r="423" spans="1:18" s="34" customFormat="1" x14ac:dyDescent="0.3">
      <c r="A423" s="33">
        <v>5049</v>
      </c>
      <c r="B423" s="34" t="s">
        <v>458</v>
      </c>
      <c r="C423" s="36">
        <v>13824465</v>
      </c>
      <c r="D423" s="36">
        <v>1103</v>
      </c>
      <c r="E423" s="37">
        <f t="shared" si="73"/>
        <v>12533.513145965548</v>
      </c>
      <c r="F423" s="38">
        <f t="shared" si="65"/>
        <v>0.81659827376176797</v>
      </c>
      <c r="G423" s="39">
        <f t="shared" si="66"/>
        <v>1688.9587112722184</v>
      </c>
      <c r="H423" s="39">
        <f t="shared" si="67"/>
        <v>448.03036330912028</v>
      </c>
      <c r="I423" s="37">
        <f t="shared" si="68"/>
        <v>2136.9890745813386</v>
      </c>
      <c r="J423" s="40">
        <f t="shared" si="74"/>
        <v>-201.692894617989</v>
      </c>
      <c r="K423" s="37">
        <f t="shared" si="69"/>
        <v>1935.2961799633497</v>
      </c>
      <c r="L423" s="37">
        <f t="shared" si="70"/>
        <v>2357098.9492632165</v>
      </c>
      <c r="M423" s="37">
        <f t="shared" si="71"/>
        <v>2134631.6864995747</v>
      </c>
      <c r="N423" s="41">
        <f>'jan-apr'!M423</f>
        <v>1081655.7320395072</v>
      </c>
      <c r="O423" s="41">
        <f t="shared" si="72"/>
        <v>1052975.9544600674</v>
      </c>
      <c r="P423" s="4"/>
      <c r="Q423" s="4"/>
      <c r="R423" s="4"/>
    </row>
    <row r="424" spans="1:18" s="34" customFormat="1" x14ac:dyDescent="0.3">
      <c r="A424" s="33">
        <v>5050</v>
      </c>
      <c r="B424" s="34" t="s">
        <v>459</v>
      </c>
      <c r="C424" s="36">
        <v>66794631</v>
      </c>
      <c r="D424" s="36">
        <v>4578</v>
      </c>
      <c r="E424" s="37">
        <f t="shared" si="73"/>
        <v>14590.351900393185</v>
      </c>
      <c r="F424" s="38">
        <f t="shared" si="65"/>
        <v>0.95060786522356566</v>
      </c>
      <c r="G424" s="39">
        <f t="shared" si="66"/>
        <v>454.85545861563588</v>
      </c>
      <c r="H424" s="39">
        <f t="shared" si="67"/>
        <v>0</v>
      </c>
      <c r="I424" s="37">
        <f t="shared" si="68"/>
        <v>454.85545861563588</v>
      </c>
      <c r="J424" s="40">
        <f t="shared" si="74"/>
        <v>-201.692894617989</v>
      </c>
      <c r="K424" s="37">
        <f t="shared" si="69"/>
        <v>253.16256399764688</v>
      </c>
      <c r="L424" s="37">
        <f t="shared" si="70"/>
        <v>2082328.289542381</v>
      </c>
      <c r="M424" s="37">
        <f t="shared" si="71"/>
        <v>1158978.2179812274</v>
      </c>
      <c r="N424" s="41">
        <f>'jan-apr'!M424</f>
        <v>1649924.8859408074</v>
      </c>
      <c r="O424" s="41">
        <f t="shared" si="72"/>
        <v>-490946.66795957997</v>
      </c>
      <c r="P424" s="4"/>
      <c r="Q424" s="4"/>
      <c r="R424" s="4"/>
    </row>
    <row r="425" spans="1:18" s="34" customFormat="1" x14ac:dyDescent="0.3">
      <c r="A425" s="33">
        <v>5051</v>
      </c>
      <c r="B425" s="34" t="s">
        <v>460</v>
      </c>
      <c r="C425" s="36">
        <v>60963739</v>
      </c>
      <c r="D425" s="36">
        <v>5072</v>
      </c>
      <c r="E425" s="37">
        <f t="shared" si="73"/>
        <v>12019.66462933754</v>
      </c>
      <c r="F425" s="38">
        <f t="shared" si="65"/>
        <v>0.7831194074003005</v>
      </c>
      <c r="G425" s="39">
        <f t="shared" si="66"/>
        <v>1997.267821249023</v>
      </c>
      <c r="H425" s="39">
        <f t="shared" si="67"/>
        <v>627.87734412892303</v>
      </c>
      <c r="I425" s="37">
        <f t="shared" si="68"/>
        <v>2625.1451653779459</v>
      </c>
      <c r="J425" s="40">
        <f t="shared" si="74"/>
        <v>-201.692894617989</v>
      </c>
      <c r="K425" s="37">
        <f t="shared" si="69"/>
        <v>2423.4522707599567</v>
      </c>
      <c r="L425" s="37">
        <f t="shared" si="70"/>
        <v>13314736.278796941</v>
      </c>
      <c r="M425" s="37">
        <f t="shared" si="71"/>
        <v>12291749.9172945</v>
      </c>
      <c r="N425" s="41">
        <f>'jan-apr'!M425</f>
        <v>7710995.5824609101</v>
      </c>
      <c r="O425" s="41">
        <f t="shared" si="72"/>
        <v>4580754.3348335903</v>
      </c>
      <c r="P425" s="4"/>
      <c r="Q425" s="4"/>
      <c r="R425" s="4"/>
    </row>
    <row r="426" spans="1:18" s="34" customFormat="1" x14ac:dyDescent="0.3">
      <c r="A426" s="33">
        <v>5052</v>
      </c>
      <c r="B426" s="34" t="s">
        <v>461</v>
      </c>
      <c r="C426" s="36">
        <v>6171938</v>
      </c>
      <c r="D426" s="36">
        <v>567</v>
      </c>
      <c r="E426" s="37">
        <f t="shared" si="73"/>
        <v>10885.252204585538</v>
      </c>
      <c r="F426" s="38">
        <f t="shared" si="65"/>
        <v>0.70920882726223478</v>
      </c>
      <c r="G426" s="39">
        <f t="shared" si="66"/>
        <v>2677.9152761002238</v>
      </c>
      <c r="H426" s="39">
        <f t="shared" si="67"/>
        <v>1024.9216927921234</v>
      </c>
      <c r="I426" s="37">
        <f t="shared" si="68"/>
        <v>3702.8369688923472</v>
      </c>
      <c r="J426" s="40">
        <f t="shared" si="74"/>
        <v>-201.692894617989</v>
      </c>
      <c r="K426" s="37">
        <f t="shared" si="69"/>
        <v>3501.144074274358</v>
      </c>
      <c r="L426" s="37">
        <f t="shared" si="70"/>
        <v>2099508.5613619611</v>
      </c>
      <c r="M426" s="37">
        <f t="shared" si="71"/>
        <v>1985148.690113561</v>
      </c>
      <c r="N426" s="41">
        <f>'jan-apr'!M426</f>
        <v>1169139.5500602</v>
      </c>
      <c r="O426" s="41">
        <f t="shared" si="72"/>
        <v>816009.14005336096</v>
      </c>
      <c r="P426" s="4"/>
      <c r="Q426" s="4"/>
      <c r="R426" s="4"/>
    </row>
    <row r="427" spans="1:18" s="34" customFormat="1" x14ac:dyDescent="0.3">
      <c r="A427" s="33">
        <v>5053</v>
      </c>
      <c r="B427" s="34" t="s">
        <v>462</v>
      </c>
      <c r="C427" s="36">
        <v>76910024</v>
      </c>
      <c r="D427" s="36">
        <v>6804</v>
      </c>
      <c r="E427" s="37">
        <f t="shared" si="73"/>
        <v>11303.648442092886</v>
      </c>
      <c r="F427" s="38">
        <f t="shared" si="65"/>
        <v>0.73646867382863013</v>
      </c>
      <c r="G427" s="39">
        <f t="shared" si="66"/>
        <v>2426.8775335958148</v>
      </c>
      <c r="H427" s="39">
        <f t="shared" si="67"/>
        <v>878.48300966455167</v>
      </c>
      <c r="I427" s="37">
        <f t="shared" si="68"/>
        <v>3305.3605432603663</v>
      </c>
      <c r="J427" s="40">
        <f t="shared" si="74"/>
        <v>-201.692894617989</v>
      </c>
      <c r="K427" s="37">
        <f t="shared" si="69"/>
        <v>3103.6676486423771</v>
      </c>
      <c r="L427" s="37">
        <f t="shared" si="70"/>
        <v>22489673.136343531</v>
      </c>
      <c r="M427" s="37">
        <f t="shared" si="71"/>
        <v>21117354.681362733</v>
      </c>
      <c r="N427" s="41">
        <f>'jan-apr'!M427</f>
        <v>12296008.200722402</v>
      </c>
      <c r="O427" s="41">
        <f t="shared" si="72"/>
        <v>8821346.4806403313</v>
      </c>
      <c r="P427" s="4"/>
      <c r="Q427" s="4"/>
      <c r="R427" s="4"/>
    </row>
    <row r="428" spans="1:18" s="34" customFormat="1" x14ac:dyDescent="0.3">
      <c r="A428" s="33">
        <v>5054</v>
      </c>
      <c r="B428" s="34" t="s">
        <v>463</v>
      </c>
      <c r="C428" s="36">
        <v>110245422</v>
      </c>
      <c r="D428" s="36">
        <v>9988</v>
      </c>
      <c r="E428" s="37">
        <f t="shared" si="73"/>
        <v>11037.787545054065</v>
      </c>
      <c r="F428" s="38">
        <f t="shared" si="65"/>
        <v>0.71914699019098693</v>
      </c>
      <c r="G428" s="39">
        <f t="shared" si="66"/>
        <v>2586.3940718191079</v>
      </c>
      <c r="H428" s="39">
        <f t="shared" si="67"/>
        <v>971.53432362813908</v>
      </c>
      <c r="I428" s="37">
        <f t="shared" si="68"/>
        <v>3557.9283954472471</v>
      </c>
      <c r="J428" s="40">
        <f t="shared" si="74"/>
        <v>-201.692894617989</v>
      </c>
      <c r="K428" s="37">
        <f t="shared" si="69"/>
        <v>3356.2355008292579</v>
      </c>
      <c r="L428" s="37">
        <f t="shared" si="70"/>
        <v>35536588.813727103</v>
      </c>
      <c r="M428" s="37">
        <f t="shared" si="71"/>
        <v>33522080.182282627</v>
      </c>
      <c r="N428" s="41">
        <f>'jan-apr'!M428</f>
        <v>19878674.53845023</v>
      </c>
      <c r="O428" s="41">
        <f t="shared" si="72"/>
        <v>13643405.643832397</v>
      </c>
      <c r="P428" s="4"/>
      <c r="Q428" s="4"/>
      <c r="R428" s="4"/>
    </row>
    <row r="429" spans="1:18" s="34" customFormat="1" x14ac:dyDescent="0.3">
      <c r="A429" s="33">
        <v>5061</v>
      </c>
      <c r="B429" s="34" t="s">
        <v>343</v>
      </c>
      <c r="C429" s="36">
        <v>25708171</v>
      </c>
      <c r="D429" s="36">
        <v>2028</v>
      </c>
      <c r="E429" s="37">
        <f t="shared" si="73"/>
        <v>12676.612919132151</v>
      </c>
      <c r="F429" s="38">
        <f t="shared" si="65"/>
        <v>0.82592167944879702</v>
      </c>
      <c r="G429" s="39">
        <f t="shared" si="66"/>
        <v>1603.0988473722566</v>
      </c>
      <c r="H429" s="39">
        <f t="shared" si="67"/>
        <v>397.94544270080922</v>
      </c>
      <c r="I429" s="37">
        <f t="shared" si="68"/>
        <v>2001.0442900730659</v>
      </c>
      <c r="J429" s="40">
        <f t="shared" si="74"/>
        <v>-201.692894617989</v>
      </c>
      <c r="K429" s="37">
        <f t="shared" si="69"/>
        <v>1799.351395455077</v>
      </c>
      <c r="L429" s="37">
        <f t="shared" si="70"/>
        <v>4058117.8202681774</v>
      </c>
      <c r="M429" s="37">
        <f t="shared" si="71"/>
        <v>3649084.6299828961</v>
      </c>
      <c r="N429" s="41">
        <f>'jan-apr'!M429</f>
        <v>789569.30150457704</v>
      </c>
      <c r="O429" s="41">
        <f t="shared" si="72"/>
        <v>2859515.3284783191</v>
      </c>
      <c r="P429" s="4"/>
      <c r="Q429" s="4"/>
      <c r="R429" s="4"/>
    </row>
    <row r="430" spans="1:18" s="34" customFormat="1" x14ac:dyDescent="0.3">
      <c r="A430" s="33"/>
      <c r="C430" s="36"/>
      <c r="D430" s="36"/>
      <c r="E430" s="37"/>
      <c r="F430" s="38"/>
      <c r="G430" s="39"/>
      <c r="H430" s="39"/>
      <c r="I430" s="37"/>
      <c r="J430" s="40"/>
      <c r="K430" s="37"/>
      <c r="L430" s="37"/>
      <c r="M430" s="37"/>
      <c r="N430" s="41"/>
      <c r="O430" s="41"/>
      <c r="P430" s="4"/>
      <c r="Q430" s="4"/>
      <c r="R430" s="4"/>
    </row>
    <row r="431" spans="1:18" s="34" customFormat="1" x14ac:dyDescent="0.3">
      <c r="A431" s="33"/>
      <c r="C431" s="36"/>
      <c r="D431" s="36"/>
      <c r="E431" s="37"/>
      <c r="F431" s="38"/>
      <c r="G431" s="39"/>
      <c r="H431" s="39"/>
      <c r="I431" s="37"/>
      <c r="J431" s="40"/>
      <c r="K431" s="37"/>
      <c r="L431" s="37"/>
      <c r="M431" s="37"/>
      <c r="N431" s="41"/>
      <c r="O431" s="41"/>
      <c r="P431" s="4"/>
      <c r="Q431" s="4"/>
      <c r="R431" s="4"/>
    </row>
    <row r="432" spans="1:18" s="34" customFormat="1" x14ac:dyDescent="0.3">
      <c r="A432" s="33"/>
      <c r="C432" s="36"/>
      <c r="D432" s="36"/>
      <c r="E432" s="37"/>
      <c r="F432" s="38"/>
      <c r="G432" s="39"/>
      <c r="H432" s="39"/>
      <c r="I432" s="37"/>
      <c r="J432" s="40"/>
      <c r="K432" s="37"/>
      <c r="L432" s="37"/>
      <c r="M432" s="37"/>
      <c r="N432" s="41"/>
      <c r="O432" s="41"/>
      <c r="P432" s="4"/>
      <c r="Q432" s="4"/>
      <c r="R432" s="4"/>
    </row>
    <row r="433" spans="1:18" s="34" customFormat="1" x14ac:dyDescent="0.3">
      <c r="A433" s="33"/>
      <c r="C433" s="36"/>
      <c r="D433" s="36"/>
      <c r="E433" s="37"/>
      <c r="F433" s="38"/>
      <c r="G433" s="39"/>
      <c r="H433" s="39"/>
      <c r="I433" s="37"/>
      <c r="J433" s="40"/>
      <c r="K433" s="37"/>
      <c r="L433" s="37"/>
      <c r="M433" s="37"/>
      <c r="N433" s="41"/>
      <c r="O433" s="41"/>
      <c r="P433" s="4"/>
      <c r="Q433" s="4"/>
      <c r="R433" s="4"/>
    </row>
    <row r="434" spans="1:18" s="34" customFormat="1" x14ac:dyDescent="0.3">
      <c r="A434" s="33"/>
      <c r="C434" s="36"/>
      <c r="D434" s="36"/>
      <c r="E434" s="37"/>
      <c r="F434" s="38"/>
      <c r="G434" s="39"/>
      <c r="H434" s="39"/>
      <c r="I434" s="37"/>
      <c r="J434" s="40"/>
      <c r="K434" s="37"/>
      <c r="L434" s="37"/>
      <c r="M434" s="37"/>
      <c r="N434" s="41"/>
      <c r="O434" s="41"/>
      <c r="P434" s="4"/>
      <c r="Q434" s="4"/>
      <c r="R434" s="4"/>
    </row>
    <row r="435" spans="1:18" s="60" customFormat="1" ht="13.5" thickBot="1" x14ac:dyDescent="0.35">
      <c r="A435" s="44"/>
      <c r="B435" s="44" t="s">
        <v>32</v>
      </c>
      <c r="C435" s="45">
        <f>SUM(C8:C433)</f>
        <v>81779765268</v>
      </c>
      <c r="D435" s="46">
        <f>SUM(D8:D433)</f>
        <v>5328212</v>
      </c>
      <c r="E435" s="46">
        <f>(C435)/D435</f>
        <v>15348.444331419245</v>
      </c>
      <c r="F435" s="47">
        <f>IF(C435&gt;0,E435/E$435,"")</f>
        <v>1</v>
      </c>
      <c r="G435" s="48"/>
      <c r="H435" s="48"/>
      <c r="I435" s="46"/>
      <c r="J435" s="49"/>
      <c r="K435" s="46"/>
      <c r="L435" s="46">
        <f>SUM(L8:L433)</f>
        <v>1074662501.4183044</v>
      </c>
      <c r="M435" s="46">
        <f>SUM(M8:M433)</f>
        <v>1.5273690223693848E-6</v>
      </c>
      <c r="N435" s="46">
        <f>jan!M435</f>
        <v>1.0523945093154907E-7</v>
      </c>
      <c r="O435" s="46">
        <f t="shared" ref="O435" si="75">M435-N435</f>
        <v>1.4221295714378357E-6</v>
      </c>
      <c r="P435" s="4"/>
      <c r="Q435" s="4"/>
      <c r="R435" s="4"/>
    </row>
    <row r="436" spans="1:18" s="34" customFormat="1" ht="13.5" thickTop="1" x14ac:dyDescent="0.3">
      <c r="A436" s="50"/>
      <c r="B436" s="50"/>
      <c r="C436" s="50"/>
      <c r="D436" s="2"/>
      <c r="E436" s="37"/>
      <c r="F436" s="38"/>
      <c r="G436" s="39"/>
      <c r="H436" s="39"/>
      <c r="I436" s="37"/>
      <c r="J436" s="40"/>
      <c r="K436" s="37"/>
      <c r="L436" s="37"/>
      <c r="M436" s="37"/>
      <c r="O436" s="51"/>
      <c r="P436" s="4"/>
      <c r="Q436" s="4"/>
      <c r="R436" s="4"/>
    </row>
    <row r="437" spans="1:18" s="34" customFormat="1" x14ac:dyDescent="0.3">
      <c r="A437" s="52" t="s">
        <v>33</v>
      </c>
      <c r="B437" s="52"/>
      <c r="C437" s="52"/>
      <c r="D437" s="53">
        <f>L435</f>
        <v>1074662501.4183044</v>
      </c>
      <c r="E437" s="54" t="s">
        <v>34</v>
      </c>
      <c r="F437" s="55">
        <f>D435</f>
        <v>5328212</v>
      </c>
      <c r="G437" s="54" t="s">
        <v>35</v>
      </c>
      <c r="H437" s="54"/>
      <c r="I437" s="56">
        <f>-L435/D435</f>
        <v>-201.692894617989</v>
      </c>
      <c r="J437" s="57" t="s">
        <v>36</v>
      </c>
      <c r="M437" s="58"/>
      <c r="P437" s="4"/>
      <c r="Q437" s="4"/>
      <c r="R437" s="4"/>
    </row>
  </sheetData>
  <mergeCells count="6">
    <mergeCell ref="A1:M1"/>
    <mergeCell ref="A2:A5"/>
    <mergeCell ref="B2:B5"/>
    <mergeCell ref="E2:F2"/>
    <mergeCell ref="G2:K2"/>
    <mergeCell ref="L2:M2"/>
  </mergeCells>
  <pageMargins left="0.70866141732283472" right="0.70866141732283472" top="0.78740157480314965" bottom="0.78740157480314965" header="0.31496062992125984" footer="0.31496062992125984"/>
  <pageSetup paperSize="9" scale="95" pageOrder="overThenDown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7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R423" sqref="R423"/>
    </sheetView>
  </sheetViews>
  <sheetFormatPr baseColWidth="10" defaultColWidth="6.453125" defaultRowHeight="13" x14ac:dyDescent="0.3"/>
  <cols>
    <col min="1" max="1" width="6.453125" style="2" customWidth="1"/>
    <col min="2" max="2" width="14" style="2" bestFit="1" customWidth="1"/>
    <col min="3" max="3" width="14.453125" style="2" customWidth="1"/>
    <col min="4" max="6" width="11.453125" style="2" customWidth="1"/>
    <col min="7" max="8" width="11.453125" style="61" customWidth="1"/>
    <col min="9" max="9" width="11.453125" style="2" customWidth="1"/>
    <col min="10" max="10" width="11.453125" style="62" customWidth="1"/>
    <col min="11" max="11" width="11.453125" style="2" customWidth="1"/>
    <col min="12" max="12" width="14.54296875" style="2" customWidth="1"/>
    <col min="13" max="13" width="14.453125" style="2" customWidth="1"/>
    <col min="14" max="14" width="13.1796875" style="2" customWidth="1"/>
    <col min="15" max="15" width="11.453125" style="2" customWidth="1"/>
    <col min="16" max="16" width="6.453125" style="2" customWidth="1"/>
    <col min="17" max="21" width="6.453125" style="4" customWidth="1"/>
    <col min="22" max="16384" width="6.453125" style="2"/>
  </cols>
  <sheetData>
    <row r="1" spans="1:21" ht="22.5" customHeight="1" x14ac:dyDescent="0.3">
      <c r="A1" s="78" t="s">
        <v>910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9"/>
      <c r="N1" s="3"/>
      <c r="O1" s="3"/>
    </row>
    <row r="2" spans="1:21" x14ac:dyDescent="0.3">
      <c r="A2" s="80" t="s">
        <v>0</v>
      </c>
      <c r="B2" s="80" t="s">
        <v>1</v>
      </c>
      <c r="C2" s="5" t="s">
        <v>2</v>
      </c>
      <c r="D2" s="6" t="s">
        <v>3</v>
      </c>
      <c r="E2" s="83" t="s">
        <v>911</v>
      </c>
      <c r="F2" s="84"/>
      <c r="G2" s="83" t="s">
        <v>4</v>
      </c>
      <c r="H2" s="85"/>
      <c r="I2" s="85"/>
      <c r="J2" s="85"/>
      <c r="K2" s="84"/>
      <c r="L2" s="83" t="s">
        <v>5</v>
      </c>
      <c r="M2" s="84"/>
      <c r="N2" s="7" t="s">
        <v>6</v>
      </c>
      <c r="O2" s="7" t="s">
        <v>7</v>
      </c>
    </row>
    <row r="3" spans="1:21" x14ac:dyDescent="0.3">
      <c r="A3" s="81"/>
      <c r="B3" s="81"/>
      <c r="C3" s="8" t="s">
        <v>45</v>
      </c>
      <c r="D3" s="9" t="s">
        <v>466</v>
      </c>
      <c r="E3" s="10" t="s">
        <v>9</v>
      </c>
      <c r="F3" s="11" t="s">
        <v>10</v>
      </c>
      <c r="G3" s="12" t="s">
        <v>11</v>
      </c>
      <c r="H3" s="71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21" x14ac:dyDescent="0.3">
      <c r="A4" s="81"/>
      <c r="B4" s="81"/>
      <c r="C4" s="9"/>
      <c r="D4" s="9"/>
      <c r="E4" s="18"/>
      <c r="F4" s="16" t="s">
        <v>18</v>
      </c>
      <c r="G4" s="19" t="s">
        <v>19</v>
      </c>
      <c r="H4" s="72" t="s">
        <v>20</v>
      </c>
      <c r="I4" s="18" t="s">
        <v>16</v>
      </c>
      <c r="J4" s="20" t="s">
        <v>21</v>
      </c>
      <c r="K4" s="15" t="s">
        <v>22</v>
      </c>
      <c r="L4" s="15" t="s">
        <v>23</v>
      </c>
      <c r="M4" s="16" t="s">
        <v>16</v>
      </c>
      <c r="N4" s="21" t="s">
        <v>42</v>
      </c>
      <c r="O4" s="17" t="s">
        <v>40</v>
      </c>
    </row>
    <row r="5" spans="1:21" s="34" customFormat="1" x14ac:dyDescent="0.3">
      <c r="A5" s="82"/>
      <c r="B5" s="82"/>
      <c r="C5" s="1"/>
      <c r="D5" s="22"/>
      <c r="E5" s="22"/>
      <c r="F5" s="23" t="s">
        <v>26</v>
      </c>
      <c r="G5" s="24" t="s">
        <v>27</v>
      </c>
      <c r="H5" s="25" t="s">
        <v>28</v>
      </c>
      <c r="I5" s="22"/>
      <c r="J5" s="26" t="s">
        <v>29</v>
      </c>
      <c r="K5" s="22"/>
      <c r="L5" s="23" t="s">
        <v>30</v>
      </c>
      <c r="M5" s="23" t="s">
        <v>41</v>
      </c>
      <c r="N5" s="27"/>
      <c r="O5" s="27"/>
      <c r="Q5" s="4"/>
      <c r="R5" s="4"/>
      <c r="S5" s="4"/>
      <c r="T5" s="4"/>
      <c r="U5" s="4"/>
    </row>
    <row r="6" spans="1:21" s="59" customFormat="1" x14ac:dyDescent="0.3">
      <c r="A6" s="75"/>
      <c r="B6" s="75"/>
      <c r="C6" s="75">
        <v>1</v>
      </c>
      <c r="D6" s="76">
        <v>2</v>
      </c>
      <c r="E6" s="75">
        <v>3</v>
      </c>
      <c r="F6" s="75">
        <v>4</v>
      </c>
      <c r="G6" s="75">
        <v>5</v>
      </c>
      <c r="H6" s="75">
        <f t="shared" ref="H6:M6" si="0">G6+1</f>
        <v>6</v>
      </c>
      <c r="I6" s="75">
        <f t="shared" si="0"/>
        <v>7</v>
      </c>
      <c r="J6" s="75">
        <f t="shared" si="0"/>
        <v>8</v>
      </c>
      <c r="K6" s="75">
        <f t="shared" si="0"/>
        <v>9</v>
      </c>
      <c r="L6" s="75">
        <f t="shared" si="0"/>
        <v>10</v>
      </c>
      <c r="M6" s="75">
        <f t="shared" si="0"/>
        <v>11</v>
      </c>
      <c r="N6" s="75">
        <v>12</v>
      </c>
      <c r="O6" s="75">
        <v>13</v>
      </c>
      <c r="Q6" s="4"/>
      <c r="R6" s="4"/>
      <c r="S6" s="4"/>
      <c r="T6" s="4"/>
      <c r="U6" s="4"/>
    </row>
    <row r="7" spans="1:21" s="34" customFormat="1" x14ac:dyDescent="0.3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  <c r="Q7" s="4"/>
      <c r="R7" s="4"/>
      <c r="S7" s="4"/>
      <c r="T7" s="4"/>
      <c r="U7" s="4"/>
    </row>
    <row r="8" spans="1:21" s="34" customFormat="1" x14ac:dyDescent="0.3">
      <c r="A8" s="33" t="s">
        <v>467</v>
      </c>
      <c r="B8" s="34" t="s">
        <v>63</v>
      </c>
      <c r="C8" s="36">
        <v>222866107</v>
      </c>
      <c r="D8" s="36">
        <v>31177</v>
      </c>
      <c r="E8" s="37">
        <f>(C8)/D8</f>
        <v>7148.4141193828782</v>
      </c>
      <c r="F8" s="38">
        <f>IF(ISNUMBER(C8),E8/E$435,"")</f>
        <v>0.75658346766523299</v>
      </c>
      <c r="G8" s="39">
        <f>(E$435-E8)*0.6</f>
        <v>1379.9208555291777</v>
      </c>
      <c r="H8" s="39">
        <f>IF(E8&gt;=E$435*0.9,0,IF(E8&lt;0.9*E$435,(E$435*0.9-E8)*0.35))</f>
        <v>474.26395497441752</v>
      </c>
      <c r="I8" s="37">
        <f t="shared" ref="I8" si="1">G8+H8</f>
        <v>1854.1848105035951</v>
      </c>
      <c r="J8" s="40">
        <f>I$437</f>
        <v>-111.19215679175619</v>
      </c>
      <c r="K8" s="37">
        <f t="shared" ref="K8" si="2">I8+J8</f>
        <v>1742.992653711839</v>
      </c>
      <c r="L8" s="37">
        <f t="shared" ref="L8" si="3">(I8*D8)</f>
        <v>57807919.837070584</v>
      </c>
      <c r="M8" s="37">
        <f t="shared" ref="M8" si="4">(K8*D8)</f>
        <v>54341281.964774005</v>
      </c>
      <c r="N8" s="41">
        <f>'jan-mar'!M8</f>
        <v>49628790.295603715</v>
      </c>
      <c r="O8" s="41">
        <f>M8-N8</f>
        <v>4712491.6691702902</v>
      </c>
      <c r="Q8" s="4"/>
      <c r="R8" s="4"/>
      <c r="S8" s="4"/>
      <c r="T8" s="4"/>
      <c r="U8" s="4"/>
    </row>
    <row r="9" spans="1:21" s="34" customFormat="1" x14ac:dyDescent="0.3">
      <c r="A9" s="33" t="s">
        <v>468</v>
      </c>
      <c r="B9" s="34" t="s">
        <v>64</v>
      </c>
      <c r="C9" s="36">
        <v>257535807</v>
      </c>
      <c r="D9" s="36">
        <v>32726</v>
      </c>
      <c r="E9" s="37">
        <f t="shared" ref="E9:E72" si="5">(C9)/D9</f>
        <v>7869.4556927213835</v>
      </c>
      <c r="F9" s="38">
        <f t="shared" ref="F9:F72" si="6">IF(ISNUMBER(C9),E9/E$435,"")</f>
        <v>0.8328980354527995</v>
      </c>
      <c r="G9" s="39">
        <f t="shared" ref="G9:G72" si="7">(E$435-E9)*0.6</f>
        <v>947.29591152607463</v>
      </c>
      <c r="H9" s="39">
        <f t="shared" ref="H9:H72" si="8">IF(E9&gt;=E$435*0.9,0,IF(E9&lt;0.9*E$435,(E$435*0.9-E9)*0.35))</f>
        <v>221.89940430594069</v>
      </c>
      <c r="I9" s="37">
        <f t="shared" ref="I9:I72" si="9">G9+H9</f>
        <v>1169.1953158320152</v>
      </c>
      <c r="J9" s="40">
        <f t="shared" ref="J9:J72" si="10">I$437</f>
        <v>-111.19215679175619</v>
      </c>
      <c r="K9" s="37">
        <f t="shared" ref="K9:K72" si="11">I9+J9</f>
        <v>1058.0031590402591</v>
      </c>
      <c r="L9" s="37">
        <f t="shared" ref="L9:L72" si="12">(I9*D9)</f>
        <v>38263085.905918531</v>
      </c>
      <c r="M9" s="37">
        <f t="shared" ref="M9:M72" si="13">(K9*D9)</f>
        <v>34624211.382751517</v>
      </c>
      <c r="N9" s="41">
        <f>'jan-mar'!M9</f>
        <v>30086190.653639764</v>
      </c>
      <c r="O9" s="41">
        <f t="shared" ref="O9:O72" si="14">M9-N9</f>
        <v>4538020.7291117534</v>
      </c>
      <c r="Q9" s="4"/>
      <c r="R9" s="4"/>
      <c r="S9" s="4"/>
      <c r="T9" s="4"/>
      <c r="U9" s="4"/>
    </row>
    <row r="10" spans="1:21" s="34" customFormat="1" x14ac:dyDescent="0.3">
      <c r="A10" s="33" t="s">
        <v>469</v>
      </c>
      <c r="B10" s="34" t="s">
        <v>65</v>
      </c>
      <c r="C10" s="36">
        <v>421223430</v>
      </c>
      <c r="D10" s="36">
        <v>55997</v>
      </c>
      <c r="E10" s="37">
        <f t="shared" si="5"/>
        <v>7522.2499419611768</v>
      </c>
      <c r="F10" s="38">
        <f t="shared" si="6"/>
        <v>0.79615000623731436</v>
      </c>
      <c r="G10" s="39">
        <f t="shared" si="7"/>
        <v>1155.6193619821986</v>
      </c>
      <c r="H10" s="39">
        <f t="shared" si="8"/>
        <v>343.42141707201301</v>
      </c>
      <c r="I10" s="37">
        <f t="shared" si="9"/>
        <v>1499.0407790542117</v>
      </c>
      <c r="J10" s="40">
        <f t="shared" si="10"/>
        <v>-111.19215679175619</v>
      </c>
      <c r="K10" s="37">
        <f t="shared" si="11"/>
        <v>1387.8486222624556</v>
      </c>
      <c r="L10" s="37">
        <f t="shared" si="12"/>
        <v>83941786.504698694</v>
      </c>
      <c r="M10" s="37">
        <f t="shared" si="13"/>
        <v>77715359.300830722</v>
      </c>
      <c r="N10" s="41">
        <f>'jan-mar'!M10</f>
        <v>72447560.118879989</v>
      </c>
      <c r="O10" s="41">
        <f t="shared" si="14"/>
        <v>5267799.1819507331</v>
      </c>
      <c r="Q10" s="4"/>
      <c r="R10" s="4"/>
      <c r="S10" s="4"/>
      <c r="T10" s="4"/>
      <c r="U10" s="4"/>
    </row>
    <row r="11" spans="1:21" s="34" customFormat="1" x14ac:dyDescent="0.3">
      <c r="A11" s="33" t="s">
        <v>470</v>
      </c>
      <c r="B11" s="34" t="s">
        <v>66</v>
      </c>
      <c r="C11" s="36">
        <v>634389517</v>
      </c>
      <c r="D11" s="36">
        <v>81772</v>
      </c>
      <c r="E11" s="37">
        <f t="shared" si="5"/>
        <v>7758.028628381353</v>
      </c>
      <c r="F11" s="38">
        <f t="shared" si="6"/>
        <v>0.82110466795586778</v>
      </c>
      <c r="G11" s="39">
        <f t="shared" si="7"/>
        <v>1014.1521501300929</v>
      </c>
      <c r="H11" s="39">
        <f t="shared" si="8"/>
        <v>260.89887682495134</v>
      </c>
      <c r="I11" s="37">
        <f t="shared" si="9"/>
        <v>1275.0510269550441</v>
      </c>
      <c r="J11" s="40">
        <f t="shared" si="10"/>
        <v>-111.19215679175619</v>
      </c>
      <c r="K11" s="37">
        <f t="shared" si="11"/>
        <v>1163.858870163288</v>
      </c>
      <c r="L11" s="37">
        <f t="shared" si="12"/>
        <v>104263472.57616787</v>
      </c>
      <c r="M11" s="37">
        <f t="shared" si="13"/>
        <v>95171067.530992389</v>
      </c>
      <c r="N11" s="41">
        <f>'jan-mar'!M11</f>
        <v>82519865.087653011</v>
      </c>
      <c r="O11" s="41">
        <f t="shared" si="14"/>
        <v>12651202.443339378</v>
      </c>
      <c r="Q11" s="4"/>
      <c r="R11" s="4"/>
      <c r="S11" s="4"/>
      <c r="T11" s="4"/>
      <c r="U11" s="4"/>
    </row>
    <row r="12" spans="1:21" s="34" customFormat="1" x14ac:dyDescent="0.3">
      <c r="A12" s="33" t="s">
        <v>471</v>
      </c>
      <c r="B12" s="34" t="s">
        <v>67</v>
      </c>
      <c r="C12" s="36">
        <v>43470734</v>
      </c>
      <c r="D12" s="36">
        <v>4599</v>
      </c>
      <c r="E12" s="37">
        <f t="shared" si="5"/>
        <v>9452.214394433573</v>
      </c>
      <c r="F12" s="38">
        <f t="shared" si="6"/>
        <v>1.0004161796201536</v>
      </c>
      <c r="G12" s="39">
        <f t="shared" si="7"/>
        <v>-2.359309501239113</v>
      </c>
      <c r="H12" s="39">
        <f t="shared" si="8"/>
        <v>0</v>
      </c>
      <c r="I12" s="37">
        <f t="shared" si="9"/>
        <v>-2.359309501239113</v>
      </c>
      <c r="J12" s="40">
        <f t="shared" si="10"/>
        <v>-111.19215679175619</v>
      </c>
      <c r="K12" s="37">
        <f t="shared" si="11"/>
        <v>-113.5514662929953</v>
      </c>
      <c r="L12" s="37">
        <f t="shared" si="12"/>
        <v>-10850.46439619868</v>
      </c>
      <c r="M12" s="37">
        <f t="shared" si="13"/>
        <v>-522223.19348148536</v>
      </c>
      <c r="N12" s="41">
        <f>'jan-mar'!M12</f>
        <v>-738145.28493031731</v>
      </c>
      <c r="O12" s="41">
        <f t="shared" si="14"/>
        <v>215922.09144883195</v>
      </c>
      <c r="Q12" s="4"/>
      <c r="R12" s="4"/>
      <c r="S12" s="4"/>
      <c r="T12" s="4"/>
      <c r="U12" s="4"/>
    </row>
    <row r="13" spans="1:21" s="34" customFormat="1" x14ac:dyDescent="0.3">
      <c r="A13" s="33" t="s">
        <v>472</v>
      </c>
      <c r="B13" s="34" t="s">
        <v>68</v>
      </c>
      <c r="C13" s="36">
        <v>11022082</v>
      </c>
      <c r="D13" s="36">
        <v>1357</v>
      </c>
      <c r="E13" s="37">
        <f t="shared" si="5"/>
        <v>8122.3890935887985</v>
      </c>
      <c r="F13" s="38">
        <f t="shared" si="6"/>
        <v>0.85966834091086519</v>
      </c>
      <c r="G13" s="39">
        <f t="shared" si="7"/>
        <v>795.53587100562561</v>
      </c>
      <c r="H13" s="39">
        <f t="shared" si="8"/>
        <v>133.37271400234545</v>
      </c>
      <c r="I13" s="37">
        <f t="shared" si="9"/>
        <v>928.90858500797106</v>
      </c>
      <c r="J13" s="40">
        <f t="shared" si="10"/>
        <v>-111.19215679175619</v>
      </c>
      <c r="K13" s="37">
        <f t="shared" si="11"/>
        <v>817.71642821621481</v>
      </c>
      <c r="L13" s="37">
        <f t="shared" si="12"/>
        <v>1260528.9498558168</v>
      </c>
      <c r="M13" s="37">
        <f t="shared" si="13"/>
        <v>1109641.1930894034</v>
      </c>
      <c r="N13" s="41">
        <f>'jan-mar'!M13</f>
        <v>1774507.7029728405</v>
      </c>
      <c r="O13" s="41">
        <f t="shared" si="14"/>
        <v>-664866.50988343707</v>
      </c>
      <c r="Q13" s="4"/>
      <c r="R13" s="4"/>
      <c r="S13" s="4"/>
      <c r="T13" s="4"/>
      <c r="U13" s="4"/>
    </row>
    <row r="14" spans="1:21" s="34" customFormat="1" x14ac:dyDescent="0.3">
      <c r="A14" s="33" t="s">
        <v>473</v>
      </c>
      <c r="B14" s="34" t="s">
        <v>69</v>
      </c>
      <c r="C14" s="36">
        <v>25388430</v>
      </c>
      <c r="D14" s="36">
        <v>3592</v>
      </c>
      <c r="E14" s="37">
        <f t="shared" si="5"/>
        <v>7068.0484409799556</v>
      </c>
      <c r="F14" s="38">
        <f t="shared" si="6"/>
        <v>0.74807761690842189</v>
      </c>
      <c r="G14" s="39">
        <f t="shared" si="7"/>
        <v>1428.1402625709313</v>
      </c>
      <c r="H14" s="39">
        <f t="shared" si="8"/>
        <v>502.39194241544044</v>
      </c>
      <c r="I14" s="37">
        <f t="shared" si="9"/>
        <v>1930.5322049863717</v>
      </c>
      <c r="J14" s="40">
        <f t="shared" si="10"/>
        <v>-111.19215679175619</v>
      </c>
      <c r="K14" s="37">
        <f t="shared" si="11"/>
        <v>1819.3400481946155</v>
      </c>
      <c r="L14" s="37">
        <f t="shared" si="12"/>
        <v>6934471.6803110465</v>
      </c>
      <c r="M14" s="37">
        <f t="shared" si="13"/>
        <v>6535069.4531150591</v>
      </c>
      <c r="N14" s="41">
        <f>'jan-mar'!M14</f>
        <v>5826892.1322243493</v>
      </c>
      <c r="O14" s="41">
        <f t="shared" si="14"/>
        <v>708177.32089070976</v>
      </c>
      <c r="Q14" s="4"/>
      <c r="R14" s="4"/>
      <c r="S14" s="4"/>
      <c r="T14" s="4"/>
      <c r="U14" s="4"/>
    </row>
    <row r="15" spans="1:21" s="34" customFormat="1" x14ac:dyDescent="0.3">
      <c r="A15" s="33" t="s">
        <v>474</v>
      </c>
      <c r="B15" s="34" t="s">
        <v>70</v>
      </c>
      <c r="C15" s="36">
        <v>5404379</v>
      </c>
      <c r="D15" s="36">
        <v>673</v>
      </c>
      <c r="E15" s="37">
        <f t="shared" si="5"/>
        <v>8030.2808320950962</v>
      </c>
      <c r="F15" s="38">
        <f t="shared" si="6"/>
        <v>0.8499196628519704</v>
      </c>
      <c r="G15" s="39">
        <f t="shared" si="7"/>
        <v>850.8008279018469</v>
      </c>
      <c r="H15" s="39">
        <f t="shared" si="8"/>
        <v>165.61060552514121</v>
      </c>
      <c r="I15" s="37">
        <f t="shared" si="9"/>
        <v>1016.4114334269881</v>
      </c>
      <c r="J15" s="40">
        <f t="shared" si="10"/>
        <v>-111.19215679175619</v>
      </c>
      <c r="K15" s="37">
        <f t="shared" si="11"/>
        <v>905.21927663523184</v>
      </c>
      <c r="L15" s="37">
        <f t="shared" si="12"/>
        <v>684044.89469636302</v>
      </c>
      <c r="M15" s="37">
        <f t="shared" si="13"/>
        <v>609212.57317551097</v>
      </c>
      <c r="N15" s="41">
        <f>'jan-mar'!M15</f>
        <v>558845.0536851302</v>
      </c>
      <c r="O15" s="41">
        <f t="shared" si="14"/>
        <v>50367.519490380771</v>
      </c>
      <c r="Q15" s="4"/>
      <c r="R15" s="4"/>
      <c r="S15" s="4"/>
      <c r="T15" s="4"/>
      <c r="U15" s="4"/>
    </row>
    <row r="16" spans="1:21" s="34" customFormat="1" x14ac:dyDescent="0.3">
      <c r="A16" s="33" t="s">
        <v>475</v>
      </c>
      <c r="B16" s="34" t="s">
        <v>71</v>
      </c>
      <c r="C16" s="36">
        <v>40467648</v>
      </c>
      <c r="D16" s="36">
        <v>5347</v>
      </c>
      <c r="E16" s="37">
        <f t="shared" si="5"/>
        <v>7568.2902562184399</v>
      </c>
      <c r="F16" s="38">
        <f t="shared" si="6"/>
        <v>0.80102288293855461</v>
      </c>
      <c r="G16" s="39">
        <f t="shared" si="7"/>
        <v>1127.9951734278407</v>
      </c>
      <c r="H16" s="39">
        <f t="shared" si="8"/>
        <v>327.30730708197092</v>
      </c>
      <c r="I16" s="37">
        <f t="shared" si="9"/>
        <v>1455.3024805098116</v>
      </c>
      <c r="J16" s="40">
        <f t="shared" si="10"/>
        <v>-111.19215679175619</v>
      </c>
      <c r="K16" s="37">
        <f t="shared" si="11"/>
        <v>1344.1103237180555</v>
      </c>
      <c r="L16" s="37">
        <f t="shared" si="12"/>
        <v>7781502.3632859625</v>
      </c>
      <c r="M16" s="37">
        <f t="shared" si="13"/>
        <v>7186957.9009204423</v>
      </c>
      <c r="N16" s="41">
        <f>'jan-mar'!M16</f>
        <v>6614204.8488178151</v>
      </c>
      <c r="O16" s="41">
        <f t="shared" si="14"/>
        <v>572753.05210262723</v>
      </c>
      <c r="Q16" s="4"/>
      <c r="R16" s="4"/>
      <c r="S16" s="4"/>
      <c r="T16" s="4"/>
      <c r="U16" s="4"/>
    </row>
    <row r="17" spans="1:21" s="34" customFormat="1" x14ac:dyDescent="0.3">
      <c r="A17" s="33" t="s">
        <v>476</v>
      </c>
      <c r="B17" s="34" t="s">
        <v>72</v>
      </c>
      <c r="C17" s="36">
        <v>53555674</v>
      </c>
      <c r="D17" s="36">
        <v>6042</v>
      </c>
      <c r="E17" s="37">
        <f t="shared" si="5"/>
        <v>8863.8983780205235</v>
      </c>
      <c r="F17" s="38">
        <f t="shared" si="6"/>
        <v>0.93814919783270112</v>
      </c>
      <c r="G17" s="39">
        <f t="shared" si="7"/>
        <v>350.63030034659056</v>
      </c>
      <c r="H17" s="39">
        <f t="shared" si="8"/>
        <v>0</v>
      </c>
      <c r="I17" s="37">
        <f t="shared" si="9"/>
        <v>350.63030034659056</v>
      </c>
      <c r="J17" s="40">
        <f t="shared" si="10"/>
        <v>-111.19215679175619</v>
      </c>
      <c r="K17" s="37">
        <f t="shared" si="11"/>
        <v>239.43814355483437</v>
      </c>
      <c r="L17" s="37">
        <f t="shared" si="12"/>
        <v>2118508.2746941</v>
      </c>
      <c r="M17" s="37">
        <f t="shared" si="13"/>
        <v>1446685.2633583092</v>
      </c>
      <c r="N17" s="41">
        <f>'jan-mar'!M17</f>
        <v>2999686.4937081099</v>
      </c>
      <c r="O17" s="41">
        <f t="shared" si="14"/>
        <v>-1553001.2303498008</v>
      </c>
      <c r="Q17" s="4"/>
      <c r="R17" s="4"/>
      <c r="S17" s="4"/>
      <c r="T17" s="4"/>
      <c r="U17" s="4"/>
    </row>
    <row r="18" spans="1:21" s="34" customFormat="1" x14ac:dyDescent="0.3">
      <c r="A18" s="33" t="s">
        <v>477</v>
      </c>
      <c r="B18" s="34" t="s">
        <v>73</v>
      </c>
      <c r="C18" s="36">
        <v>144510898</v>
      </c>
      <c r="D18" s="36">
        <v>15865</v>
      </c>
      <c r="E18" s="37">
        <f t="shared" si="5"/>
        <v>9108.7865111881492</v>
      </c>
      <c r="F18" s="38">
        <f t="shared" si="6"/>
        <v>0.96406799742765559</v>
      </c>
      <c r="G18" s="39">
        <f t="shared" si="7"/>
        <v>203.69742044601517</v>
      </c>
      <c r="H18" s="39">
        <f t="shared" si="8"/>
        <v>0</v>
      </c>
      <c r="I18" s="37">
        <f t="shared" si="9"/>
        <v>203.69742044601517</v>
      </c>
      <c r="J18" s="40">
        <f t="shared" si="10"/>
        <v>-111.19215679175619</v>
      </c>
      <c r="K18" s="37">
        <f t="shared" si="11"/>
        <v>92.505263654258982</v>
      </c>
      <c r="L18" s="37">
        <f t="shared" si="12"/>
        <v>3231659.5753760305</v>
      </c>
      <c r="M18" s="37">
        <f t="shared" si="13"/>
        <v>1467596.0078748188</v>
      </c>
      <c r="N18" s="41">
        <f>'jan-mar'!M18</f>
        <v>8941462.3168121707</v>
      </c>
      <c r="O18" s="41">
        <f t="shared" si="14"/>
        <v>-7473866.3089373522</v>
      </c>
      <c r="Q18" s="4"/>
      <c r="R18" s="4"/>
      <c r="S18" s="4"/>
      <c r="T18" s="4"/>
      <c r="U18" s="4"/>
    </row>
    <row r="19" spans="1:21" s="34" customFormat="1" x14ac:dyDescent="0.3">
      <c r="A19" s="33" t="s">
        <v>478</v>
      </c>
      <c r="B19" s="34" t="s">
        <v>74</v>
      </c>
      <c r="C19" s="36">
        <v>83520396</v>
      </c>
      <c r="D19" s="36">
        <v>11424</v>
      </c>
      <c r="E19" s="37">
        <f t="shared" si="5"/>
        <v>7310.9590336134452</v>
      </c>
      <c r="F19" s="38">
        <f t="shared" si="6"/>
        <v>0.77378711490867602</v>
      </c>
      <c r="G19" s="39">
        <f t="shared" si="7"/>
        <v>1282.3939069908376</v>
      </c>
      <c r="H19" s="39">
        <f t="shared" si="8"/>
        <v>417.37323499371905</v>
      </c>
      <c r="I19" s="37">
        <f t="shared" si="9"/>
        <v>1699.7671419845567</v>
      </c>
      <c r="J19" s="40">
        <f t="shared" si="10"/>
        <v>-111.19215679175619</v>
      </c>
      <c r="K19" s="37">
        <f t="shared" si="11"/>
        <v>1588.5749851928006</v>
      </c>
      <c r="L19" s="37">
        <f t="shared" si="12"/>
        <v>19418139.830031577</v>
      </c>
      <c r="M19" s="37">
        <f t="shared" si="13"/>
        <v>18147880.630842555</v>
      </c>
      <c r="N19" s="41">
        <f>'jan-mar'!M19</f>
        <v>16496937.051261406</v>
      </c>
      <c r="O19" s="41">
        <f t="shared" si="14"/>
        <v>1650943.5795811489</v>
      </c>
      <c r="Q19" s="4"/>
      <c r="R19" s="4"/>
      <c r="S19" s="4"/>
      <c r="T19" s="4"/>
      <c r="U19" s="4"/>
    </row>
    <row r="20" spans="1:21" s="34" customFormat="1" x14ac:dyDescent="0.3">
      <c r="A20" s="33" t="s">
        <v>479</v>
      </c>
      <c r="B20" s="34" t="s">
        <v>75</v>
      </c>
      <c r="C20" s="36">
        <v>30487125</v>
      </c>
      <c r="D20" s="36">
        <v>3797</v>
      </c>
      <c r="E20" s="37">
        <f t="shared" si="5"/>
        <v>8029.2665262048986</v>
      </c>
      <c r="F20" s="38">
        <f t="shared" si="6"/>
        <v>0.84981230938099583</v>
      </c>
      <c r="G20" s="39">
        <f t="shared" si="7"/>
        <v>851.40941143596558</v>
      </c>
      <c r="H20" s="39">
        <f t="shared" si="8"/>
        <v>165.96561258671039</v>
      </c>
      <c r="I20" s="37">
        <f t="shared" si="9"/>
        <v>1017.3750240226759</v>
      </c>
      <c r="J20" s="40">
        <f t="shared" si="10"/>
        <v>-111.19215679175619</v>
      </c>
      <c r="K20" s="37">
        <f t="shared" si="11"/>
        <v>906.18286723091978</v>
      </c>
      <c r="L20" s="37">
        <f t="shared" si="12"/>
        <v>3862972.9662141004</v>
      </c>
      <c r="M20" s="37">
        <f t="shared" si="13"/>
        <v>3440776.3468758026</v>
      </c>
      <c r="N20" s="41">
        <f>'jan-mar'!M20</f>
        <v>4327350.4048178894</v>
      </c>
      <c r="O20" s="41">
        <f t="shared" si="14"/>
        <v>-886574.05794208683</v>
      </c>
      <c r="Q20" s="4"/>
      <c r="R20" s="4"/>
      <c r="S20" s="4"/>
      <c r="T20" s="4"/>
      <c r="U20" s="4"/>
    </row>
    <row r="21" spans="1:21" s="34" customFormat="1" x14ac:dyDescent="0.3">
      <c r="A21" s="33" t="s">
        <v>480</v>
      </c>
      <c r="B21" s="34" t="s">
        <v>76</v>
      </c>
      <c r="C21" s="36">
        <v>59841017</v>
      </c>
      <c r="D21" s="36">
        <v>8230</v>
      </c>
      <c r="E21" s="37">
        <f t="shared" si="5"/>
        <v>7271.0834750911299</v>
      </c>
      <c r="F21" s="38">
        <f t="shared" si="6"/>
        <v>0.76956671191606008</v>
      </c>
      <c r="G21" s="39">
        <f t="shared" si="7"/>
        <v>1306.3192421042268</v>
      </c>
      <c r="H21" s="39">
        <f t="shared" si="8"/>
        <v>431.3296804765294</v>
      </c>
      <c r="I21" s="37">
        <f t="shared" si="9"/>
        <v>1737.6489225807561</v>
      </c>
      <c r="J21" s="40">
        <f t="shared" si="10"/>
        <v>-111.19215679175619</v>
      </c>
      <c r="K21" s="37">
        <f t="shared" si="11"/>
        <v>1626.456765789</v>
      </c>
      <c r="L21" s="37">
        <f t="shared" si="12"/>
        <v>14300850.632839622</v>
      </c>
      <c r="M21" s="37">
        <f t="shared" si="13"/>
        <v>13385739.18244347</v>
      </c>
      <c r="N21" s="41">
        <f>'jan-mar'!M21</f>
        <v>12383744.582657684</v>
      </c>
      <c r="O21" s="41">
        <f t="shared" si="14"/>
        <v>1001994.5997857861</v>
      </c>
      <c r="Q21" s="4"/>
      <c r="R21" s="4"/>
      <c r="S21" s="4"/>
      <c r="T21" s="4"/>
      <c r="U21" s="4"/>
    </row>
    <row r="22" spans="1:21" s="34" customFormat="1" x14ac:dyDescent="0.3">
      <c r="A22" s="33" t="s">
        <v>481</v>
      </c>
      <c r="B22" s="34" t="s">
        <v>77</v>
      </c>
      <c r="C22" s="36">
        <v>60373204</v>
      </c>
      <c r="D22" s="36">
        <v>7542</v>
      </c>
      <c r="E22" s="37">
        <f t="shared" si="5"/>
        <v>8004.9329090426945</v>
      </c>
      <c r="F22" s="38">
        <f t="shared" si="6"/>
        <v>0.84723685528083414</v>
      </c>
      <c r="G22" s="39">
        <f t="shared" si="7"/>
        <v>866.00958173328797</v>
      </c>
      <c r="H22" s="39">
        <f t="shared" si="8"/>
        <v>174.48237859348183</v>
      </c>
      <c r="I22" s="37">
        <f t="shared" si="9"/>
        <v>1040.4919603267699</v>
      </c>
      <c r="J22" s="40">
        <f t="shared" si="10"/>
        <v>-111.19215679175619</v>
      </c>
      <c r="K22" s="37">
        <f t="shared" si="11"/>
        <v>929.29980353501378</v>
      </c>
      <c r="L22" s="37">
        <f t="shared" si="12"/>
        <v>7847390.3647844987</v>
      </c>
      <c r="M22" s="37">
        <f t="shared" si="13"/>
        <v>7008779.1182610737</v>
      </c>
      <c r="N22" s="41">
        <f>'jan-mar'!M22</f>
        <v>5938306.38951449</v>
      </c>
      <c r="O22" s="41">
        <f t="shared" si="14"/>
        <v>1070472.7287465837</v>
      </c>
      <c r="Q22" s="4"/>
      <c r="R22" s="4"/>
      <c r="S22" s="4"/>
      <c r="T22" s="4"/>
      <c r="U22" s="4"/>
    </row>
    <row r="23" spans="1:21" s="34" customFormat="1" x14ac:dyDescent="0.3">
      <c r="A23" s="33" t="s">
        <v>482</v>
      </c>
      <c r="B23" s="34" t="s">
        <v>78</v>
      </c>
      <c r="C23" s="36">
        <v>136924901</v>
      </c>
      <c r="D23" s="36">
        <v>16145</v>
      </c>
      <c r="E23" s="37">
        <f t="shared" si="5"/>
        <v>8480.9477237534848</v>
      </c>
      <c r="F23" s="38">
        <f t="shared" si="6"/>
        <v>0.89761795144556</v>
      </c>
      <c r="G23" s="39">
        <f t="shared" si="7"/>
        <v>580.40069290681379</v>
      </c>
      <c r="H23" s="39">
        <f t="shared" si="8"/>
        <v>7.8771934447052443</v>
      </c>
      <c r="I23" s="37">
        <f t="shared" si="9"/>
        <v>588.27788635151899</v>
      </c>
      <c r="J23" s="40">
        <f t="shared" si="10"/>
        <v>-111.19215679175619</v>
      </c>
      <c r="K23" s="37">
        <f t="shared" si="11"/>
        <v>477.0857295597628</v>
      </c>
      <c r="L23" s="37">
        <f t="shared" si="12"/>
        <v>9497746.4751452748</v>
      </c>
      <c r="M23" s="37">
        <f t="shared" si="13"/>
        <v>7702549.1037423704</v>
      </c>
      <c r="N23" s="41">
        <f>'jan-mar'!M23</f>
        <v>6147476.8179604309</v>
      </c>
      <c r="O23" s="41">
        <f t="shared" si="14"/>
        <v>1555072.2857819395</v>
      </c>
      <c r="Q23" s="4"/>
      <c r="R23" s="4"/>
      <c r="S23" s="4"/>
      <c r="T23" s="4"/>
      <c r="U23" s="4"/>
    </row>
    <row r="24" spans="1:21" s="34" customFormat="1" x14ac:dyDescent="0.3">
      <c r="A24" s="33" t="s">
        <v>483</v>
      </c>
      <c r="B24" s="34" t="s">
        <v>79</v>
      </c>
      <c r="C24" s="36">
        <v>43833888</v>
      </c>
      <c r="D24" s="36">
        <v>5593</v>
      </c>
      <c r="E24" s="37">
        <f t="shared" si="5"/>
        <v>7837.2765957446809</v>
      </c>
      <c r="F24" s="38">
        <f t="shared" si="6"/>
        <v>0.82949222090843011</v>
      </c>
      <c r="G24" s="39">
        <f t="shared" si="7"/>
        <v>966.60336971209608</v>
      </c>
      <c r="H24" s="39">
        <f t="shared" si="8"/>
        <v>233.16208824778658</v>
      </c>
      <c r="I24" s="37">
        <f t="shared" si="9"/>
        <v>1199.7654579598827</v>
      </c>
      <c r="J24" s="40">
        <f t="shared" si="10"/>
        <v>-111.19215679175619</v>
      </c>
      <c r="K24" s="37">
        <f t="shared" si="11"/>
        <v>1088.5733011681266</v>
      </c>
      <c r="L24" s="37">
        <f t="shared" si="12"/>
        <v>6710288.2063696245</v>
      </c>
      <c r="M24" s="37">
        <f t="shared" si="13"/>
        <v>6088390.4734333316</v>
      </c>
      <c r="N24" s="41">
        <f>'jan-mar'!M24</f>
        <v>5432796.845930066</v>
      </c>
      <c r="O24" s="41">
        <f t="shared" si="14"/>
        <v>655593.62750326563</v>
      </c>
      <c r="Q24" s="4"/>
      <c r="R24" s="4"/>
      <c r="S24" s="4"/>
      <c r="T24" s="4"/>
      <c r="U24" s="4"/>
    </row>
    <row r="25" spans="1:21" s="34" customFormat="1" x14ac:dyDescent="0.3">
      <c r="A25" s="33" t="s">
        <v>484</v>
      </c>
      <c r="B25" s="34" t="s">
        <v>80</v>
      </c>
      <c r="C25" s="36">
        <v>43692048</v>
      </c>
      <c r="D25" s="36">
        <v>5642</v>
      </c>
      <c r="E25" s="37">
        <f t="shared" si="5"/>
        <v>7744.0708968450908</v>
      </c>
      <c r="F25" s="38">
        <f t="shared" si="6"/>
        <v>0.81962739079339741</v>
      </c>
      <c r="G25" s="39">
        <f t="shared" si="7"/>
        <v>1022.5267890518502</v>
      </c>
      <c r="H25" s="39">
        <f t="shared" si="8"/>
        <v>265.78408286264312</v>
      </c>
      <c r="I25" s="37">
        <f t="shared" si="9"/>
        <v>1288.3108719144934</v>
      </c>
      <c r="J25" s="40">
        <f t="shared" si="10"/>
        <v>-111.19215679175619</v>
      </c>
      <c r="K25" s="37">
        <f t="shared" si="11"/>
        <v>1177.1187151227373</v>
      </c>
      <c r="L25" s="37">
        <f t="shared" si="12"/>
        <v>7268649.9393415721</v>
      </c>
      <c r="M25" s="37">
        <f t="shared" si="13"/>
        <v>6641303.7907224838</v>
      </c>
      <c r="N25" s="41">
        <f>'jan-mar'!M25</f>
        <v>5115622.6081597414</v>
      </c>
      <c r="O25" s="41">
        <f t="shared" si="14"/>
        <v>1525681.1825627424</v>
      </c>
      <c r="Q25" s="4"/>
      <c r="R25" s="4"/>
      <c r="S25" s="4"/>
      <c r="T25" s="4"/>
      <c r="U25" s="4"/>
    </row>
    <row r="26" spans="1:21" s="34" customFormat="1" x14ac:dyDescent="0.3">
      <c r="A26" s="33" t="s">
        <v>485</v>
      </c>
      <c r="B26" s="34" t="s">
        <v>81</v>
      </c>
      <c r="C26" s="36">
        <v>163623025</v>
      </c>
      <c r="D26" s="36">
        <v>17824</v>
      </c>
      <c r="E26" s="37">
        <f t="shared" si="5"/>
        <v>9179.9273451526024</v>
      </c>
      <c r="F26" s="38">
        <f t="shared" si="6"/>
        <v>0.97159749669204198</v>
      </c>
      <c r="G26" s="39">
        <f t="shared" si="7"/>
        <v>161.01292006734329</v>
      </c>
      <c r="H26" s="39">
        <f t="shared" si="8"/>
        <v>0</v>
      </c>
      <c r="I26" s="37">
        <f t="shared" si="9"/>
        <v>161.01292006734329</v>
      </c>
      <c r="J26" s="40">
        <f t="shared" si="10"/>
        <v>-111.19215679175619</v>
      </c>
      <c r="K26" s="37">
        <f t="shared" si="11"/>
        <v>49.820763275587097</v>
      </c>
      <c r="L26" s="37">
        <f t="shared" si="12"/>
        <v>2869894.2872803267</v>
      </c>
      <c r="M26" s="37">
        <f t="shared" si="13"/>
        <v>888005.28462406446</v>
      </c>
      <c r="N26" s="41">
        <f>'jan-mar'!M26</f>
        <v>-94633.451141126614</v>
      </c>
      <c r="O26" s="41">
        <f t="shared" si="14"/>
        <v>982638.73576519103</v>
      </c>
      <c r="Q26" s="4"/>
      <c r="R26" s="4"/>
      <c r="S26" s="4"/>
      <c r="T26" s="4"/>
      <c r="U26" s="4"/>
    </row>
    <row r="27" spans="1:21" s="34" customFormat="1" x14ac:dyDescent="0.3">
      <c r="A27" s="33" t="s">
        <v>486</v>
      </c>
      <c r="B27" s="34" t="s">
        <v>82</v>
      </c>
      <c r="C27" s="36">
        <v>307534160</v>
      </c>
      <c r="D27" s="36">
        <v>30843</v>
      </c>
      <c r="E27" s="37">
        <f t="shared" si="5"/>
        <v>9970.9548357812146</v>
      </c>
      <c r="F27" s="38">
        <f t="shared" si="6"/>
        <v>1.0553193281197362</v>
      </c>
      <c r="G27" s="39">
        <f t="shared" si="7"/>
        <v>-313.60357430982401</v>
      </c>
      <c r="H27" s="39">
        <f t="shared" si="8"/>
        <v>0</v>
      </c>
      <c r="I27" s="37">
        <f t="shared" si="9"/>
        <v>-313.60357430982401</v>
      </c>
      <c r="J27" s="40">
        <f t="shared" si="10"/>
        <v>-111.19215679175619</v>
      </c>
      <c r="K27" s="37">
        <f t="shared" si="11"/>
        <v>-424.7957311015802</v>
      </c>
      <c r="L27" s="37">
        <f t="shared" si="12"/>
        <v>-9672475.0424379017</v>
      </c>
      <c r="M27" s="37">
        <f t="shared" si="13"/>
        <v>-13101974.734366039</v>
      </c>
      <c r="N27" s="41">
        <f>'jan-mar'!M27</f>
        <v>-14648832.603632484</v>
      </c>
      <c r="O27" s="41">
        <f t="shared" si="14"/>
        <v>1546857.8692664448</v>
      </c>
      <c r="Q27" s="4"/>
      <c r="R27" s="4"/>
      <c r="S27" s="4"/>
      <c r="T27" s="4"/>
      <c r="U27" s="4"/>
    </row>
    <row r="28" spans="1:21" s="34" customFormat="1" x14ac:dyDescent="0.3">
      <c r="A28" s="33" t="s">
        <v>487</v>
      </c>
      <c r="B28" s="34" t="s">
        <v>83</v>
      </c>
      <c r="C28" s="36">
        <v>183650074</v>
      </c>
      <c r="D28" s="36">
        <v>20335</v>
      </c>
      <c r="E28" s="37">
        <f t="shared" si="5"/>
        <v>9031.2305876567498</v>
      </c>
      <c r="F28" s="38">
        <f t="shared" si="6"/>
        <v>0.95585952928585305</v>
      </c>
      <c r="G28" s="39">
        <f t="shared" si="7"/>
        <v>250.23097456485482</v>
      </c>
      <c r="H28" s="39">
        <f t="shared" si="8"/>
        <v>0</v>
      </c>
      <c r="I28" s="37">
        <f t="shared" si="9"/>
        <v>250.23097456485482</v>
      </c>
      <c r="J28" s="40">
        <f t="shared" si="10"/>
        <v>-111.19215679175619</v>
      </c>
      <c r="K28" s="37">
        <f t="shared" si="11"/>
        <v>139.03881777309863</v>
      </c>
      <c r="L28" s="37">
        <f t="shared" si="12"/>
        <v>5088446.8677763231</v>
      </c>
      <c r="M28" s="37">
        <f t="shared" si="13"/>
        <v>2827354.3594159605</v>
      </c>
      <c r="N28" s="41">
        <f>'jan-mar'!M28</f>
        <v>1574741.4418225663</v>
      </c>
      <c r="O28" s="41">
        <f t="shared" si="14"/>
        <v>1252612.9175933942</v>
      </c>
      <c r="Q28" s="4"/>
      <c r="R28" s="4"/>
      <c r="S28" s="4"/>
      <c r="T28" s="4"/>
      <c r="U28" s="4"/>
    </row>
    <row r="29" spans="1:21" s="34" customFormat="1" x14ac:dyDescent="0.3">
      <c r="A29" s="33" t="s">
        <v>488</v>
      </c>
      <c r="B29" s="34" t="s">
        <v>84</v>
      </c>
      <c r="C29" s="36">
        <v>173594204</v>
      </c>
      <c r="D29" s="36">
        <v>15761</v>
      </c>
      <c r="E29" s="37">
        <f t="shared" si="5"/>
        <v>11014.161791764482</v>
      </c>
      <c r="F29" s="38">
        <f t="shared" si="6"/>
        <v>1.1657316689647081</v>
      </c>
      <c r="G29" s="39">
        <f t="shared" si="7"/>
        <v>-939.52774789978423</v>
      </c>
      <c r="H29" s="39">
        <f t="shared" si="8"/>
        <v>0</v>
      </c>
      <c r="I29" s="37">
        <f t="shared" si="9"/>
        <v>-939.52774789978423</v>
      </c>
      <c r="J29" s="40">
        <f t="shared" si="10"/>
        <v>-111.19215679175619</v>
      </c>
      <c r="K29" s="37">
        <f t="shared" si="11"/>
        <v>-1050.7199046915405</v>
      </c>
      <c r="L29" s="37">
        <f t="shared" si="12"/>
        <v>-14807896.834648499</v>
      </c>
      <c r="M29" s="37">
        <f t="shared" si="13"/>
        <v>-16560396.41784337</v>
      </c>
      <c r="N29" s="41">
        <f>'jan-mar'!M29</f>
        <v>-17488053.395300437</v>
      </c>
      <c r="O29" s="41">
        <f t="shared" si="14"/>
        <v>927656.977457067</v>
      </c>
      <c r="Q29" s="4"/>
      <c r="R29" s="4"/>
      <c r="S29" s="4"/>
      <c r="T29" s="4"/>
      <c r="U29" s="4"/>
    </row>
    <row r="30" spans="1:21" s="34" customFormat="1" x14ac:dyDescent="0.3">
      <c r="A30" s="33" t="s">
        <v>489</v>
      </c>
      <c r="B30" s="34" t="s">
        <v>85</v>
      </c>
      <c r="C30" s="36">
        <v>186121337</v>
      </c>
      <c r="D30" s="36">
        <v>19488</v>
      </c>
      <c r="E30" s="37">
        <f t="shared" si="5"/>
        <v>9550.5612171592784</v>
      </c>
      <c r="F30" s="38">
        <f t="shared" si="6"/>
        <v>1.010825142913133</v>
      </c>
      <c r="G30" s="39">
        <f t="shared" si="7"/>
        <v>-61.367403136662318</v>
      </c>
      <c r="H30" s="39">
        <f t="shared" si="8"/>
        <v>0</v>
      </c>
      <c r="I30" s="37">
        <f t="shared" si="9"/>
        <v>-61.367403136662318</v>
      </c>
      <c r="J30" s="40">
        <f t="shared" si="10"/>
        <v>-111.19215679175619</v>
      </c>
      <c r="K30" s="37">
        <f t="shared" si="11"/>
        <v>-172.55955992841851</v>
      </c>
      <c r="L30" s="37">
        <f t="shared" si="12"/>
        <v>-1195927.9523272752</v>
      </c>
      <c r="M30" s="37">
        <f t="shared" si="13"/>
        <v>-3362840.7038850198</v>
      </c>
      <c r="N30" s="41">
        <f>'jan-mar'!M30</f>
        <v>-4332996.1270106686</v>
      </c>
      <c r="O30" s="41">
        <f t="shared" si="14"/>
        <v>970155.42312564887</v>
      </c>
      <c r="Q30" s="4"/>
      <c r="R30" s="4"/>
      <c r="S30" s="4"/>
      <c r="T30" s="4"/>
      <c r="U30" s="4"/>
    </row>
    <row r="31" spans="1:21" s="34" customFormat="1" x14ac:dyDescent="0.3">
      <c r="A31" s="33" t="s">
        <v>490</v>
      </c>
      <c r="B31" s="34" t="s">
        <v>86</v>
      </c>
      <c r="C31" s="36">
        <v>311470671</v>
      </c>
      <c r="D31" s="36">
        <v>27394</v>
      </c>
      <c r="E31" s="37">
        <f t="shared" si="5"/>
        <v>11370.03252537052</v>
      </c>
      <c r="F31" s="38">
        <f t="shared" si="6"/>
        <v>1.2033967942884032</v>
      </c>
      <c r="G31" s="39">
        <f t="shared" si="7"/>
        <v>-1153.0501880634069</v>
      </c>
      <c r="H31" s="39">
        <f t="shared" si="8"/>
        <v>0</v>
      </c>
      <c r="I31" s="37">
        <f t="shared" si="9"/>
        <v>-1153.0501880634069</v>
      </c>
      <c r="J31" s="40">
        <f t="shared" si="10"/>
        <v>-111.19215679175619</v>
      </c>
      <c r="K31" s="37">
        <f t="shared" si="11"/>
        <v>-1264.2423448551631</v>
      </c>
      <c r="L31" s="37">
        <f t="shared" si="12"/>
        <v>-31586656.851808969</v>
      </c>
      <c r="M31" s="37">
        <f t="shared" si="13"/>
        <v>-34632654.794962339</v>
      </c>
      <c r="N31" s="41">
        <f>'jan-mar'!M31</f>
        <v>-35880729.5331553</v>
      </c>
      <c r="O31" s="41">
        <f t="shared" si="14"/>
        <v>1248074.7381929606</v>
      </c>
      <c r="Q31" s="4"/>
      <c r="R31" s="4"/>
      <c r="S31" s="4"/>
      <c r="T31" s="4"/>
      <c r="U31" s="4"/>
    </row>
    <row r="32" spans="1:21" s="34" customFormat="1" x14ac:dyDescent="0.3">
      <c r="A32" s="33" t="s">
        <v>491</v>
      </c>
      <c r="B32" s="34" t="s">
        <v>87</v>
      </c>
      <c r="C32" s="36">
        <v>1855255021</v>
      </c>
      <c r="D32" s="36">
        <v>126841</v>
      </c>
      <c r="E32" s="37">
        <f t="shared" si="5"/>
        <v>14626.61931867456</v>
      </c>
      <c r="F32" s="38">
        <f t="shared" si="6"/>
        <v>1.5480718071909123</v>
      </c>
      <c r="G32" s="39">
        <f t="shared" si="7"/>
        <v>-3107.0022640458315</v>
      </c>
      <c r="H32" s="39">
        <f t="shared" si="8"/>
        <v>0</v>
      </c>
      <c r="I32" s="37">
        <f t="shared" si="9"/>
        <v>-3107.0022640458315</v>
      </c>
      <c r="J32" s="40">
        <f t="shared" si="10"/>
        <v>-111.19215679175619</v>
      </c>
      <c r="K32" s="37">
        <f t="shared" si="11"/>
        <v>-3218.1944208375876</v>
      </c>
      <c r="L32" s="37">
        <f t="shared" si="12"/>
        <v>-394095274.1738373</v>
      </c>
      <c r="M32" s="37">
        <f t="shared" si="13"/>
        <v>-408198998.53346044</v>
      </c>
      <c r="N32" s="41">
        <f>'jan-mar'!M32</f>
        <v>-397834169.54264981</v>
      </c>
      <c r="O32" s="41">
        <f t="shared" si="14"/>
        <v>-10364828.990810633</v>
      </c>
      <c r="Q32" s="4"/>
      <c r="R32" s="4"/>
      <c r="S32" s="4"/>
      <c r="T32" s="4"/>
      <c r="U32" s="4"/>
    </row>
    <row r="33" spans="1:21" s="34" customFormat="1" x14ac:dyDescent="0.3">
      <c r="A33" s="33" t="s">
        <v>492</v>
      </c>
      <c r="B33" s="34" t="s">
        <v>88</v>
      </c>
      <c r="C33" s="36">
        <v>833488097</v>
      </c>
      <c r="D33" s="36">
        <v>61523</v>
      </c>
      <c r="E33" s="37">
        <f t="shared" si="5"/>
        <v>13547.58540708353</v>
      </c>
      <c r="F33" s="38">
        <f t="shared" si="6"/>
        <v>1.4338675648336718</v>
      </c>
      <c r="G33" s="39">
        <f t="shared" si="7"/>
        <v>-2459.5819170912132</v>
      </c>
      <c r="H33" s="39">
        <f t="shared" si="8"/>
        <v>0</v>
      </c>
      <c r="I33" s="37">
        <f t="shared" si="9"/>
        <v>-2459.5819170912132</v>
      </c>
      <c r="J33" s="40">
        <f t="shared" si="10"/>
        <v>-111.19215679175619</v>
      </c>
      <c r="K33" s="37">
        <f t="shared" si="11"/>
        <v>-2570.7740738829693</v>
      </c>
      <c r="L33" s="37">
        <f t="shared" si="12"/>
        <v>-151320858.28520271</v>
      </c>
      <c r="M33" s="37">
        <f t="shared" si="13"/>
        <v>-158161733.34750193</v>
      </c>
      <c r="N33" s="41">
        <f>'jan-mar'!M33</f>
        <v>-157280508.82747725</v>
      </c>
      <c r="O33" s="41">
        <f t="shared" si="14"/>
        <v>-881224.52002468705</v>
      </c>
      <c r="Q33" s="4"/>
      <c r="R33" s="4"/>
      <c r="S33" s="4"/>
      <c r="T33" s="4"/>
      <c r="U33" s="4"/>
    </row>
    <row r="34" spans="1:21" s="34" customFormat="1" x14ac:dyDescent="0.3">
      <c r="A34" s="33" t="s">
        <v>493</v>
      </c>
      <c r="B34" s="34" t="s">
        <v>89</v>
      </c>
      <c r="C34" s="36">
        <v>122462831</v>
      </c>
      <c r="D34" s="36">
        <v>16500</v>
      </c>
      <c r="E34" s="37">
        <f t="shared" si="5"/>
        <v>7421.9897575757577</v>
      </c>
      <c r="F34" s="38">
        <f t="shared" si="6"/>
        <v>0.78553853399966167</v>
      </c>
      <c r="G34" s="39">
        <f t="shared" si="7"/>
        <v>1215.7754726134501</v>
      </c>
      <c r="H34" s="39">
        <f t="shared" si="8"/>
        <v>378.51248160690966</v>
      </c>
      <c r="I34" s="37">
        <f t="shared" si="9"/>
        <v>1594.2879542203598</v>
      </c>
      <c r="J34" s="40">
        <f t="shared" si="10"/>
        <v>-111.19215679175619</v>
      </c>
      <c r="K34" s="37">
        <f t="shared" si="11"/>
        <v>1483.0957974286036</v>
      </c>
      <c r="L34" s="37">
        <f t="shared" si="12"/>
        <v>26305751.244635936</v>
      </c>
      <c r="M34" s="37">
        <f t="shared" si="13"/>
        <v>24471080.65757196</v>
      </c>
      <c r="N34" s="41">
        <f>'jan-mar'!M34</f>
        <v>21555900.053870205</v>
      </c>
      <c r="O34" s="41">
        <f t="shared" si="14"/>
        <v>2915180.6037017554</v>
      </c>
      <c r="Q34" s="4"/>
      <c r="R34" s="4"/>
      <c r="S34" s="4"/>
      <c r="T34" s="4"/>
      <c r="U34" s="4"/>
    </row>
    <row r="35" spans="1:21" s="34" customFormat="1" x14ac:dyDescent="0.3">
      <c r="A35" s="33" t="s">
        <v>494</v>
      </c>
      <c r="B35" s="34" t="s">
        <v>90</v>
      </c>
      <c r="C35" s="36">
        <v>173501398</v>
      </c>
      <c r="D35" s="36">
        <v>18263</v>
      </c>
      <c r="E35" s="37">
        <f t="shared" si="5"/>
        <v>9500.1586814871607</v>
      </c>
      <c r="F35" s="38">
        <f t="shared" si="6"/>
        <v>1.0054905715549163</v>
      </c>
      <c r="G35" s="39">
        <f t="shared" si="7"/>
        <v>-31.125881733391722</v>
      </c>
      <c r="H35" s="39">
        <f t="shared" si="8"/>
        <v>0</v>
      </c>
      <c r="I35" s="37">
        <f t="shared" si="9"/>
        <v>-31.125881733391722</v>
      </c>
      <c r="J35" s="40">
        <f t="shared" si="10"/>
        <v>-111.19215679175619</v>
      </c>
      <c r="K35" s="37">
        <f t="shared" si="11"/>
        <v>-142.31803852514793</v>
      </c>
      <c r="L35" s="37">
        <f t="shared" si="12"/>
        <v>-568451.97809693299</v>
      </c>
      <c r="M35" s="37">
        <f t="shared" si="13"/>
        <v>-2599154.3375847768</v>
      </c>
      <c r="N35" s="41">
        <f>'jan-mar'!M35</f>
        <v>-1803185.1463975674</v>
      </c>
      <c r="O35" s="41">
        <f t="shared" si="14"/>
        <v>-795969.19118720945</v>
      </c>
      <c r="Q35" s="4"/>
      <c r="R35" s="4"/>
      <c r="S35" s="4"/>
      <c r="T35" s="4"/>
      <c r="U35" s="4"/>
    </row>
    <row r="36" spans="1:21" s="34" customFormat="1" x14ac:dyDescent="0.3">
      <c r="A36" s="33" t="s">
        <v>495</v>
      </c>
      <c r="B36" s="34" t="s">
        <v>91</v>
      </c>
      <c r="C36" s="36">
        <v>111780060</v>
      </c>
      <c r="D36" s="36">
        <v>11842</v>
      </c>
      <c r="E36" s="37">
        <f t="shared" si="5"/>
        <v>9439.2889714575249</v>
      </c>
      <c r="F36" s="38">
        <f t="shared" si="6"/>
        <v>0.99904816131945906</v>
      </c>
      <c r="G36" s="39">
        <f t="shared" si="7"/>
        <v>5.3959442843897705</v>
      </c>
      <c r="H36" s="39">
        <f t="shared" si="8"/>
        <v>0</v>
      </c>
      <c r="I36" s="37">
        <f t="shared" si="9"/>
        <v>5.3959442843897705</v>
      </c>
      <c r="J36" s="40">
        <f t="shared" si="10"/>
        <v>-111.19215679175619</v>
      </c>
      <c r="K36" s="37">
        <f t="shared" si="11"/>
        <v>-105.79621250736642</v>
      </c>
      <c r="L36" s="37">
        <f t="shared" si="12"/>
        <v>63898.772215743666</v>
      </c>
      <c r="M36" s="37">
        <f t="shared" si="13"/>
        <v>-1252838.7485122331</v>
      </c>
      <c r="N36" s="41">
        <f>'jan-mar'!M36</f>
        <v>-1475343.4702206678</v>
      </c>
      <c r="O36" s="41">
        <f t="shared" si="14"/>
        <v>222504.72170843463</v>
      </c>
      <c r="Q36" s="4"/>
      <c r="R36" s="4"/>
      <c r="S36" s="4"/>
      <c r="T36" s="4"/>
      <c r="U36" s="4"/>
    </row>
    <row r="37" spans="1:21" s="34" customFormat="1" x14ac:dyDescent="0.3">
      <c r="A37" s="33" t="s">
        <v>496</v>
      </c>
      <c r="B37" s="34" t="s">
        <v>92</v>
      </c>
      <c r="C37" s="36">
        <v>170382150</v>
      </c>
      <c r="D37" s="36">
        <v>18161</v>
      </c>
      <c r="E37" s="37">
        <f t="shared" si="5"/>
        <v>9381.7603656186329</v>
      </c>
      <c r="F37" s="38">
        <f t="shared" si="6"/>
        <v>0.99295937136288437</v>
      </c>
      <c r="G37" s="39">
        <f t="shared" si="7"/>
        <v>39.913107787724947</v>
      </c>
      <c r="H37" s="39">
        <f t="shared" si="8"/>
        <v>0</v>
      </c>
      <c r="I37" s="37">
        <f t="shared" si="9"/>
        <v>39.913107787724947</v>
      </c>
      <c r="J37" s="40">
        <f t="shared" si="10"/>
        <v>-111.19215679175619</v>
      </c>
      <c r="K37" s="37">
        <f t="shared" si="11"/>
        <v>-71.279049004031236</v>
      </c>
      <c r="L37" s="37">
        <f t="shared" si="12"/>
        <v>724861.95053287281</v>
      </c>
      <c r="M37" s="37">
        <f t="shared" si="13"/>
        <v>-1294498.8089622112</v>
      </c>
      <c r="N37" s="41">
        <f>'jan-mar'!M37</f>
        <v>-2792857.3124199933</v>
      </c>
      <c r="O37" s="41">
        <f t="shared" si="14"/>
        <v>1498358.5034577821</v>
      </c>
      <c r="Q37" s="4"/>
      <c r="R37" s="4"/>
      <c r="S37" s="4"/>
      <c r="T37" s="4"/>
      <c r="U37" s="4"/>
    </row>
    <row r="38" spans="1:21" s="34" customFormat="1" x14ac:dyDescent="0.3">
      <c r="A38" s="33" t="s">
        <v>497</v>
      </c>
      <c r="B38" s="34" t="s">
        <v>93</v>
      </c>
      <c r="C38" s="36">
        <v>89882868</v>
      </c>
      <c r="D38" s="36">
        <v>11026</v>
      </c>
      <c r="E38" s="37">
        <f t="shared" si="5"/>
        <v>8151.9016869218212</v>
      </c>
      <c r="F38" s="38">
        <f t="shared" si="6"/>
        <v>0.86279193445634095</v>
      </c>
      <c r="G38" s="39">
        <f t="shared" si="7"/>
        <v>777.82831500581199</v>
      </c>
      <c r="H38" s="39">
        <f t="shared" si="8"/>
        <v>123.04330633578746</v>
      </c>
      <c r="I38" s="37">
        <f t="shared" si="9"/>
        <v>900.87162134159939</v>
      </c>
      <c r="J38" s="40">
        <f t="shared" si="10"/>
        <v>-111.19215679175619</v>
      </c>
      <c r="K38" s="37">
        <f t="shared" si="11"/>
        <v>789.67946454984326</v>
      </c>
      <c r="L38" s="37">
        <f t="shared" si="12"/>
        <v>9933010.4969124757</v>
      </c>
      <c r="M38" s="37">
        <f t="shared" si="13"/>
        <v>8707005.776126571</v>
      </c>
      <c r="N38" s="41">
        <f>'jan-mar'!M38</f>
        <v>7663299.9376407834</v>
      </c>
      <c r="O38" s="41">
        <f t="shared" si="14"/>
        <v>1043705.8384857876</v>
      </c>
      <c r="Q38" s="4"/>
      <c r="R38" s="4"/>
      <c r="S38" s="4"/>
      <c r="T38" s="4"/>
      <c r="U38" s="4"/>
    </row>
    <row r="39" spans="1:21" s="34" customFormat="1" x14ac:dyDescent="0.3">
      <c r="A39" s="33" t="s">
        <v>498</v>
      </c>
      <c r="B39" s="34" t="s">
        <v>94</v>
      </c>
      <c r="C39" s="36">
        <v>385439473</v>
      </c>
      <c r="D39" s="36">
        <v>40106</v>
      </c>
      <c r="E39" s="37">
        <f t="shared" si="5"/>
        <v>9610.5189497830743</v>
      </c>
      <c r="F39" s="38">
        <f t="shared" si="6"/>
        <v>1.0171710300573675</v>
      </c>
      <c r="G39" s="39">
        <f t="shared" si="7"/>
        <v>-97.34204271093985</v>
      </c>
      <c r="H39" s="39">
        <f t="shared" si="8"/>
        <v>0</v>
      </c>
      <c r="I39" s="37">
        <f t="shared" si="9"/>
        <v>-97.34204271093985</v>
      </c>
      <c r="J39" s="40">
        <f t="shared" si="10"/>
        <v>-111.19215679175619</v>
      </c>
      <c r="K39" s="37">
        <f t="shared" si="11"/>
        <v>-208.53419950269603</v>
      </c>
      <c r="L39" s="37">
        <f t="shared" si="12"/>
        <v>-3903999.9649649537</v>
      </c>
      <c r="M39" s="37">
        <f t="shared" si="13"/>
        <v>-8363472.605255127</v>
      </c>
      <c r="N39" s="41">
        <f>'jan-mar'!M39</f>
        <v>-10853981.610831788</v>
      </c>
      <c r="O39" s="41">
        <f t="shared" si="14"/>
        <v>2490509.0055766609</v>
      </c>
      <c r="Q39" s="4"/>
      <c r="R39" s="4"/>
      <c r="S39" s="4"/>
      <c r="T39" s="4"/>
      <c r="U39" s="4"/>
    </row>
    <row r="40" spans="1:21" s="34" customFormat="1" x14ac:dyDescent="0.3">
      <c r="A40" s="33" t="s">
        <v>499</v>
      </c>
      <c r="B40" s="34" t="s">
        <v>95</v>
      </c>
      <c r="C40" s="36">
        <v>537630631</v>
      </c>
      <c r="D40" s="36">
        <v>55652</v>
      </c>
      <c r="E40" s="37">
        <f t="shared" si="5"/>
        <v>9660.5805900955947</v>
      </c>
      <c r="F40" s="38">
        <f t="shared" si="6"/>
        <v>1.0224695212740356</v>
      </c>
      <c r="G40" s="39">
        <f t="shared" si="7"/>
        <v>-127.37902689845214</v>
      </c>
      <c r="H40" s="39">
        <f t="shared" si="8"/>
        <v>0</v>
      </c>
      <c r="I40" s="37">
        <f t="shared" si="9"/>
        <v>-127.37902689845214</v>
      </c>
      <c r="J40" s="40">
        <f t="shared" si="10"/>
        <v>-111.19215679175619</v>
      </c>
      <c r="K40" s="37">
        <f t="shared" si="11"/>
        <v>-238.57118369020833</v>
      </c>
      <c r="L40" s="37">
        <f t="shared" si="12"/>
        <v>-7088897.6049526585</v>
      </c>
      <c r="M40" s="37">
        <f t="shared" si="13"/>
        <v>-13276963.514727473</v>
      </c>
      <c r="N40" s="41">
        <f>'jan-mar'!M40</f>
        <v>-15988787.836473612</v>
      </c>
      <c r="O40" s="41">
        <f t="shared" si="14"/>
        <v>2711824.3217461389</v>
      </c>
      <c r="Q40" s="4"/>
      <c r="R40" s="4"/>
      <c r="S40" s="4"/>
      <c r="T40" s="4"/>
      <c r="U40" s="4"/>
    </row>
    <row r="41" spans="1:21" s="34" customFormat="1" x14ac:dyDescent="0.3">
      <c r="A41" s="33" t="s">
        <v>500</v>
      </c>
      <c r="B41" s="34" t="s">
        <v>96</v>
      </c>
      <c r="C41" s="36">
        <v>239507993</v>
      </c>
      <c r="D41" s="36">
        <v>24089</v>
      </c>
      <c r="E41" s="37">
        <f t="shared" si="5"/>
        <v>9942.6291253269119</v>
      </c>
      <c r="F41" s="38">
        <f t="shared" si="6"/>
        <v>1.0523213534806497</v>
      </c>
      <c r="G41" s="39">
        <f t="shared" si="7"/>
        <v>-296.60814803724242</v>
      </c>
      <c r="H41" s="39">
        <f t="shared" si="8"/>
        <v>0</v>
      </c>
      <c r="I41" s="37">
        <f t="shared" si="9"/>
        <v>-296.60814803724242</v>
      </c>
      <c r="J41" s="40">
        <f t="shared" si="10"/>
        <v>-111.19215679175619</v>
      </c>
      <c r="K41" s="37">
        <f t="shared" si="11"/>
        <v>-407.80030482899861</v>
      </c>
      <c r="L41" s="37">
        <f t="shared" si="12"/>
        <v>-7144993.6780691324</v>
      </c>
      <c r="M41" s="37">
        <f t="shared" si="13"/>
        <v>-9823501.5430257469</v>
      </c>
      <c r="N41" s="41">
        <f>'jan-mar'!M41</f>
        <v>-11007682.357705256</v>
      </c>
      <c r="O41" s="41">
        <f t="shared" si="14"/>
        <v>1184180.814679509</v>
      </c>
      <c r="Q41" s="4"/>
      <c r="R41" s="4"/>
      <c r="S41" s="4"/>
      <c r="T41" s="4"/>
      <c r="U41" s="4"/>
    </row>
    <row r="42" spans="1:21" s="34" customFormat="1" x14ac:dyDescent="0.3">
      <c r="A42" s="33" t="s">
        <v>501</v>
      </c>
      <c r="B42" s="34" t="s">
        <v>97</v>
      </c>
      <c r="C42" s="36">
        <v>71432665</v>
      </c>
      <c r="D42" s="36">
        <v>6823</v>
      </c>
      <c r="E42" s="37">
        <f t="shared" si="5"/>
        <v>10469.392495969514</v>
      </c>
      <c r="F42" s="38">
        <f t="shared" si="6"/>
        <v>1.10807364356121</v>
      </c>
      <c r="G42" s="39">
        <f t="shared" si="7"/>
        <v>-612.6661704228037</v>
      </c>
      <c r="H42" s="39">
        <f t="shared" si="8"/>
        <v>0</v>
      </c>
      <c r="I42" s="37">
        <f t="shared" si="9"/>
        <v>-612.6661704228037</v>
      </c>
      <c r="J42" s="40">
        <f t="shared" si="10"/>
        <v>-111.19215679175619</v>
      </c>
      <c r="K42" s="37">
        <f t="shared" si="11"/>
        <v>-723.85832721455995</v>
      </c>
      <c r="L42" s="37">
        <f t="shared" si="12"/>
        <v>-4180221.2807947895</v>
      </c>
      <c r="M42" s="37">
        <f t="shared" si="13"/>
        <v>-4938885.3665849427</v>
      </c>
      <c r="N42" s="41">
        <f>'jan-mar'!M42</f>
        <v>-5227724.174794429</v>
      </c>
      <c r="O42" s="41">
        <f t="shared" si="14"/>
        <v>288838.80820948631</v>
      </c>
      <c r="Q42" s="4"/>
      <c r="R42" s="4"/>
      <c r="S42" s="4"/>
      <c r="T42" s="4"/>
      <c r="U42" s="4"/>
    </row>
    <row r="43" spans="1:21" s="34" customFormat="1" x14ac:dyDescent="0.3">
      <c r="A43" s="33" t="s">
        <v>502</v>
      </c>
      <c r="B43" s="34" t="s">
        <v>98</v>
      </c>
      <c r="C43" s="36">
        <v>336768058</v>
      </c>
      <c r="D43" s="36">
        <v>38234</v>
      </c>
      <c r="E43" s="37">
        <f t="shared" si="5"/>
        <v>8808.0780980279324</v>
      </c>
      <c r="F43" s="38">
        <f t="shared" si="6"/>
        <v>0.93224121596462151</v>
      </c>
      <c r="G43" s="39">
        <f t="shared" si="7"/>
        <v>384.12246834214528</v>
      </c>
      <c r="H43" s="39">
        <f t="shared" si="8"/>
        <v>0</v>
      </c>
      <c r="I43" s="37">
        <f t="shared" si="9"/>
        <v>384.12246834214528</v>
      </c>
      <c r="J43" s="40">
        <f t="shared" si="10"/>
        <v>-111.19215679175619</v>
      </c>
      <c r="K43" s="37">
        <f t="shared" si="11"/>
        <v>272.93031155038909</v>
      </c>
      <c r="L43" s="37">
        <f t="shared" si="12"/>
        <v>14686538.454593582</v>
      </c>
      <c r="M43" s="37">
        <f t="shared" si="13"/>
        <v>10435217.531817576</v>
      </c>
      <c r="N43" s="41">
        <f>'jan-mar'!M43</f>
        <v>9266120.4245214388</v>
      </c>
      <c r="O43" s="41">
        <f t="shared" si="14"/>
        <v>1169097.1072961371</v>
      </c>
      <c r="Q43" s="4"/>
      <c r="R43" s="4"/>
      <c r="S43" s="4"/>
      <c r="T43" s="4"/>
      <c r="U43" s="4"/>
    </row>
    <row r="44" spans="1:21" s="34" customFormat="1" x14ac:dyDescent="0.3">
      <c r="A44" s="33" t="s">
        <v>503</v>
      </c>
      <c r="B44" s="34" t="s">
        <v>99</v>
      </c>
      <c r="C44" s="36">
        <v>173203753</v>
      </c>
      <c r="D44" s="36">
        <v>21885</v>
      </c>
      <c r="E44" s="37">
        <f t="shared" si="5"/>
        <v>7914.2679003883941</v>
      </c>
      <c r="F44" s="38">
        <f t="shared" si="6"/>
        <v>0.83764093015702634</v>
      </c>
      <c r="G44" s="39">
        <f t="shared" si="7"/>
        <v>920.40858692586824</v>
      </c>
      <c r="H44" s="39">
        <f t="shared" si="8"/>
        <v>206.21513162248698</v>
      </c>
      <c r="I44" s="37">
        <f t="shared" si="9"/>
        <v>1126.6237185483551</v>
      </c>
      <c r="J44" s="40">
        <f t="shared" si="10"/>
        <v>-111.19215679175619</v>
      </c>
      <c r="K44" s="37">
        <f t="shared" si="11"/>
        <v>1015.431561756599</v>
      </c>
      <c r="L44" s="37">
        <f t="shared" si="12"/>
        <v>24656160.08043075</v>
      </c>
      <c r="M44" s="37">
        <f t="shared" si="13"/>
        <v>22222719.729043167</v>
      </c>
      <c r="N44" s="41">
        <f>'jan-mar'!M44</f>
        <v>21425437.819315121</v>
      </c>
      <c r="O44" s="41">
        <f t="shared" si="14"/>
        <v>797281.90972804651</v>
      </c>
      <c r="Q44" s="4"/>
      <c r="R44" s="4"/>
      <c r="S44" s="4"/>
      <c r="T44" s="4"/>
      <c r="U44" s="4"/>
    </row>
    <row r="45" spans="1:21" s="34" customFormat="1" x14ac:dyDescent="0.3">
      <c r="A45" s="33" t="s">
        <v>504</v>
      </c>
      <c r="B45" s="34" t="s">
        <v>100</v>
      </c>
      <c r="C45" s="36">
        <v>191084523</v>
      </c>
      <c r="D45" s="36">
        <v>24919</v>
      </c>
      <c r="E45" s="37">
        <f t="shared" si="5"/>
        <v>7668.2259721497649</v>
      </c>
      <c r="F45" s="38">
        <f t="shared" si="6"/>
        <v>0.81160001364757639</v>
      </c>
      <c r="G45" s="39">
        <f t="shared" si="7"/>
        <v>1068.0337438690458</v>
      </c>
      <c r="H45" s="39">
        <f t="shared" si="8"/>
        <v>292.32980650600717</v>
      </c>
      <c r="I45" s="37">
        <f t="shared" si="9"/>
        <v>1360.3635503750529</v>
      </c>
      <c r="J45" s="40">
        <f t="shared" si="10"/>
        <v>-111.19215679175619</v>
      </c>
      <c r="K45" s="37">
        <f t="shared" si="11"/>
        <v>1249.1713935832968</v>
      </c>
      <c r="L45" s="37">
        <f t="shared" si="12"/>
        <v>33898899.311795942</v>
      </c>
      <c r="M45" s="37">
        <f t="shared" si="13"/>
        <v>31128101.956702173</v>
      </c>
      <c r="N45" s="41">
        <f>'jan-mar'!M45</f>
        <v>27984107.4336995</v>
      </c>
      <c r="O45" s="41">
        <f t="shared" si="14"/>
        <v>3143994.5230026729</v>
      </c>
      <c r="Q45" s="4"/>
      <c r="R45" s="4"/>
      <c r="S45" s="4"/>
      <c r="T45" s="4"/>
      <c r="U45" s="4"/>
    </row>
    <row r="46" spans="1:21" s="34" customFormat="1" x14ac:dyDescent="0.3">
      <c r="A46" s="33" t="s">
        <v>505</v>
      </c>
      <c r="B46" s="34" t="s">
        <v>101</v>
      </c>
      <c r="C46" s="36">
        <v>111327064</v>
      </c>
      <c r="D46" s="36">
        <v>13682</v>
      </c>
      <c r="E46" s="37">
        <f t="shared" si="5"/>
        <v>8136.7536909808505</v>
      </c>
      <c r="F46" s="38">
        <f t="shared" si="6"/>
        <v>0.86118868048898567</v>
      </c>
      <c r="G46" s="39">
        <f t="shared" si="7"/>
        <v>786.91711257039435</v>
      </c>
      <c r="H46" s="39">
        <f t="shared" si="8"/>
        <v>128.34510491512722</v>
      </c>
      <c r="I46" s="37">
        <f t="shared" si="9"/>
        <v>915.26221748552155</v>
      </c>
      <c r="J46" s="40">
        <f t="shared" si="10"/>
        <v>-111.19215679175619</v>
      </c>
      <c r="K46" s="37">
        <f t="shared" si="11"/>
        <v>804.0700606937653</v>
      </c>
      <c r="L46" s="37">
        <f t="shared" si="12"/>
        <v>12522617.659636905</v>
      </c>
      <c r="M46" s="37">
        <f t="shared" si="13"/>
        <v>11001286.570412097</v>
      </c>
      <c r="N46" s="41">
        <f>'jan-mar'!M46</f>
        <v>8679692.4076819457</v>
      </c>
      <c r="O46" s="41">
        <f t="shared" si="14"/>
        <v>2321594.1627301518</v>
      </c>
      <c r="Q46" s="4"/>
      <c r="R46" s="4"/>
      <c r="S46" s="4"/>
      <c r="T46" s="4"/>
      <c r="U46" s="4"/>
    </row>
    <row r="47" spans="1:21" s="34" customFormat="1" x14ac:dyDescent="0.3">
      <c r="A47" s="33" t="s">
        <v>506</v>
      </c>
      <c r="B47" s="34" t="s">
        <v>102</v>
      </c>
      <c r="C47" s="36">
        <v>19771452</v>
      </c>
      <c r="D47" s="36">
        <v>2864</v>
      </c>
      <c r="E47" s="37">
        <f t="shared" si="5"/>
        <v>6903.4399441340784</v>
      </c>
      <c r="F47" s="38">
        <f t="shared" si="6"/>
        <v>0.73065556143277088</v>
      </c>
      <c r="G47" s="39">
        <f t="shared" si="7"/>
        <v>1526.9053606784576</v>
      </c>
      <c r="H47" s="39">
        <f t="shared" si="8"/>
        <v>560.00491631149748</v>
      </c>
      <c r="I47" s="37">
        <f t="shared" si="9"/>
        <v>2086.910276989955</v>
      </c>
      <c r="J47" s="40">
        <f t="shared" si="10"/>
        <v>-111.19215679175619</v>
      </c>
      <c r="K47" s="37">
        <f t="shared" si="11"/>
        <v>1975.7181201981989</v>
      </c>
      <c r="L47" s="37">
        <f t="shared" si="12"/>
        <v>5976911.033299231</v>
      </c>
      <c r="M47" s="37">
        <f t="shared" si="13"/>
        <v>5658456.6962476419</v>
      </c>
      <c r="N47" s="41">
        <f>'jan-mar'!M47</f>
        <v>5269044.8505263207</v>
      </c>
      <c r="O47" s="41">
        <f t="shared" si="14"/>
        <v>389411.84572132118</v>
      </c>
      <c r="Q47" s="4"/>
      <c r="R47" s="4"/>
      <c r="S47" s="4"/>
      <c r="T47" s="4"/>
      <c r="U47" s="4"/>
    </row>
    <row r="48" spans="1:21" s="34" customFormat="1" x14ac:dyDescent="0.3">
      <c r="A48" s="33" t="s">
        <v>507</v>
      </c>
      <c r="B48" s="34" t="s">
        <v>103</v>
      </c>
      <c r="C48" s="36">
        <v>8302576410</v>
      </c>
      <c r="D48" s="36">
        <v>681071</v>
      </c>
      <c r="E48" s="37">
        <f t="shared" si="5"/>
        <v>12190.471199037986</v>
      </c>
      <c r="F48" s="38">
        <f t="shared" si="6"/>
        <v>1.2902314860624695</v>
      </c>
      <c r="G48" s="39">
        <f t="shared" si="7"/>
        <v>-1645.3133922638865</v>
      </c>
      <c r="H48" s="39">
        <f t="shared" si="8"/>
        <v>0</v>
      </c>
      <c r="I48" s="37">
        <f t="shared" si="9"/>
        <v>-1645.3133922638865</v>
      </c>
      <c r="J48" s="40">
        <f t="shared" si="10"/>
        <v>-111.19215679175619</v>
      </c>
      <c r="K48" s="37">
        <f t="shared" si="11"/>
        <v>-1756.5055490556426</v>
      </c>
      <c r="L48" s="37">
        <f t="shared" si="12"/>
        <v>-1120575237.3825574</v>
      </c>
      <c r="M48" s="37">
        <f t="shared" si="13"/>
        <v>-1196304990.8008757</v>
      </c>
      <c r="N48" s="41">
        <f>'jan-mar'!M48</f>
        <v>-1184716654.8073008</v>
      </c>
      <c r="O48" s="41">
        <f t="shared" si="14"/>
        <v>-11588335.993574858</v>
      </c>
      <c r="Q48" s="4"/>
      <c r="R48" s="4"/>
      <c r="S48" s="4"/>
      <c r="T48" s="4"/>
      <c r="U48" s="4"/>
    </row>
    <row r="49" spans="1:21" s="34" customFormat="1" x14ac:dyDescent="0.3">
      <c r="A49" s="33" t="s">
        <v>508</v>
      </c>
      <c r="B49" s="34" t="s">
        <v>104</v>
      </c>
      <c r="C49" s="36">
        <v>141523593</v>
      </c>
      <c r="D49" s="36">
        <v>17823</v>
      </c>
      <c r="E49" s="37">
        <f t="shared" si="5"/>
        <v>7940.5034505975427</v>
      </c>
      <c r="F49" s="38">
        <f t="shared" si="6"/>
        <v>0.84041768360497238</v>
      </c>
      <c r="G49" s="39">
        <f t="shared" si="7"/>
        <v>904.66725680037905</v>
      </c>
      <c r="H49" s="39">
        <f t="shared" si="8"/>
        <v>197.03268904928495</v>
      </c>
      <c r="I49" s="37">
        <f t="shared" si="9"/>
        <v>1101.6999458496639</v>
      </c>
      <c r="J49" s="40">
        <f t="shared" si="10"/>
        <v>-111.19215679175619</v>
      </c>
      <c r="K49" s="37">
        <f t="shared" si="11"/>
        <v>990.50778905790776</v>
      </c>
      <c r="L49" s="37">
        <f t="shared" si="12"/>
        <v>19635598.134878561</v>
      </c>
      <c r="M49" s="37">
        <f t="shared" si="13"/>
        <v>17653820.32437909</v>
      </c>
      <c r="N49" s="41">
        <f>'jan-mar'!M49</f>
        <v>15167334.634071426</v>
      </c>
      <c r="O49" s="41">
        <f t="shared" si="14"/>
        <v>2486485.6903076638</v>
      </c>
      <c r="Q49" s="4"/>
      <c r="R49" s="4"/>
      <c r="S49" s="4"/>
      <c r="T49" s="4"/>
      <c r="U49" s="4"/>
    </row>
    <row r="50" spans="1:21" s="34" customFormat="1" x14ac:dyDescent="0.3">
      <c r="A50" s="33" t="s">
        <v>509</v>
      </c>
      <c r="B50" s="34" t="s">
        <v>105</v>
      </c>
      <c r="C50" s="36">
        <v>265941158</v>
      </c>
      <c r="D50" s="36">
        <v>31144</v>
      </c>
      <c r="E50" s="37">
        <f t="shared" si="5"/>
        <v>8539.0816208579508</v>
      </c>
      <c r="F50" s="38">
        <f t="shared" si="6"/>
        <v>0.90377080503317342</v>
      </c>
      <c r="G50" s="39">
        <f t="shared" si="7"/>
        <v>545.52035464413416</v>
      </c>
      <c r="H50" s="39">
        <f t="shared" si="8"/>
        <v>0</v>
      </c>
      <c r="I50" s="37">
        <f t="shared" si="9"/>
        <v>545.52035464413416</v>
      </c>
      <c r="J50" s="40">
        <f t="shared" si="10"/>
        <v>-111.19215679175619</v>
      </c>
      <c r="K50" s="37">
        <f t="shared" si="11"/>
        <v>434.32819785237797</v>
      </c>
      <c r="L50" s="37">
        <f t="shared" si="12"/>
        <v>16989685.925036915</v>
      </c>
      <c r="M50" s="37">
        <f t="shared" si="13"/>
        <v>13526717.393914459</v>
      </c>
      <c r="N50" s="41">
        <f>'jan-mar'!M50</f>
        <v>10720601.158845425</v>
      </c>
      <c r="O50" s="41">
        <f t="shared" si="14"/>
        <v>2806116.2350690346</v>
      </c>
      <c r="Q50" s="4"/>
      <c r="R50" s="4"/>
      <c r="S50" s="4"/>
      <c r="T50" s="4"/>
      <c r="U50" s="4"/>
    </row>
    <row r="51" spans="1:21" s="34" customFormat="1" x14ac:dyDescent="0.3">
      <c r="A51" s="33" t="s">
        <v>510</v>
      </c>
      <c r="B51" s="34" t="s">
        <v>106</v>
      </c>
      <c r="C51" s="36">
        <v>254916537</v>
      </c>
      <c r="D51" s="36">
        <v>34488</v>
      </c>
      <c r="E51" s="37">
        <f t="shared" si="5"/>
        <v>7391.4560716771048</v>
      </c>
      <c r="F51" s="38">
        <f t="shared" si="6"/>
        <v>0.78230686868592936</v>
      </c>
      <c r="G51" s="39">
        <f t="shared" si="7"/>
        <v>1234.0956841526418</v>
      </c>
      <c r="H51" s="39">
        <f t="shared" si="8"/>
        <v>389.19927167143823</v>
      </c>
      <c r="I51" s="37">
        <f t="shared" si="9"/>
        <v>1623.29495582408</v>
      </c>
      <c r="J51" s="40">
        <f t="shared" si="10"/>
        <v>-111.19215679175619</v>
      </c>
      <c r="K51" s="37">
        <f t="shared" si="11"/>
        <v>1512.1027990323239</v>
      </c>
      <c r="L51" s="37">
        <f t="shared" si="12"/>
        <v>55984196.436460875</v>
      </c>
      <c r="M51" s="37">
        <f t="shared" si="13"/>
        <v>52149401.333026789</v>
      </c>
      <c r="N51" s="41">
        <f>'jan-mar'!M51</f>
        <v>47445519.071980327</v>
      </c>
      <c r="O51" s="41">
        <f t="shared" si="14"/>
        <v>4703882.2610464618</v>
      </c>
      <c r="Q51" s="4"/>
      <c r="R51" s="4"/>
      <c r="S51" s="4"/>
      <c r="T51" s="4"/>
      <c r="U51" s="4"/>
    </row>
    <row r="52" spans="1:21" s="34" customFormat="1" x14ac:dyDescent="0.3">
      <c r="A52" s="33" t="s">
        <v>511</v>
      </c>
      <c r="B52" s="34" t="s">
        <v>107</v>
      </c>
      <c r="C52" s="36">
        <v>51882455</v>
      </c>
      <c r="D52" s="36">
        <v>7663</v>
      </c>
      <c r="E52" s="37">
        <f t="shared" si="5"/>
        <v>6770.5148114315543</v>
      </c>
      <c r="F52" s="38">
        <f t="shared" si="6"/>
        <v>0.71658685246314857</v>
      </c>
      <c r="G52" s="39">
        <f t="shared" si="7"/>
        <v>1606.6604402999722</v>
      </c>
      <c r="H52" s="39">
        <f t="shared" si="8"/>
        <v>606.52871275738084</v>
      </c>
      <c r="I52" s="37">
        <f t="shared" si="9"/>
        <v>2213.189153057353</v>
      </c>
      <c r="J52" s="40">
        <f t="shared" si="10"/>
        <v>-111.19215679175619</v>
      </c>
      <c r="K52" s="37">
        <f t="shared" si="11"/>
        <v>2101.9969962655969</v>
      </c>
      <c r="L52" s="37">
        <f t="shared" si="12"/>
        <v>16959668.479878496</v>
      </c>
      <c r="M52" s="37">
        <f t="shared" si="13"/>
        <v>16107602.982383268</v>
      </c>
      <c r="N52" s="41">
        <f>'jan-mar'!M52</f>
        <v>14935883.091142874</v>
      </c>
      <c r="O52" s="41">
        <f t="shared" si="14"/>
        <v>1171719.8912403937</v>
      </c>
      <c r="Q52" s="4"/>
      <c r="R52" s="4"/>
      <c r="S52" s="4"/>
      <c r="T52" s="4"/>
      <c r="U52" s="4"/>
    </row>
    <row r="53" spans="1:21" s="34" customFormat="1" x14ac:dyDescent="0.3">
      <c r="A53" s="33" t="s">
        <v>512</v>
      </c>
      <c r="B53" s="34" t="s">
        <v>108</v>
      </c>
      <c r="C53" s="36">
        <v>154959084</v>
      </c>
      <c r="D53" s="36">
        <v>20916</v>
      </c>
      <c r="E53" s="37">
        <f t="shared" si="5"/>
        <v>7408.6385542168673</v>
      </c>
      <c r="F53" s="38">
        <f t="shared" si="6"/>
        <v>0.78412545138216427</v>
      </c>
      <c r="G53" s="39">
        <f t="shared" si="7"/>
        <v>1223.7861946287842</v>
      </c>
      <c r="H53" s="39">
        <f t="shared" si="8"/>
        <v>383.18540278252135</v>
      </c>
      <c r="I53" s="37">
        <f t="shared" si="9"/>
        <v>1606.9715974113055</v>
      </c>
      <c r="J53" s="40">
        <f t="shared" si="10"/>
        <v>-111.19215679175619</v>
      </c>
      <c r="K53" s="37">
        <f t="shared" si="11"/>
        <v>1495.7794406195494</v>
      </c>
      <c r="L53" s="37">
        <f t="shared" si="12"/>
        <v>33611417.931454867</v>
      </c>
      <c r="M53" s="37">
        <f t="shared" si="13"/>
        <v>31285722.779998496</v>
      </c>
      <c r="N53" s="41">
        <f>'jan-mar'!M53</f>
        <v>28199682.920324188</v>
      </c>
      <c r="O53" s="41">
        <f t="shared" si="14"/>
        <v>3086039.8596743084</v>
      </c>
      <c r="Q53" s="4"/>
      <c r="R53" s="4"/>
      <c r="S53" s="4"/>
      <c r="T53" s="4"/>
      <c r="U53" s="4"/>
    </row>
    <row r="54" spans="1:21" s="34" customFormat="1" x14ac:dyDescent="0.3">
      <c r="A54" s="33" t="s">
        <v>513</v>
      </c>
      <c r="B54" s="34" t="s">
        <v>109</v>
      </c>
      <c r="C54" s="36">
        <v>32650984</v>
      </c>
      <c r="D54" s="36">
        <v>5024</v>
      </c>
      <c r="E54" s="37">
        <f t="shared" si="5"/>
        <v>6499.001592356688</v>
      </c>
      <c r="F54" s="38">
        <f t="shared" si="6"/>
        <v>0.68785007121713615</v>
      </c>
      <c r="G54" s="39">
        <f t="shared" si="7"/>
        <v>1769.5683717448919</v>
      </c>
      <c r="H54" s="39">
        <f t="shared" si="8"/>
        <v>701.55833943358402</v>
      </c>
      <c r="I54" s="37">
        <f t="shared" si="9"/>
        <v>2471.1267111784759</v>
      </c>
      <c r="J54" s="40">
        <f t="shared" si="10"/>
        <v>-111.19215679175619</v>
      </c>
      <c r="K54" s="37">
        <f t="shared" si="11"/>
        <v>2359.9345543867198</v>
      </c>
      <c r="L54" s="37">
        <f t="shared" si="12"/>
        <v>12414940.596960664</v>
      </c>
      <c r="M54" s="37">
        <f t="shared" si="13"/>
        <v>11856311.20123888</v>
      </c>
      <c r="N54" s="41">
        <f>'jan-mar'!M54</f>
        <v>11069234.382487511</v>
      </c>
      <c r="O54" s="41">
        <f t="shared" si="14"/>
        <v>787076.81875136867</v>
      </c>
      <c r="Q54" s="4"/>
      <c r="R54" s="4"/>
      <c r="S54" s="4"/>
      <c r="T54" s="4"/>
      <c r="U54" s="4"/>
    </row>
    <row r="55" spans="1:21" s="34" customFormat="1" x14ac:dyDescent="0.3">
      <c r="A55" s="33" t="s">
        <v>514</v>
      </c>
      <c r="B55" s="34" t="s">
        <v>110</v>
      </c>
      <c r="C55" s="36">
        <v>59963675</v>
      </c>
      <c r="D55" s="36">
        <v>7879</v>
      </c>
      <c r="E55" s="37">
        <f t="shared" si="5"/>
        <v>7610.5692346744509</v>
      </c>
      <c r="F55" s="38">
        <f t="shared" si="6"/>
        <v>0.80549766232253828</v>
      </c>
      <c r="G55" s="39">
        <f t="shared" si="7"/>
        <v>1102.6277863542341</v>
      </c>
      <c r="H55" s="39">
        <f t="shared" si="8"/>
        <v>312.5096646223671</v>
      </c>
      <c r="I55" s="37">
        <f t="shared" si="9"/>
        <v>1415.1374509766013</v>
      </c>
      <c r="J55" s="40">
        <f t="shared" si="10"/>
        <v>-111.19215679175619</v>
      </c>
      <c r="K55" s="37">
        <f t="shared" si="11"/>
        <v>1303.9452941848451</v>
      </c>
      <c r="L55" s="37">
        <f t="shared" si="12"/>
        <v>11149867.976244641</v>
      </c>
      <c r="M55" s="37">
        <f t="shared" si="13"/>
        <v>10273784.972882396</v>
      </c>
      <c r="N55" s="41">
        <f>'jan-mar'!M55</f>
        <v>9642862.1093389876</v>
      </c>
      <c r="O55" s="41">
        <f t="shared" si="14"/>
        <v>630922.86354340799</v>
      </c>
      <c r="Q55" s="4"/>
      <c r="R55" s="4"/>
      <c r="S55" s="4"/>
      <c r="T55" s="4"/>
      <c r="U55" s="4"/>
    </row>
    <row r="56" spans="1:21" s="34" customFormat="1" x14ac:dyDescent="0.3">
      <c r="A56" s="33" t="s">
        <v>515</v>
      </c>
      <c r="B56" s="34" t="s">
        <v>111</v>
      </c>
      <c r="C56" s="36">
        <v>38748448</v>
      </c>
      <c r="D56" s="36">
        <v>6114</v>
      </c>
      <c r="E56" s="37">
        <f t="shared" si="5"/>
        <v>6337.6591429506052</v>
      </c>
      <c r="F56" s="38">
        <f t="shared" si="6"/>
        <v>0.67077369206301474</v>
      </c>
      <c r="G56" s="39">
        <f t="shared" si="7"/>
        <v>1866.3738413885415</v>
      </c>
      <c r="H56" s="39">
        <f t="shared" si="8"/>
        <v>758.02819672571309</v>
      </c>
      <c r="I56" s="37">
        <f t="shared" si="9"/>
        <v>2624.4020381142545</v>
      </c>
      <c r="J56" s="40">
        <f t="shared" si="10"/>
        <v>-111.19215679175619</v>
      </c>
      <c r="K56" s="37">
        <f t="shared" si="11"/>
        <v>2513.2098813224984</v>
      </c>
      <c r="L56" s="37">
        <f t="shared" si="12"/>
        <v>16045594.061030552</v>
      </c>
      <c r="M56" s="37">
        <f t="shared" si="13"/>
        <v>15365765.214405755</v>
      </c>
      <c r="N56" s="41">
        <f>'jan-mar'!M56</f>
        <v>14399217.183106815</v>
      </c>
      <c r="O56" s="41">
        <f t="shared" si="14"/>
        <v>966548.03129893914</v>
      </c>
      <c r="Q56" s="4"/>
      <c r="R56" s="4"/>
      <c r="S56" s="4"/>
      <c r="T56" s="4"/>
      <c r="U56" s="4"/>
    </row>
    <row r="57" spans="1:21" s="34" customFormat="1" x14ac:dyDescent="0.3">
      <c r="A57" s="33" t="s">
        <v>516</v>
      </c>
      <c r="B57" s="34" t="s">
        <v>112</v>
      </c>
      <c r="C57" s="36">
        <v>32094980</v>
      </c>
      <c r="D57" s="36">
        <v>4646</v>
      </c>
      <c r="E57" s="37">
        <f t="shared" si="5"/>
        <v>6908.0886784330605</v>
      </c>
      <c r="F57" s="38">
        <f t="shared" si="6"/>
        <v>0.7311475804257167</v>
      </c>
      <c r="G57" s="39">
        <f t="shared" si="7"/>
        <v>1524.1161200990684</v>
      </c>
      <c r="H57" s="39">
        <f t="shared" si="8"/>
        <v>558.37785930685368</v>
      </c>
      <c r="I57" s="37">
        <f t="shared" si="9"/>
        <v>2082.4939794059219</v>
      </c>
      <c r="J57" s="40">
        <f t="shared" si="10"/>
        <v>-111.19215679175619</v>
      </c>
      <c r="K57" s="37">
        <f t="shared" si="11"/>
        <v>1971.3018226141658</v>
      </c>
      <c r="L57" s="37">
        <f t="shared" si="12"/>
        <v>9675267.0283199139</v>
      </c>
      <c r="M57" s="37">
        <f t="shared" si="13"/>
        <v>9158668.2678654138</v>
      </c>
      <c r="N57" s="41">
        <f>'jan-mar'!M57</f>
        <v>8871528.1881443001</v>
      </c>
      <c r="O57" s="41">
        <f t="shared" si="14"/>
        <v>287140.07972111367</v>
      </c>
      <c r="Q57" s="4"/>
      <c r="R57" s="4"/>
      <c r="S57" s="4"/>
      <c r="T57" s="4"/>
      <c r="U57" s="4"/>
    </row>
    <row r="58" spans="1:21" s="34" customFormat="1" x14ac:dyDescent="0.3">
      <c r="A58" s="33" t="s">
        <v>517</v>
      </c>
      <c r="B58" s="34" t="s">
        <v>113</v>
      </c>
      <c r="C58" s="36">
        <v>47414748</v>
      </c>
      <c r="D58" s="36">
        <v>7214</v>
      </c>
      <c r="E58" s="37">
        <f t="shared" si="5"/>
        <v>6572.6016079844749</v>
      </c>
      <c r="F58" s="38">
        <f t="shared" si="6"/>
        <v>0.69563984865782724</v>
      </c>
      <c r="G58" s="39">
        <f t="shared" si="7"/>
        <v>1725.4083623682197</v>
      </c>
      <c r="H58" s="39">
        <f t="shared" si="8"/>
        <v>675.79833396385868</v>
      </c>
      <c r="I58" s="37">
        <f t="shared" si="9"/>
        <v>2401.2066963320785</v>
      </c>
      <c r="J58" s="40">
        <f t="shared" si="10"/>
        <v>-111.19215679175619</v>
      </c>
      <c r="K58" s="37">
        <f t="shared" si="11"/>
        <v>2290.0145395403224</v>
      </c>
      <c r="L58" s="37">
        <f t="shared" si="12"/>
        <v>17322305.107339613</v>
      </c>
      <c r="M58" s="37">
        <f t="shared" si="13"/>
        <v>16520164.888243886</v>
      </c>
      <c r="N58" s="41">
        <f>'jan-mar'!M58</f>
        <v>15295453.143364826</v>
      </c>
      <c r="O58" s="41">
        <f t="shared" si="14"/>
        <v>1224711.7448790595</v>
      </c>
      <c r="Q58" s="4"/>
      <c r="R58" s="4"/>
      <c r="S58" s="4"/>
      <c r="T58" s="4"/>
      <c r="U58" s="4"/>
    </row>
    <row r="59" spans="1:21" s="34" customFormat="1" x14ac:dyDescent="0.3">
      <c r="A59" s="33" t="s">
        <v>518</v>
      </c>
      <c r="B59" s="34" t="s">
        <v>79</v>
      </c>
      <c r="C59" s="36">
        <v>25374697</v>
      </c>
      <c r="D59" s="36">
        <v>3705</v>
      </c>
      <c r="E59" s="37">
        <f t="shared" si="5"/>
        <v>6848.7711201079619</v>
      </c>
      <c r="F59" s="38">
        <f t="shared" si="6"/>
        <v>0.72486944890989569</v>
      </c>
      <c r="G59" s="39">
        <f t="shared" si="7"/>
        <v>1559.7066550941274</v>
      </c>
      <c r="H59" s="39">
        <f t="shared" si="8"/>
        <v>579.13900472063824</v>
      </c>
      <c r="I59" s="37">
        <f t="shared" si="9"/>
        <v>2138.8456598147659</v>
      </c>
      <c r="J59" s="40">
        <f t="shared" si="10"/>
        <v>-111.19215679175619</v>
      </c>
      <c r="K59" s="37">
        <f t="shared" si="11"/>
        <v>2027.6535030230098</v>
      </c>
      <c r="L59" s="37">
        <f t="shared" si="12"/>
        <v>7924423.1696137078</v>
      </c>
      <c r="M59" s="37">
        <f t="shared" si="13"/>
        <v>7512456.2287002513</v>
      </c>
      <c r="N59" s="41">
        <f>'jan-mar'!M59</f>
        <v>7418744.0461417632</v>
      </c>
      <c r="O59" s="41">
        <f t="shared" si="14"/>
        <v>93712.182558488101</v>
      </c>
      <c r="Q59" s="4"/>
      <c r="R59" s="4"/>
      <c r="S59" s="4"/>
      <c r="T59" s="4"/>
      <c r="U59" s="4"/>
    </row>
    <row r="60" spans="1:21" s="34" customFormat="1" x14ac:dyDescent="0.3">
      <c r="A60" s="33" t="s">
        <v>519</v>
      </c>
      <c r="B60" s="34" t="s">
        <v>114</v>
      </c>
      <c r="C60" s="36">
        <v>160727053</v>
      </c>
      <c r="D60" s="36">
        <v>21191</v>
      </c>
      <c r="E60" s="37">
        <f t="shared" si="5"/>
        <v>7584.6846774574115</v>
      </c>
      <c r="F60" s="38">
        <f t="shared" si="6"/>
        <v>0.80275805774295117</v>
      </c>
      <c r="G60" s="39">
        <f t="shared" si="7"/>
        <v>1118.1585206844577</v>
      </c>
      <c r="H60" s="39">
        <f t="shared" si="8"/>
        <v>321.5692596483309</v>
      </c>
      <c r="I60" s="37">
        <f t="shared" si="9"/>
        <v>1439.7277803327886</v>
      </c>
      <c r="J60" s="40">
        <f t="shared" si="10"/>
        <v>-111.19215679175619</v>
      </c>
      <c r="K60" s="37">
        <f t="shared" si="11"/>
        <v>1328.5356235410325</v>
      </c>
      <c r="L60" s="37">
        <f t="shared" si="12"/>
        <v>30509271.393032122</v>
      </c>
      <c r="M60" s="37">
        <f t="shared" si="13"/>
        <v>28152998.398458019</v>
      </c>
      <c r="N60" s="41">
        <f>'jan-mar'!M60</f>
        <v>26483259.560388695</v>
      </c>
      <c r="O60" s="41">
        <f t="shared" si="14"/>
        <v>1669738.8380693235</v>
      </c>
      <c r="Q60" s="4"/>
      <c r="R60" s="4"/>
      <c r="S60" s="4"/>
      <c r="T60" s="4"/>
      <c r="U60" s="4"/>
    </row>
    <row r="61" spans="1:21" s="34" customFormat="1" x14ac:dyDescent="0.3">
      <c r="A61" s="33" t="s">
        <v>520</v>
      </c>
      <c r="B61" s="34" t="s">
        <v>115</v>
      </c>
      <c r="C61" s="36">
        <v>50304519</v>
      </c>
      <c r="D61" s="36">
        <v>6607</v>
      </c>
      <c r="E61" s="37">
        <f t="shared" si="5"/>
        <v>7613.821552898441</v>
      </c>
      <c r="F61" s="38">
        <f t="shared" si="6"/>
        <v>0.80584188555286085</v>
      </c>
      <c r="G61" s="39">
        <f t="shared" si="7"/>
        <v>1100.67639541984</v>
      </c>
      <c r="H61" s="39">
        <f t="shared" si="8"/>
        <v>311.37135324397053</v>
      </c>
      <c r="I61" s="37">
        <f t="shared" si="9"/>
        <v>1412.0477486638106</v>
      </c>
      <c r="J61" s="40">
        <f t="shared" si="10"/>
        <v>-111.19215679175619</v>
      </c>
      <c r="K61" s="37">
        <f t="shared" si="11"/>
        <v>1300.8555918720544</v>
      </c>
      <c r="L61" s="37">
        <f t="shared" si="12"/>
        <v>9329399.4754217956</v>
      </c>
      <c r="M61" s="37">
        <f t="shared" si="13"/>
        <v>8594752.8954986632</v>
      </c>
      <c r="N61" s="41">
        <f>'jan-mar'!M61</f>
        <v>8610744.6132951789</v>
      </c>
      <c r="O61" s="41">
        <f t="shared" si="14"/>
        <v>-15991.717796515673</v>
      </c>
      <c r="Q61" s="4"/>
      <c r="R61" s="4"/>
      <c r="S61" s="4"/>
      <c r="T61" s="4"/>
      <c r="U61" s="4"/>
    </row>
    <row r="62" spans="1:21" s="34" customFormat="1" x14ac:dyDescent="0.3">
      <c r="A62" s="33" t="s">
        <v>521</v>
      </c>
      <c r="B62" s="34" t="s">
        <v>116</v>
      </c>
      <c r="C62" s="36">
        <v>36285589</v>
      </c>
      <c r="D62" s="36">
        <v>4407</v>
      </c>
      <c r="E62" s="37">
        <f t="shared" si="5"/>
        <v>8233.6258225550264</v>
      </c>
      <c r="F62" s="38">
        <f t="shared" si="6"/>
        <v>0.87144156343651702</v>
      </c>
      <c r="G62" s="39">
        <f t="shared" si="7"/>
        <v>728.79383362588885</v>
      </c>
      <c r="H62" s="39">
        <f t="shared" si="8"/>
        <v>94.439858864165672</v>
      </c>
      <c r="I62" s="37">
        <f t="shared" si="9"/>
        <v>823.23369249005452</v>
      </c>
      <c r="J62" s="40">
        <f t="shared" si="10"/>
        <v>-111.19215679175619</v>
      </c>
      <c r="K62" s="37">
        <f t="shared" si="11"/>
        <v>712.04153569829828</v>
      </c>
      <c r="L62" s="37">
        <f t="shared" si="12"/>
        <v>3627990.8828036701</v>
      </c>
      <c r="M62" s="37">
        <f t="shared" si="13"/>
        <v>3137967.0478224005</v>
      </c>
      <c r="N62" s="41">
        <f>'jan-mar'!M62</f>
        <v>4311642.5927791512</v>
      </c>
      <c r="O62" s="41">
        <f t="shared" si="14"/>
        <v>-1173675.5449567507</v>
      </c>
      <c r="Q62" s="4"/>
      <c r="R62" s="4"/>
      <c r="S62" s="4"/>
      <c r="T62" s="4"/>
      <c r="U62" s="4"/>
    </row>
    <row r="63" spans="1:21" s="34" customFormat="1" x14ac:dyDescent="0.3">
      <c r="A63" s="33" t="s">
        <v>522</v>
      </c>
      <c r="B63" s="34" t="s">
        <v>117</v>
      </c>
      <c r="C63" s="36">
        <v>16681335</v>
      </c>
      <c r="D63" s="36">
        <v>2459</v>
      </c>
      <c r="E63" s="37">
        <f t="shared" si="5"/>
        <v>6783.7881252541683</v>
      </c>
      <c r="F63" s="38">
        <f t="shared" si="6"/>
        <v>0.71799169130314977</v>
      </c>
      <c r="G63" s="39">
        <f t="shared" si="7"/>
        <v>1598.6964520064037</v>
      </c>
      <c r="H63" s="39">
        <f t="shared" si="8"/>
        <v>601.88305291946597</v>
      </c>
      <c r="I63" s="37">
        <f t="shared" si="9"/>
        <v>2200.5795049258695</v>
      </c>
      <c r="J63" s="40">
        <f t="shared" si="10"/>
        <v>-111.19215679175619</v>
      </c>
      <c r="K63" s="37">
        <f t="shared" si="11"/>
        <v>2089.3873481341134</v>
      </c>
      <c r="L63" s="37">
        <f t="shared" si="12"/>
        <v>5411225.0026127128</v>
      </c>
      <c r="M63" s="37">
        <f t="shared" si="13"/>
        <v>5137803.4890617849</v>
      </c>
      <c r="N63" s="41">
        <f>'jan-mar'!M63</f>
        <v>5095526.9351585954</v>
      </c>
      <c r="O63" s="41">
        <f t="shared" si="14"/>
        <v>42276.553903189488</v>
      </c>
      <c r="Q63" s="4"/>
      <c r="R63" s="4"/>
      <c r="S63" s="4"/>
      <c r="T63" s="4"/>
      <c r="U63" s="4"/>
    </row>
    <row r="64" spans="1:21" s="34" customFormat="1" x14ac:dyDescent="0.3">
      <c r="A64" s="33" t="s">
        <v>523</v>
      </c>
      <c r="B64" s="34" t="s">
        <v>118</v>
      </c>
      <c r="C64" s="36">
        <v>16554204</v>
      </c>
      <c r="D64" s="36">
        <v>1791</v>
      </c>
      <c r="E64" s="37">
        <f t="shared" si="5"/>
        <v>9242.9949748743711</v>
      </c>
      <c r="F64" s="38">
        <f t="shared" si="6"/>
        <v>0.97827253330791752</v>
      </c>
      <c r="G64" s="39">
        <f t="shared" si="7"/>
        <v>123.17234223428204</v>
      </c>
      <c r="H64" s="39">
        <f t="shared" si="8"/>
        <v>0</v>
      </c>
      <c r="I64" s="37">
        <f t="shared" si="9"/>
        <v>123.17234223428204</v>
      </c>
      <c r="J64" s="40">
        <f t="shared" si="10"/>
        <v>-111.19215679175619</v>
      </c>
      <c r="K64" s="37">
        <f t="shared" si="11"/>
        <v>11.980185442525851</v>
      </c>
      <c r="L64" s="37">
        <f t="shared" si="12"/>
        <v>220601.66494159913</v>
      </c>
      <c r="M64" s="37">
        <f t="shared" si="13"/>
        <v>21456.512127563801</v>
      </c>
      <c r="N64" s="41">
        <f>'jan-mar'!M64</f>
        <v>1780269.8112928201</v>
      </c>
      <c r="O64" s="41">
        <f t="shared" si="14"/>
        <v>-1758813.2991652563</v>
      </c>
      <c r="Q64" s="4"/>
      <c r="R64" s="4"/>
      <c r="S64" s="4"/>
      <c r="T64" s="4"/>
      <c r="U64" s="4"/>
    </row>
    <row r="65" spans="1:21" s="34" customFormat="1" x14ac:dyDescent="0.3">
      <c r="A65" s="33" t="s">
        <v>524</v>
      </c>
      <c r="B65" s="34" t="s">
        <v>119</v>
      </c>
      <c r="C65" s="36">
        <v>8176225</v>
      </c>
      <c r="D65" s="36">
        <v>1286</v>
      </c>
      <c r="E65" s="37">
        <f t="shared" si="5"/>
        <v>6357.8732503888023</v>
      </c>
      <c r="F65" s="38">
        <f t="shared" si="6"/>
        <v>0.67291313995256552</v>
      </c>
      <c r="G65" s="39">
        <f t="shared" si="7"/>
        <v>1854.2453769256233</v>
      </c>
      <c r="H65" s="39">
        <f t="shared" si="8"/>
        <v>750.95325912234409</v>
      </c>
      <c r="I65" s="37">
        <f t="shared" si="9"/>
        <v>2605.1986360479673</v>
      </c>
      <c r="J65" s="40">
        <f t="shared" si="10"/>
        <v>-111.19215679175619</v>
      </c>
      <c r="K65" s="37">
        <f t="shared" si="11"/>
        <v>2494.0064792562112</v>
      </c>
      <c r="L65" s="37">
        <f t="shared" si="12"/>
        <v>3350285.4459576858</v>
      </c>
      <c r="M65" s="37">
        <f t="shared" si="13"/>
        <v>3207292.3323234874</v>
      </c>
      <c r="N65" s="41">
        <f>'jan-mar'!M65</f>
        <v>3000129.0495380051</v>
      </c>
      <c r="O65" s="41">
        <f t="shared" si="14"/>
        <v>207163.28278548224</v>
      </c>
      <c r="Q65" s="4"/>
      <c r="R65" s="4"/>
      <c r="S65" s="4"/>
      <c r="T65" s="4"/>
      <c r="U65" s="4"/>
    </row>
    <row r="66" spans="1:21" s="34" customFormat="1" x14ac:dyDescent="0.3">
      <c r="A66" s="33" t="s">
        <v>525</v>
      </c>
      <c r="B66" s="34" t="s">
        <v>120</v>
      </c>
      <c r="C66" s="36">
        <v>9158679</v>
      </c>
      <c r="D66" s="36">
        <v>1551</v>
      </c>
      <c r="E66" s="37">
        <f t="shared" si="5"/>
        <v>5905.0154738878146</v>
      </c>
      <c r="F66" s="38">
        <f t="shared" si="6"/>
        <v>0.62498296954242383</v>
      </c>
      <c r="G66" s="39">
        <f t="shared" si="7"/>
        <v>2125.9600428262161</v>
      </c>
      <c r="H66" s="39">
        <f t="shared" si="8"/>
        <v>909.4534808976897</v>
      </c>
      <c r="I66" s="37">
        <f t="shared" si="9"/>
        <v>3035.4135237239057</v>
      </c>
      <c r="J66" s="40">
        <f t="shared" si="10"/>
        <v>-111.19215679175619</v>
      </c>
      <c r="K66" s="37">
        <f t="shared" si="11"/>
        <v>2924.2213669321495</v>
      </c>
      <c r="L66" s="37">
        <f t="shared" si="12"/>
        <v>4707926.3752957778</v>
      </c>
      <c r="M66" s="37">
        <f t="shared" si="13"/>
        <v>4535467.3401117641</v>
      </c>
      <c r="N66" s="41">
        <f>'jan-mar'!M66</f>
        <v>4165262.5799637991</v>
      </c>
      <c r="O66" s="41">
        <f t="shared" si="14"/>
        <v>370204.76014796505</v>
      </c>
      <c r="Q66" s="4"/>
      <c r="R66" s="4"/>
      <c r="S66" s="4"/>
      <c r="T66" s="4"/>
      <c r="U66" s="4"/>
    </row>
    <row r="67" spans="1:21" s="34" customFormat="1" x14ac:dyDescent="0.3">
      <c r="A67" s="33" t="s">
        <v>526</v>
      </c>
      <c r="B67" s="34" t="s">
        <v>121</v>
      </c>
      <c r="C67" s="36">
        <v>44039070</v>
      </c>
      <c r="D67" s="36">
        <v>5591</v>
      </c>
      <c r="E67" s="37">
        <f t="shared" si="5"/>
        <v>7876.7787515650152</v>
      </c>
      <c r="F67" s="38">
        <f t="shared" si="6"/>
        <v>0.83367310320367416</v>
      </c>
      <c r="G67" s="39">
        <f t="shared" si="7"/>
        <v>942.90207621989555</v>
      </c>
      <c r="H67" s="39">
        <f t="shared" si="8"/>
        <v>219.33633371066958</v>
      </c>
      <c r="I67" s="37">
        <f t="shared" si="9"/>
        <v>1162.238409930565</v>
      </c>
      <c r="J67" s="40">
        <f t="shared" si="10"/>
        <v>-111.19215679175619</v>
      </c>
      <c r="K67" s="37">
        <f t="shared" si="11"/>
        <v>1051.0462531388089</v>
      </c>
      <c r="L67" s="37">
        <f t="shared" si="12"/>
        <v>6498074.9499217886</v>
      </c>
      <c r="M67" s="37">
        <f t="shared" si="13"/>
        <v>5876399.6012990801</v>
      </c>
      <c r="N67" s="41">
        <f>'jan-mar'!M67</f>
        <v>6930683.2740023229</v>
      </c>
      <c r="O67" s="41">
        <f t="shared" si="14"/>
        <v>-1054283.6727032429</v>
      </c>
      <c r="Q67" s="4"/>
      <c r="R67" s="4"/>
      <c r="S67" s="4"/>
      <c r="T67" s="4"/>
      <c r="U67" s="4"/>
    </row>
    <row r="68" spans="1:21" s="34" customFormat="1" x14ac:dyDescent="0.3">
      <c r="A68" s="33" t="s">
        <v>527</v>
      </c>
      <c r="B68" s="34" t="s">
        <v>122</v>
      </c>
      <c r="C68" s="36">
        <v>20520268</v>
      </c>
      <c r="D68" s="36">
        <v>2418</v>
      </c>
      <c r="E68" s="37">
        <f t="shared" si="5"/>
        <v>8486.4631927212577</v>
      </c>
      <c r="F68" s="38">
        <f t="shared" si="6"/>
        <v>0.89820170506807651</v>
      </c>
      <c r="G68" s="39">
        <f t="shared" si="7"/>
        <v>577.09141152615007</v>
      </c>
      <c r="H68" s="39">
        <f t="shared" si="8"/>
        <v>5.9467793059847276</v>
      </c>
      <c r="I68" s="37">
        <f t="shared" si="9"/>
        <v>583.03819083213477</v>
      </c>
      <c r="J68" s="40">
        <f t="shared" si="10"/>
        <v>-111.19215679175619</v>
      </c>
      <c r="K68" s="37">
        <f t="shared" si="11"/>
        <v>471.84603404037858</v>
      </c>
      <c r="L68" s="37">
        <f t="shared" si="12"/>
        <v>1409786.345432102</v>
      </c>
      <c r="M68" s="37">
        <f t="shared" si="13"/>
        <v>1140923.7103096354</v>
      </c>
      <c r="N68" s="41">
        <f>'jan-mar'!M68</f>
        <v>2372060.6606398891</v>
      </c>
      <c r="O68" s="41">
        <f t="shared" si="14"/>
        <v>-1231136.9503302537</v>
      </c>
      <c r="Q68" s="4"/>
      <c r="R68" s="4"/>
      <c r="S68" s="4"/>
      <c r="T68" s="4"/>
      <c r="U68" s="4"/>
    </row>
    <row r="69" spans="1:21" s="34" customFormat="1" x14ac:dyDescent="0.3">
      <c r="A69" s="33" t="s">
        <v>528</v>
      </c>
      <c r="B69" s="34" t="s">
        <v>123</v>
      </c>
      <c r="C69" s="36">
        <v>10463859</v>
      </c>
      <c r="D69" s="36">
        <v>1577</v>
      </c>
      <c r="E69" s="37">
        <f t="shared" si="5"/>
        <v>6635.2942295497778</v>
      </c>
      <c r="F69" s="38">
        <f t="shared" si="6"/>
        <v>0.70227519465608002</v>
      </c>
      <c r="G69" s="39">
        <f t="shared" si="7"/>
        <v>1687.7927894290381</v>
      </c>
      <c r="H69" s="39">
        <f t="shared" si="8"/>
        <v>653.85591641600263</v>
      </c>
      <c r="I69" s="37">
        <f t="shared" si="9"/>
        <v>2341.6487058450407</v>
      </c>
      <c r="J69" s="40">
        <f t="shared" si="10"/>
        <v>-111.19215679175619</v>
      </c>
      <c r="K69" s="37">
        <f t="shared" si="11"/>
        <v>2230.4565490532846</v>
      </c>
      <c r="L69" s="37">
        <f t="shared" si="12"/>
        <v>3692780.0091176294</v>
      </c>
      <c r="M69" s="37">
        <f t="shared" si="13"/>
        <v>3517429.9778570295</v>
      </c>
      <c r="N69" s="41">
        <f>'jan-mar'!M69</f>
        <v>3740482.2150244429</v>
      </c>
      <c r="O69" s="41">
        <f t="shared" si="14"/>
        <v>-223052.23716741335</v>
      </c>
      <c r="Q69" s="4"/>
      <c r="R69" s="4"/>
      <c r="S69" s="4"/>
      <c r="T69" s="4"/>
      <c r="U69" s="4"/>
    </row>
    <row r="70" spans="1:21" s="34" customFormat="1" x14ac:dyDescent="0.3">
      <c r="A70" s="33" t="s">
        <v>529</v>
      </c>
      <c r="B70" s="34" t="s">
        <v>124</v>
      </c>
      <c r="C70" s="36">
        <v>13046632</v>
      </c>
      <c r="D70" s="36">
        <v>1912</v>
      </c>
      <c r="E70" s="37">
        <f t="shared" si="5"/>
        <v>6823.5523012552303</v>
      </c>
      <c r="F70" s="38">
        <f t="shared" si="6"/>
        <v>0.7222003056426799</v>
      </c>
      <c r="G70" s="39">
        <f t="shared" si="7"/>
        <v>1574.8379464057664</v>
      </c>
      <c r="H70" s="39">
        <f t="shared" si="8"/>
        <v>587.9655913190943</v>
      </c>
      <c r="I70" s="37">
        <f t="shared" si="9"/>
        <v>2162.8035377248607</v>
      </c>
      <c r="J70" s="40">
        <f t="shared" si="10"/>
        <v>-111.19215679175619</v>
      </c>
      <c r="K70" s="37">
        <f t="shared" si="11"/>
        <v>2051.6113809331046</v>
      </c>
      <c r="L70" s="37">
        <f t="shared" si="12"/>
        <v>4135280.3641299335</v>
      </c>
      <c r="M70" s="37">
        <f t="shared" si="13"/>
        <v>3922680.9603440957</v>
      </c>
      <c r="N70" s="41">
        <f>'jan-mar'!M70</f>
        <v>3531680.6629212019</v>
      </c>
      <c r="O70" s="41">
        <f t="shared" si="14"/>
        <v>391000.29742289381</v>
      </c>
      <c r="Q70" s="4"/>
      <c r="R70" s="4"/>
      <c r="S70" s="4"/>
      <c r="T70" s="4"/>
      <c r="U70" s="4"/>
    </row>
    <row r="71" spans="1:21" s="34" customFormat="1" x14ac:dyDescent="0.3">
      <c r="A71" s="33" t="s">
        <v>530</v>
      </c>
      <c r="B71" s="34" t="s">
        <v>125</v>
      </c>
      <c r="C71" s="36">
        <v>247340625</v>
      </c>
      <c r="D71" s="36">
        <v>28023</v>
      </c>
      <c r="E71" s="37">
        <f t="shared" si="5"/>
        <v>8826.3435392356278</v>
      </c>
      <c r="F71" s="38">
        <f t="shared" si="6"/>
        <v>0.93417441829685388</v>
      </c>
      <c r="G71" s="39">
        <f t="shared" si="7"/>
        <v>373.16320361752804</v>
      </c>
      <c r="H71" s="39">
        <f t="shared" si="8"/>
        <v>0</v>
      </c>
      <c r="I71" s="37">
        <f t="shared" si="9"/>
        <v>373.16320361752804</v>
      </c>
      <c r="J71" s="40">
        <f t="shared" si="10"/>
        <v>-111.19215679175619</v>
      </c>
      <c r="K71" s="37">
        <f t="shared" si="11"/>
        <v>261.97104682577185</v>
      </c>
      <c r="L71" s="37">
        <f t="shared" si="12"/>
        <v>10457152.454973988</v>
      </c>
      <c r="M71" s="37">
        <f t="shared" si="13"/>
        <v>7341214.645198605</v>
      </c>
      <c r="N71" s="41">
        <f>'jan-mar'!M71</f>
        <v>6128114.7239829535</v>
      </c>
      <c r="O71" s="41">
        <f t="shared" si="14"/>
        <v>1213099.9212156516</v>
      </c>
      <c r="Q71" s="4"/>
      <c r="R71" s="4"/>
      <c r="S71" s="4"/>
      <c r="T71" s="4"/>
      <c r="U71" s="4"/>
    </row>
    <row r="72" spans="1:21" s="34" customFormat="1" x14ac:dyDescent="0.3">
      <c r="A72" s="33" t="s">
        <v>531</v>
      </c>
      <c r="B72" s="34" t="s">
        <v>126</v>
      </c>
      <c r="C72" s="36">
        <v>240030827</v>
      </c>
      <c r="D72" s="36">
        <v>30676</v>
      </c>
      <c r="E72" s="37">
        <f t="shared" si="5"/>
        <v>7824.7107510757596</v>
      </c>
      <c r="F72" s="38">
        <f t="shared" si="6"/>
        <v>0.8281622601402121</v>
      </c>
      <c r="G72" s="39">
        <f t="shared" si="7"/>
        <v>974.14287651344887</v>
      </c>
      <c r="H72" s="39">
        <f t="shared" si="8"/>
        <v>237.56013388190902</v>
      </c>
      <c r="I72" s="37">
        <f t="shared" si="9"/>
        <v>1211.703010395358</v>
      </c>
      <c r="J72" s="40">
        <f t="shared" si="10"/>
        <v>-111.19215679175619</v>
      </c>
      <c r="K72" s="37">
        <f t="shared" si="11"/>
        <v>1100.5108536036018</v>
      </c>
      <c r="L72" s="37">
        <f t="shared" si="12"/>
        <v>37170201.546888001</v>
      </c>
      <c r="M72" s="37">
        <f t="shared" si="13"/>
        <v>33759270.945144087</v>
      </c>
      <c r="N72" s="41">
        <f>'jan-mar'!M72</f>
        <v>30551317.077704389</v>
      </c>
      <c r="O72" s="41">
        <f t="shared" si="14"/>
        <v>3207953.8674396984</v>
      </c>
      <c r="Q72" s="4"/>
      <c r="R72" s="4"/>
      <c r="S72" s="4"/>
      <c r="T72" s="4"/>
      <c r="U72" s="4"/>
    </row>
    <row r="73" spans="1:21" s="34" customFormat="1" x14ac:dyDescent="0.3">
      <c r="A73" s="33" t="s">
        <v>532</v>
      </c>
      <c r="B73" s="34" t="s">
        <v>127</v>
      </c>
      <c r="C73" s="36">
        <v>18198659</v>
      </c>
      <c r="D73" s="36">
        <v>2615</v>
      </c>
      <c r="E73" s="37">
        <f t="shared" ref="E73:E136" si="15">(C73)/D73</f>
        <v>6959.3342256214146</v>
      </c>
      <c r="F73" s="38">
        <f t="shared" ref="F73:F136" si="16">IF(ISNUMBER(C73),E73/E$435,"")</f>
        <v>0.73657137557057806</v>
      </c>
      <c r="G73" s="39">
        <f t="shared" ref="G73:G136" si="17">(E$435-E73)*0.6</f>
        <v>1493.3687917860559</v>
      </c>
      <c r="H73" s="39">
        <f t="shared" ref="H73:H136" si="18">IF(E73&gt;=E$435*0.9,0,IF(E73&lt;0.9*E$435,(E$435*0.9-E73)*0.35))</f>
        <v>540.44191779092978</v>
      </c>
      <c r="I73" s="37">
        <f t="shared" ref="I73:I136" si="19">G73+H73</f>
        <v>2033.8107095769856</v>
      </c>
      <c r="J73" s="40">
        <f t="shared" ref="J73:J136" si="20">I$437</f>
        <v>-111.19215679175619</v>
      </c>
      <c r="K73" s="37">
        <f t="shared" ref="K73:K136" si="21">I73+J73</f>
        <v>1922.6185527852294</v>
      </c>
      <c r="L73" s="37">
        <f t="shared" ref="L73:L136" si="22">(I73*D73)</f>
        <v>5318415.0055438168</v>
      </c>
      <c r="M73" s="37">
        <f t="shared" ref="M73:M136" si="23">(K73*D73)</f>
        <v>5027647.5155333746</v>
      </c>
      <c r="N73" s="41">
        <f>'jan-mar'!M73</f>
        <v>4444099.2455224609</v>
      </c>
      <c r="O73" s="41">
        <f t="shared" ref="O73:O136" si="24">M73-N73</f>
        <v>583548.27001091372</v>
      </c>
      <c r="Q73" s="4"/>
      <c r="R73" s="4"/>
      <c r="S73" s="4"/>
      <c r="T73" s="4"/>
      <c r="U73" s="4"/>
    </row>
    <row r="74" spans="1:21" s="34" customFormat="1" x14ac:dyDescent="0.3">
      <c r="A74" s="33" t="s">
        <v>533</v>
      </c>
      <c r="B74" s="34" t="s">
        <v>128</v>
      </c>
      <c r="C74" s="36">
        <v>15637100</v>
      </c>
      <c r="D74" s="36">
        <v>2009</v>
      </c>
      <c r="E74" s="37">
        <f t="shared" si="15"/>
        <v>7783.5241413638623</v>
      </c>
      <c r="F74" s="38">
        <f t="shared" si="16"/>
        <v>0.82380309634852456</v>
      </c>
      <c r="G74" s="39">
        <f t="shared" si="17"/>
        <v>998.85484234058731</v>
      </c>
      <c r="H74" s="39">
        <f t="shared" si="18"/>
        <v>251.97544728107309</v>
      </c>
      <c r="I74" s="37">
        <f t="shared" si="19"/>
        <v>1250.8302896216603</v>
      </c>
      <c r="J74" s="40">
        <f t="shared" si="20"/>
        <v>-111.19215679175619</v>
      </c>
      <c r="K74" s="37">
        <f t="shared" si="21"/>
        <v>1139.6381328299042</v>
      </c>
      <c r="L74" s="37">
        <f t="shared" si="22"/>
        <v>2512918.0518499156</v>
      </c>
      <c r="M74" s="37">
        <f t="shared" si="23"/>
        <v>2289533.0088552777</v>
      </c>
      <c r="N74" s="41">
        <f>'jan-mar'!M74</f>
        <v>2922746.8514166819</v>
      </c>
      <c r="O74" s="41">
        <f t="shared" si="24"/>
        <v>-633213.84256140422</v>
      </c>
      <c r="Q74" s="4"/>
      <c r="R74" s="4"/>
      <c r="S74" s="4"/>
      <c r="T74" s="4"/>
      <c r="U74" s="4"/>
    </row>
    <row r="75" spans="1:21" s="34" customFormat="1" x14ac:dyDescent="0.3">
      <c r="A75" s="33" t="s">
        <v>534</v>
      </c>
      <c r="B75" s="34" t="s">
        <v>129</v>
      </c>
      <c r="C75" s="36">
        <v>26278665</v>
      </c>
      <c r="D75" s="36">
        <v>2204</v>
      </c>
      <c r="E75" s="37">
        <f t="shared" si="15"/>
        <v>11923.169237749546</v>
      </c>
      <c r="F75" s="38">
        <f t="shared" si="16"/>
        <v>1.2619404215818928</v>
      </c>
      <c r="G75" s="39">
        <f t="shared" si="17"/>
        <v>-1484.9322154908225</v>
      </c>
      <c r="H75" s="39">
        <f t="shared" si="18"/>
        <v>0</v>
      </c>
      <c r="I75" s="37">
        <f t="shared" si="19"/>
        <v>-1484.9322154908225</v>
      </c>
      <c r="J75" s="40">
        <f t="shared" si="20"/>
        <v>-111.19215679175619</v>
      </c>
      <c r="K75" s="37">
        <f t="shared" si="21"/>
        <v>-1596.1243722825786</v>
      </c>
      <c r="L75" s="37">
        <f t="shared" si="22"/>
        <v>-3272790.6029417729</v>
      </c>
      <c r="M75" s="37">
        <f t="shared" si="23"/>
        <v>-3517858.1165108033</v>
      </c>
      <c r="N75" s="41">
        <f>'jan-mar'!M75</f>
        <v>27237.967778555041</v>
      </c>
      <c r="O75" s="41">
        <f t="shared" si="24"/>
        <v>-3545096.0842893585</v>
      </c>
      <c r="Q75" s="4"/>
      <c r="R75" s="4"/>
      <c r="S75" s="4"/>
      <c r="T75" s="4"/>
      <c r="U75" s="4"/>
    </row>
    <row r="76" spans="1:21" s="34" customFormat="1" x14ac:dyDescent="0.3">
      <c r="A76" s="33" t="s">
        <v>535</v>
      </c>
      <c r="B76" s="34" t="s">
        <v>130</v>
      </c>
      <c r="C76" s="36">
        <v>17630217</v>
      </c>
      <c r="D76" s="36">
        <v>2293</v>
      </c>
      <c r="E76" s="37">
        <f t="shared" si="15"/>
        <v>7688.7121674662012</v>
      </c>
      <c r="F76" s="38">
        <f t="shared" si="16"/>
        <v>0.81376825913992268</v>
      </c>
      <c r="G76" s="39">
        <f t="shared" si="17"/>
        <v>1055.7420266791839</v>
      </c>
      <c r="H76" s="39">
        <f t="shared" si="18"/>
        <v>285.15963814525446</v>
      </c>
      <c r="I76" s="37">
        <f t="shared" si="19"/>
        <v>1340.9016648244383</v>
      </c>
      <c r="J76" s="40">
        <f t="shared" si="20"/>
        <v>-111.19215679175619</v>
      </c>
      <c r="K76" s="37">
        <f t="shared" si="21"/>
        <v>1229.7095080326822</v>
      </c>
      <c r="L76" s="37">
        <f t="shared" si="22"/>
        <v>3074687.5174424369</v>
      </c>
      <c r="M76" s="37">
        <f t="shared" si="23"/>
        <v>2819723.9019189402</v>
      </c>
      <c r="N76" s="41">
        <f>'jan-mar'!M76</f>
        <v>3517201.8151560221</v>
      </c>
      <c r="O76" s="41">
        <f t="shared" si="24"/>
        <v>-697477.91323708184</v>
      </c>
      <c r="Q76" s="4"/>
      <c r="R76" s="4"/>
      <c r="S76" s="4"/>
      <c r="T76" s="4"/>
      <c r="U76" s="4"/>
    </row>
    <row r="77" spans="1:21" s="34" customFormat="1" x14ac:dyDescent="0.3">
      <c r="A77" s="33" t="s">
        <v>536</v>
      </c>
      <c r="B77" s="34" t="s">
        <v>131</v>
      </c>
      <c r="C77" s="36">
        <v>27305658</v>
      </c>
      <c r="D77" s="36">
        <v>3589</v>
      </c>
      <c r="E77" s="37">
        <f t="shared" si="15"/>
        <v>7608.1521315129567</v>
      </c>
      <c r="F77" s="38">
        <f t="shared" si="16"/>
        <v>0.80524183770730384</v>
      </c>
      <c r="G77" s="39">
        <f t="shared" si="17"/>
        <v>1104.0780482511307</v>
      </c>
      <c r="H77" s="39">
        <f t="shared" si="18"/>
        <v>313.35565072889005</v>
      </c>
      <c r="I77" s="37">
        <f t="shared" si="19"/>
        <v>1417.4336989800208</v>
      </c>
      <c r="J77" s="40">
        <f t="shared" si="20"/>
        <v>-111.19215679175619</v>
      </c>
      <c r="K77" s="37">
        <f t="shared" si="21"/>
        <v>1306.2415421882647</v>
      </c>
      <c r="L77" s="37">
        <f t="shared" si="22"/>
        <v>5087169.5456392951</v>
      </c>
      <c r="M77" s="37">
        <f t="shared" si="23"/>
        <v>4688100.8949136818</v>
      </c>
      <c r="N77" s="41">
        <f>'jan-mar'!M77</f>
        <v>5625055.9243327379</v>
      </c>
      <c r="O77" s="41">
        <f t="shared" si="24"/>
        <v>-936955.02941905614</v>
      </c>
      <c r="Q77" s="4"/>
      <c r="R77" s="4"/>
      <c r="S77" s="4"/>
      <c r="T77" s="4"/>
      <c r="U77" s="4"/>
    </row>
    <row r="78" spans="1:21" s="34" customFormat="1" x14ac:dyDescent="0.3">
      <c r="A78" s="33" t="s">
        <v>537</v>
      </c>
      <c r="B78" s="34" t="s">
        <v>132</v>
      </c>
      <c r="C78" s="36">
        <v>61181638</v>
      </c>
      <c r="D78" s="36">
        <v>5742</v>
      </c>
      <c r="E78" s="37">
        <f t="shared" si="15"/>
        <v>10655.109369557646</v>
      </c>
      <c r="F78" s="38">
        <f t="shared" si="16"/>
        <v>1.1277297958037418</v>
      </c>
      <c r="G78" s="39">
        <f t="shared" si="17"/>
        <v>-724.09629457568258</v>
      </c>
      <c r="H78" s="39">
        <f t="shared" si="18"/>
        <v>0</v>
      </c>
      <c r="I78" s="37">
        <f t="shared" si="19"/>
        <v>-724.09629457568258</v>
      </c>
      <c r="J78" s="40">
        <f t="shared" si="20"/>
        <v>-111.19215679175619</v>
      </c>
      <c r="K78" s="37">
        <f t="shared" si="21"/>
        <v>-835.28845136743871</v>
      </c>
      <c r="L78" s="37">
        <f t="shared" si="22"/>
        <v>-4157760.9234535694</v>
      </c>
      <c r="M78" s="37">
        <f t="shared" si="23"/>
        <v>-4796226.287751833</v>
      </c>
      <c r="N78" s="41">
        <f>'jan-mar'!M78</f>
        <v>416742.31079150253</v>
      </c>
      <c r="O78" s="41">
        <f t="shared" si="24"/>
        <v>-5212968.5985433357</v>
      </c>
      <c r="Q78" s="4"/>
      <c r="R78" s="4"/>
      <c r="S78" s="4"/>
      <c r="T78" s="4"/>
      <c r="U78" s="4"/>
    </row>
    <row r="79" spans="1:21" s="34" customFormat="1" x14ac:dyDescent="0.3">
      <c r="A79" s="33" t="s">
        <v>538</v>
      </c>
      <c r="B79" s="34" t="s">
        <v>133</v>
      </c>
      <c r="C79" s="36">
        <v>36858076</v>
      </c>
      <c r="D79" s="36">
        <v>5789</v>
      </c>
      <c r="E79" s="37">
        <f t="shared" si="15"/>
        <v>6366.9158749352218</v>
      </c>
      <c r="F79" s="38">
        <f t="shared" si="16"/>
        <v>0.67387020541098297</v>
      </c>
      <c r="G79" s="39">
        <f t="shared" si="17"/>
        <v>1848.8198021977714</v>
      </c>
      <c r="H79" s="39">
        <f t="shared" si="18"/>
        <v>747.78834053109722</v>
      </c>
      <c r="I79" s="37">
        <f t="shared" si="19"/>
        <v>2596.6081427288686</v>
      </c>
      <c r="J79" s="40">
        <f t="shared" si="20"/>
        <v>-111.19215679175619</v>
      </c>
      <c r="K79" s="37">
        <f t="shared" si="21"/>
        <v>2485.4159859371125</v>
      </c>
      <c r="L79" s="37">
        <f t="shared" si="22"/>
        <v>15031764.53825742</v>
      </c>
      <c r="M79" s="37">
        <f t="shared" si="23"/>
        <v>14388073.142589943</v>
      </c>
      <c r="N79" s="41">
        <f>'jan-mar'!M79</f>
        <v>13436763.944848765</v>
      </c>
      <c r="O79" s="41">
        <f t="shared" si="24"/>
        <v>951309.1977411788</v>
      </c>
      <c r="Q79" s="4"/>
      <c r="R79" s="4"/>
      <c r="S79" s="4"/>
      <c r="T79" s="4"/>
      <c r="U79" s="4"/>
    </row>
    <row r="80" spans="1:21" s="34" customFormat="1" x14ac:dyDescent="0.3">
      <c r="A80" s="33" t="s">
        <v>539</v>
      </c>
      <c r="B80" s="34" t="s">
        <v>134</v>
      </c>
      <c r="C80" s="36">
        <v>29237272</v>
      </c>
      <c r="D80" s="36">
        <v>3127</v>
      </c>
      <c r="E80" s="37">
        <f t="shared" si="15"/>
        <v>9349.9430764310837</v>
      </c>
      <c r="F80" s="38">
        <f t="shared" si="16"/>
        <v>0.98959185031790864</v>
      </c>
      <c r="G80" s="39">
        <f t="shared" si="17"/>
        <v>59.003481300254492</v>
      </c>
      <c r="H80" s="39">
        <f t="shared" si="18"/>
        <v>0</v>
      </c>
      <c r="I80" s="37">
        <f t="shared" si="19"/>
        <v>59.003481300254492</v>
      </c>
      <c r="J80" s="40">
        <f t="shared" si="20"/>
        <v>-111.19215679175619</v>
      </c>
      <c r="K80" s="37">
        <f t="shared" si="21"/>
        <v>-52.188675491501698</v>
      </c>
      <c r="L80" s="37">
        <f t="shared" si="22"/>
        <v>184503.8860258958</v>
      </c>
      <c r="M80" s="37">
        <f t="shared" si="23"/>
        <v>-163193.98826192581</v>
      </c>
      <c r="N80" s="41">
        <f>'jan-mar'!M80</f>
        <v>1397002.9975696665</v>
      </c>
      <c r="O80" s="41">
        <f t="shared" si="24"/>
        <v>-1560196.9858315922</v>
      </c>
      <c r="Q80" s="4"/>
      <c r="R80" s="4"/>
      <c r="S80" s="4"/>
      <c r="T80" s="4"/>
      <c r="U80" s="4"/>
    </row>
    <row r="81" spans="1:21" s="34" customFormat="1" x14ac:dyDescent="0.3">
      <c r="A81" s="33" t="s">
        <v>540</v>
      </c>
      <c r="B81" s="34" t="s">
        <v>135</v>
      </c>
      <c r="C81" s="36">
        <v>33279296</v>
      </c>
      <c r="D81" s="36">
        <v>4425</v>
      </c>
      <c r="E81" s="37">
        <f t="shared" si="15"/>
        <v>7520.7448587570625</v>
      </c>
      <c r="F81" s="38">
        <f t="shared" si="16"/>
        <v>0.79599070921692971</v>
      </c>
      <c r="G81" s="39">
        <f t="shared" si="17"/>
        <v>1156.5224119046673</v>
      </c>
      <c r="H81" s="39">
        <f t="shared" si="18"/>
        <v>343.94819619345299</v>
      </c>
      <c r="I81" s="37">
        <f t="shared" si="19"/>
        <v>1500.4706080981202</v>
      </c>
      <c r="J81" s="40">
        <f t="shared" si="20"/>
        <v>-111.19215679175619</v>
      </c>
      <c r="K81" s="37">
        <f t="shared" si="21"/>
        <v>1389.2784513063641</v>
      </c>
      <c r="L81" s="37">
        <f t="shared" si="22"/>
        <v>6639582.4408341823</v>
      </c>
      <c r="M81" s="37">
        <f t="shared" si="23"/>
        <v>6147557.1470306609</v>
      </c>
      <c r="N81" s="41">
        <f>'jan-mar'!M81</f>
        <v>5321845.0401288262</v>
      </c>
      <c r="O81" s="41">
        <f t="shared" si="24"/>
        <v>825712.10690183472</v>
      </c>
      <c r="Q81" s="4"/>
      <c r="R81" s="4"/>
      <c r="S81" s="4"/>
      <c r="T81" s="4"/>
      <c r="U81" s="4"/>
    </row>
    <row r="82" spans="1:21" s="34" customFormat="1" x14ac:dyDescent="0.3">
      <c r="A82" s="33" t="s">
        <v>541</v>
      </c>
      <c r="B82" s="34" t="s">
        <v>136</v>
      </c>
      <c r="C82" s="36">
        <v>46585745</v>
      </c>
      <c r="D82" s="36">
        <v>5119</v>
      </c>
      <c r="E82" s="37">
        <f t="shared" si="15"/>
        <v>9100.5557726118386</v>
      </c>
      <c r="F82" s="38">
        <f t="shared" si="16"/>
        <v>0.96319686144847028</v>
      </c>
      <c r="G82" s="39">
        <f t="shared" si="17"/>
        <v>208.63586359180152</v>
      </c>
      <c r="H82" s="39">
        <f t="shared" si="18"/>
        <v>0</v>
      </c>
      <c r="I82" s="37">
        <f t="shared" si="19"/>
        <v>208.63586359180152</v>
      </c>
      <c r="J82" s="40">
        <f t="shared" si="20"/>
        <v>-111.19215679175619</v>
      </c>
      <c r="K82" s="37">
        <f t="shared" si="21"/>
        <v>97.443706800045334</v>
      </c>
      <c r="L82" s="37">
        <f t="shared" si="22"/>
        <v>1068006.9857264319</v>
      </c>
      <c r="M82" s="37">
        <f t="shared" si="23"/>
        <v>498814.33510943205</v>
      </c>
      <c r="N82" s="41">
        <f>'jan-mar'!M82</f>
        <v>1286074.4163604497</v>
      </c>
      <c r="O82" s="41">
        <f t="shared" si="24"/>
        <v>-787260.08125101775</v>
      </c>
      <c r="Q82" s="4"/>
      <c r="R82" s="4"/>
      <c r="S82" s="4"/>
      <c r="T82" s="4"/>
      <c r="U82" s="4"/>
    </row>
    <row r="83" spans="1:21" s="34" customFormat="1" x14ac:dyDescent="0.3">
      <c r="A83" s="33" t="s">
        <v>542</v>
      </c>
      <c r="B83" s="34" t="s">
        <v>137</v>
      </c>
      <c r="C83" s="36">
        <v>47347523</v>
      </c>
      <c r="D83" s="36">
        <v>6112</v>
      </c>
      <c r="E83" s="37">
        <f t="shared" si="15"/>
        <v>7746.6497054973825</v>
      </c>
      <c r="F83" s="38">
        <f t="shared" si="16"/>
        <v>0.81990033021184905</v>
      </c>
      <c r="G83" s="39">
        <f t="shared" si="17"/>
        <v>1020.9795038604752</v>
      </c>
      <c r="H83" s="39">
        <f t="shared" si="18"/>
        <v>264.88149983434101</v>
      </c>
      <c r="I83" s="37">
        <f t="shared" si="19"/>
        <v>1285.8610036948162</v>
      </c>
      <c r="J83" s="40">
        <f t="shared" si="20"/>
        <v>-111.19215679175619</v>
      </c>
      <c r="K83" s="37">
        <f t="shared" si="21"/>
        <v>1174.6688469030601</v>
      </c>
      <c r="L83" s="37">
        <f t="shared" si="22"/>
        <v>7859182.4545827163</v>
      </c>
      <c r="M83" s="37">
        <f t="shared" si="23"/>
        <v>7179575.9922715034</v>
      </c>
      <c r="N83" s="41">
        <f>'jan-mar'!M83</f>
        <v>6381690.8111790707</v>
      </c>
      <c r="O83" s="41">
        <f t="shared" si="24"/>
        <v>797885.1810924327</v>
      </c>
      <c r="Q83" s="4"/>
      <c r="R83" s="4"/>
      <c r="S83" s="4"/>
      <c r="T83" s="4"/>
      <c r="U83" s="4"/>
    </row>
    <row r="84" spans="1:21" s="34" customFormat="1" x14ac:dyDescent="0.3">
      <c r="A84" s="33" t="s">
        <v>543</v>
      </c>
      <c r="B84" s="34" t="s">
        <v>138</v>
      </c>
      <c r="C84" s="36">
        <v>111854947</v>
      </c>
      <c r="D84" s="36">
        <v>14948</v>
      </c>
      <c r="E84" s="37">
        <f t="shared" si="15"/>
        <v>7482.9373160289006</v>
      </c>
      <c r="F84" s="38">
        <f t="shared" si="16"/>
        <v>0.79198918366126658</v>
      </c>
      <c r="G84" s="39">
        <f t="shared" si="17"/>
        <v>1179.2069375415642</v>
      </c>
      <c r="H84" s="39">
        <f t="shared" si="18"/>
        <v>357.18083614830971</v>
      </c>
      <c r="I84" s="37">
        <f t="shared" si="19"/>
        <v>1536.3877736898739</v>
      </c>
      <c r="J84" s="40">
        <f t="shared" si="20"/>
        <v>-111.19215679175619</v>
      </c>
      <c r="K84" s="37">
        <f t="shared" si="21"/>
        <v>1425.1956168981178</v>
      </c>
      <c r="L84" s="37">
        <f t="shared" si="22"/>
        <v>22965924.441116236</v>
      </c>
      <c r="M84" s="37">
        <f t="shared" si="23"/>
        <v>21303824.081393067</v>
      </c>
      <c r="N84" s="41">
        <f>'jan-mar'!M84</f>
        <v>19254356.287942532</v>
      </c>
      <c r="O84" s="41">
        <f t="shared" si="24"/>
        <v>2049467.7934505343</v>
      </c>
      <c r="Q84" s="4"/>
      <c r="R84" s="4"/>
      <c r="S84" s="4"/>
      <c r="T84" s="4"/>
      <c r="U84" s="4"/>
    </row>
    <row r="85" spans="1:21" s="34" customFormat="1" x14ac:dyDescent="0.3">
      <c r="A85" s="33" t="s">
        <v>544</v>
      </c>
      <c r="B85" s="34" t="s">
        <v>139</v>
      </c>
      <c r="C85" s="36">
        <v>98448752</v>
      </c>
      <c r="D85" s="36">
        <v>13384</v>
      </c>
      <c r="E85" s="37">
        <f t="shared" si="15"/>
        <v>7355.7047220561863</v>
      </c>
      <c r="F85" s="38">
        <f t="shared" si="16"/>
        <v>0.77852296926178111</v>
      </c>
      <c r="G85" s="39">
        <f t="shared" si="17"/>
        <v>1255.5464939251929</v>
      </c>
      <c r="H85" s="39">
        <f t="shared" si="18"/>
        <v>401.71224403875971</v>
      </c>
      <c r="I85" s="37">
        <f t="shared" si="19"/>
        <v>1657.2587379639526</v>
      </c>
      <c r="J85" s="40">
        <f t="shared" si="20"/>
        <v>-111.19215679175619</v>
      </c>
      <c r="K85" s="37">
        <f t="shared" si="21"/>
        <v>1546.0665811721965</v>
      </c>
      <c r="L85" s="37">
        <f t="shared" si="22"/>
        <v>22180750.948909543</v>
      </c>
      <c r="M85" s="37">
        <f t="shared" si="23"/>
        <v>20692555.122408677</v>
      </c>
      <c r="N85" s="41">
        <f>'jan-mar'!M85</f>
        <v>18428040.290448412</v>
      </c>
      <c r="O85" s="41">
        <f t="shared" si="24"/>
        <v>2264514.8319602646</v>
      </c>
      <c r="Q85" s="4"/>
      <c r="R85" s="4"/>
      <c r="S85" s="4"/>
      <c r="T85" s="4"/>
      <c r="U85" s="4"/>
    </row>
    <row r="86" spans="1:21" s="34" customFormat="1" x14ac:dyDescent="0.3">
      <c r="A86" s="33" t="s">
        <v>545</v>
      </c>
      <c r="B86" s="34" t="s">
        <v>140</v>
      </c>
      <c r="C86" s="36">
        <v>51192443</v>
      </c>
      <c r="D86" s="36">
        <v>6846</v>
      </c>
      <c r="E86" s="37">
        <f t="shared" si="15"/>
        <v>7477.7158924919659</v>
      </c>
      <c r="F86" s="38">
        <f t="shared" si="16"/>
        <v>0.79143655161452886</v>
      </c>
      <c r="G86" s="39">
        <f t="shared" si="17"/>
        <v>1182.3397916637252</v>
      </c>
      <c r="H86" s="39">
        <f t="shared" si="18"/>
        <v>359.00833438623681</v>
      </c>
      <c r="I86" s="37">
        <f t="shared" si="19"/>
        <v>1541.348126049962</v>
      </c>
      <c r="J86" s="40">
        <f t="shared" si="20"/>
        <v>-111.19215679175619</v>
      </c>
      <c r="K86" s="37">
        <f t="shared" si="21"/>
        <v>1430.1559692582059</v>
      </c>
      <c r="L86" s="37">
        <f t="shared" si="22"/>
        <v>10552069.270938041</v>
      </c>
      <c r="M86" s="37">
        <f t="shared" si="23"/>
        <v>9790847.7655416783</v>
      </c>
      <c r="N86" s="41">
        <f>'jan-mar'!M86</f>
        <v>8545379.4586603269</v>
      </c>
      <c r="O86" s="41">
        <f t="shared" si="24"/>
        <v>1245468.3068813514</v>
      </c>
      <c r="Q86" s="4"/>
      <c r="R86" s="4"/>
      <c r="S86" s="4"/>
      <c r="T86" s="4"/>
      <c r="U86" s="4"/>
    </row>
    <row r="87" spans="1:21" s="34" customFormat="1" x14ac:dyDescent="0.3">
      <c r="A87" s="33" t="s">
        <v>546</v>
      </c>
      <c r="B87" s="34" t="s">
        <v>141</v>
      </c>
      <c r="C87" s="36">
        <v>76580785</v>
      </c>
      <c r="D87" s="36">
        <v>9051</v>
      </c>
      <c r="E87" s="37">
        <f t="shared" si="15"/>
        <v>8461.0302728980223</v>
      </c>
      <c r="F87" s="38">
        <f t="shared" si="16"/>
        <v>0.89550990149439424</v>
      </c>
      <c r="G87" s="39">
        <f t="shared" si="17"/>
        <v>592.35116342009132</v>
      </c>
      <c r="H87" s="39">
        <f t="shared" si="18"/>
        <v>14.848301244117101</v>
      </c>
      <c r="I87" s="37">
        <f t="shared" si="19"/>
        <v>607.19946466420845</v>
      </c>
      <c r="J87" s="40">
        <f t="shared" si="20"/>
        <v>-111.19215679175619</v>
      </c>
      <c r="K87" s="37">
        <f t="shared" si="21"/>
        <v>496.00730787245226</v>
      </c>
      <c r="L87" s="37">
        <f t="shared" si="22"/>
        <v>5495762.3546757502</v>
      </c>
      <c r="M87" s="37">
        <f t="shared" si="23"/>
        <v>4489362.1435535653</v>
      </c>
      <c r="N87" s="41">
        <f>'jan-mar'!M87</f>
        <v>3707738.4438129342</v>
      </c>
      <c r="O87" s="41">
        <f t="shared" si="24"/>
        <v>781623.69974063104</v>
      </c>
      <c r="Q87" s="4"/>
      <c r="R87" s="4"/>
      <c r="S87" s="4"/>
      <c r="T87" s="4"/>
      <c r="U87" s="4"/>
    </row>
    <row r="88" spans="1:21" s="34" customFormat="1" x14ac:dyDescent="0.3">
      <c r="A88" s="33" t="s">
        <v>547</v>
      </c>
      <c r="B88" s="34" t="s">
        <v>142</v>
      </c>
      <c r="C88" s="36">
        <v>106697376</v>
      </c>
      <c r="D88" s="36">
        <v>13642</v>
      </c>
      <c r="E88" s="37">
        <f t="shared" si="15"/>
        <v>7821.241460196452</v>
      </c>
      <c r="F88" s="38">
        <f t="shared" si="16"/>
        <v>0.82779507266618357</v>
      </c>
      <c r="G88" s="39">
        <f t="shared" si="17"/>
        <v>976.22445104103349</v>
      </c>
      <c r="H88" s="39">
        <f t="shared" si="18"/>
        <v>238.7743856896667</v>
      </c>
      <c r="I88" s="37">
        <f t="shared" si="19"/>
        <v>1214.9988367307001</v>
      </c>
      <c r="J88" s="40">
        <f t="shared" si="20"/>
        <v>-111.19215679175619</v>
      </c>
      <c r="K88" s="37">
        <f t="shared" si="21"/>
        <v>1103.8066799389439</v>
      </c>
      <c r="L88" s="37">
        <f t="shared" si="22"/>
        <v>16575014.130680211</v>
      </c>
      <c r="M88" s="37">
        <f t="shared" si="23"/>
        <v>15058130.727727074</v>
      </c>
      <c r="N88" s="41">
        <f>'jan-mar'!M88</f>
        <v>13930901.119127115</v>
      </c>
      <c r="O88" s="41">
        <f t="shared" si="24"/>
        <v>1127229.6085999589</v>
      </c>
      <c r="Q88" s="4"/>
      <c r="R88" s="4"/>
      <c r="S88" s="4"/>
      <c r="T88" s="4"/>
      <c r="U88" s="4"/>
    </row>
    <row r="89" spans="1:21" s="34" customFormat="1" x14ac:dyDescent="0.3">
      <c r="A89" s="33" t="s">
        <v>548</v>
      </c>
      <c r="B89" s="34" t="s">
        <v>143</v>
      </c>
      <c r="C89" s="36">
        <v>36959198</v>
      </c>
      <c r="D89" s="36">
        <v>5623</v>
      </c>
      <c r="E89" s="37">
        <f t="shared" si="15"/>
        <v>6572.8611061710826</v>
      </c>
      <c r="F89" s="38">
        <f t="shared" si="16"/>
        <v>0.69566731377590763</v>
      </c>
      <c r="G89" s="39">
        <f t="shared" si="17"/>
        <v>1725.252663456255</v>
      </c>
      <c r="H89" s="39">
        <f t="shared" si="18"/>
        <v>675.70750959854593</v>
      </c>
      <c r="I89" s="37">
        <f t="shared" si="19"/>
        <v>2400.9601730548011</v>
      </c>
      <c r="J89" s="40">
        <f t="shared" si="20"/>
        <v>-111.19215679175619</v>
      </c>
      <c r="K89" s="37">
        <f t="shared" si="21"/>
        <v>2289.768016263045</v>
      </c>
      <c r="L89" s="37">
        <f t="shared" si="22"/>
        <v>13500599.053087147</v>
      </c>
      <c r="M89" s="37">
        <f t="shared" si="23"/>
        <v>12875365.555447102</v>
      </c>
      <c r="N89" s="41">
        <f>'jan-mar'!M89</f>
        <v>11848726.97484619</v>
      </c>
      <c r="O89" s="41">
        <f t="shared" si="24"/>
        <v>1026638.5806009118</v>
      </c>
      <c r="Q89" s="4"/>
      <c r="R89" s="4"/>
      <c r="S89" s="4"/>
      <c r="T89" s="4"/>
      <c r="U89" s="4"/>
    </row>
    <row r="90" spans="1:21" s="34" customFormat="1" x14ac:dyDescent="0.3">
      <c r="A90" s="33" t="s">
        <v>549</v>
      </c>
      <c r="B90" s="34" t="s">
        <v>144</v>
      </c>
      <c r="C90" s="36">
        <v>51615785</v>
      </c>
      <c r="D90" s="36">
        <v>6671</v>
      </c>
      <c r="E90" s="37">
        <f t="shared" si="15"/>
        <v>7737.3384799880077</v>
      </c>
      <c r="F90" s="38">
        <f t="shared" si="16"/>
        <v>0.8189148362034655</v>
      </c>
      <c r="G90" s="39">
        <f t="shared" si="17"/>
        <v>1026.5662391661001</v>
      </c>
      <c r="H90" s="39">
        <f t="shared" si="18"/>
        <v>268.14042876262221</v>
      </c>
      <c r="I90" s="37">
        <f t="shared" si="19"/>
        <v>1294.7066679287223</v>
      </c>
      <c r="J90" s="40">
        <f t="shared" si="20"/>
        <v>-111.19215679175619</v>
      </c>
      <c r="K90" s="37">
        <f t="shared" si="21"/>
        <v>1183.5145111369661</v>
      </c>
      <c r="L90" s="37">
        <f t="shared" si="22"/>
        <v>8636988.1817525066</v>
      </c>
      <c r="M90" s="37">
        <f t="shared" si="23"/>
        <v>7895225.3037947007</v>
      </c>
      <c r="N90" s="41">
        <f>'jan-mar'!M90</f>
        <v>10475303.164982919</v>
      </c>
      <c r="O90" s="41">
        <f t="shared" si="24"/>
        <v>-2580077.861188218</v>
      </c>
      <c r="Q90" s="4"/>
      <c r="R90" s="4"/>
      <c r="S90" s="4"/>
      <c r="T90" s="4"/>
      <c r="U90" s="4"/>
    </row>
    <row r="91" spans="1:21" s="34" customFormat="1" x14ac:dyDescent="0.3">
      <c r="A91" s="33" t="s">
        <v>550</v>
      </c>
      <c r="B91" s="34" t="s">
        <v>145</v>
      </c>
      <c r="C91" s="36">
        <v>24396645</v>
      </c>
      <c r="D91" s="36">
        <v>2981</v>
      </c>
      <c r="E91" s="37">
        <f t="shared" si="15"/>
        <v>8184.0472995639047</v>
      </c>
      <c r="F91" s="38">
        <f t="shared" si="16"/>
        <v>0.86619420504066891</v>
      </c>
      <c r="G91" s="39">
        <f t="shared" si="17"/>
        <v>758.54094742056179</v>
      </c>
      <c r="H91" s="39">
        <f t="shared" si="18"/>
        <v>111.79234191105824</v>
      </c>
      <c r="I91" s="37">
        <f t="shared" si="19"/>
        <v>870.33328933161999</v>
      </c>
      <c r="J91" s="40">
        <f t="shared" si="20"/>
        <v>-111.19215679175619</v>
      </c>
      <c r="K91" s="37">
        <f t="shared" si="21"/>
        <v>759.14113253986375</v>
      </c>
      <c r="L91" s="37">
        <f t="shared" si="22"/>
        <v>2594463.5354975592</v>
      </c>
      <c r="M91" s="37">
        <f t="shared" si="23"/>
        <v>2262999.716101334</v>
      </c>
      <c r="N91" s="41">
        <f>'jan-mar'!M91</f>
        <v>3674102.6582992165</v>
      </c>
      <c r="O91" s="41">
        <f t="shared" si="24"/>
        <v>-1411102.9421978826</v>
      </c>
      <c r="Q91" s="4"/>
      <c r="R91" s="4"/>
      <c r="S91" s="4"/>
      <c r="T91" s="4"/>
      <c r="U91" s="4"/>
    </row>
    <row r="92" spans="1:21" s="34" customFormat="1" x14ac:dyDescent="0.3">
      <c r="A92" s="33" t="s">
        <v>551</v>
      </c>
      <c r="B92" s="34" t="s">
        <v>146</v>
      </c>
      <c r="C92" s="36">
        <v>8558522</v>
      </c>
      <c r="D92" s="36">
        <v>1305</v>
      </c>
      <c r="E92" s="37">
        <f t="shared" si="15"/>
        <v>6558.2544061302679</v>
      </c>
      <c r="F92" s="38">
        <f t="shared" si="16"/>
        <v>0.6941213502120368</v>
      </c>
      <c r="G92" s="39">
        <f t="shared" si="17"/>
        <v>1734.0166834807439</v>
      </c>
      <c r="H92" s="39">
        <f t="shared" si="18"/>
        <v>680.81985461283114</v>
      </c>
      <c r="I92" s="37">
        <f t="shared" si="19"/>
        <v>2414.8365380935752</v>
      </c>
      <c r="J92" s="40">
        <f t="shared" si="20"/>
        <v>-111.19215679175619</v>
      </c>
      <c r="K92" s="37">
        <f t="shared" si="21"/>
        <v>2303.6443813018191</v>
      </c>
      <c r="L92" s="37">
        <f t="shared" si="22"/>
        <v>3151361.6822121157</v>
      </c>
      <c r="M92" s="37">
        <f t="shared" si="23"/>
        <v>3006255.9175988738</v>
      </c>
      <c r="N92" s="41">
        <f>'jan-mar'!M92</f>
        <v>2780538.182851553</v>
      </c>
      <c r="O92" s="41">
        <f t="shared" si="24"/>
        <v>225717.73474732088</v>
      </c>
      <c r="Q92" s="4"/>
      <c r="R92" s="4"/>
      <c r="S92" s="4"/>
      <c r="T92" s="4"/>
      <c r="U92" s="4"/>
    </row>
    <row r="93" spans="1:21" s="34" customFormat="1" x14ac:dyDescent="0.3">
      <c r="A93" s="33" t="s">
        <v>552</v>
      </c>
      <c r="B93" s="34" t="s">
        <v>147</v>
      </c>
      <c r="C93" s="36">
        <v>56401628</v>
      </c>
      <c r="D93" s="36">
        <v>6418</v>
      </c>
      <c r="E93" s="37">
        <f t="shared" si="15"/>
        <v>8788.0380180741668</v>
      </c>
      <c r="F93" s="38">
        <f t="shared" si="16"/>
        <v>0.93012018703002231</v>
      </c>
      <c r="G93" s="39">
        <f t="shared" si="17"/>
        <v>396.14651631440466</v>
      </c>
      <c r="H93" s="39">
        <f t="shared" si="18"/>
        <v>0</v>
      </c>
      <c r="I93" s="37">
        <f t="shared" si="19"/>
        <v>396.14651631440466</v>
      </c>
      <c r="J93" s="40">
        <f t="shared" si="20"/>
        <v>-111.19215679175619</v>
      </c>
      <c r="K93" s="37">
        <f t="shared" si="21"/>
        <v>284.95435952264847</v>
      </c>
      <c r="L93" s="37">
        <f t="shared" si="22"/>
        <v>2542468.3417058489</v>
      </c>
      <c r="M93" s="37">
        <f t="shared" si="23"/>
        <v>1828837.0794163579</v>
      </c>
      <c r="N93" s="41">
        <f>'jan-mar'!M93</f>
        <v>3391597.1161235762</v>
      </c>
      <c r="O93" s="41">
        <f t="shared" si="24"/>
        <v>-1562760.0367072183</v>
      </c>
      <c r="Q93" s="4"/>
      <c r="R93" s="4"/>
      <c r="S93" s="4"/>
      <c r="T93" s="4"/>
      <c r="U93" s="4"/>
    </row>
    <row r="94" spans="1:21" s="34" customFormat="1" x14ac:dyDescent="0.3">
      <c r="A94" s="33" t="s">
        <v>553</v>
      </c>
      <c r="B94" s="34" t="s">
        <v>148</v>
      </c>
      <c r="C94" s="36">
        <v>18832974</v>
      </c>
      <c r="D94" s="36">
        <v>2135</v>
      </c>
      <c r="E94" s="37">
        <f t="shared" si="15"/>
        <v>8821.0651053864167</v>
      </c>
      <c r="F94" s="38">
        <f t="shared" si="16"/>
        <v>0.93361575231601068</v>
      </c>
      <c r="G94" s="39">
        <f t="shared" si="17"/>
        <v>376.33026392705466</v>
      </c>
      <c r="H94" s="39">
        <f t="shared" si="18"/>
        <v>0</v>
      </c>
      <c r="I94" s="37">
        <f t="shared" si="19"/>
        <v>376.33026392705466</v>
      </c>
      <c r="J94" s="40">
        <f t="shared" si="20"/>
        <v>-111.19215679175619</v>
      </c>
      <c r="K94" s="37">
        <f t="shared" si="21"/>
        <v>265.13810713529847</v>
      </c>
      <c r="L94" s="37">
        <f t="shared" si="22"/>
        <v>803465.11348426167</v>
      </c>
      <c r="M94" s="37">
        <f t="shared" si="23"/>
        <v>566069.85873386229</v>
      </c>
      <c r="N94" s="41">
        <f>'jan-mar'!M94</f>
        <v>953475.29664574156</v>
      </c>
      <c r="O94" s="41">
        <f t="shared" si="24"/>
        <v>-387405.43791187927</v>
      </c>
      <c r="Q94" s="4"/>
      <c r="R94" s="4"/>
      <c r="S94" s="4"/>
      <c r="T94" s="4"/>
      <c r="U94" s="4"/>
    </row>
    <row r="95" spans="1:21" s="34" customFormat="1" x14ac:dyDescent="0.3">
      <c r="A95" s="33" t="s">
        <v>554</v>
      </c>
      <c r="B95" s="34" t="s">
        <v>149</v>
      </c>
      <c r="C95" s="36">
        <v>28457611</v>
      </c>
      <c r="D95" s="36">
        <v>3208</v>
      </c>
      <c r="E95" s="37">
        <f t="shared" si="15"/>
        <v>8870.8263715710727</v>
      </c>
      <c r="F95" s="38">
        <f t="shared" si="16"/>
        <v>0.93888245213175248</v>
      </c>
      <c r="G95" s="39">
        <f t="shared" si="17"/>
        <v>346.47350421626106</v>
      </c>
      <c r="H95" s="39">
        <f t="shared" si="18"/>
        <v>0</v>
      </c>
      <c r="I95" s="37">
        <f t="shared" si="19"/>
        <v>346.47350421626106</v>
      </c>
      <c r="J95" s="40">
        <f t="shared" si="20"/>
        <v>-111.19215679175619</v>
      </c>
      <c r="K95" s="37">
        <f t="shared" si="21"/>
        <v>235.28134742450487</v>
      </c>
      <c r="L95" s="37">
        <f t="shared" si="22"/>
        <v>1111487.0015257655</v>
      </c>
      <c r="M95" s="37">
        <f t="shared" si="23"/>
        <v>754782.56253781158</v>
      </c>
      <c r="N95" s="41">
        <f>'jan-mar'!M95</f>
        <v>974402.39411688223</v>
      </c>
      <c r="O95" s="41">
        <f t="shared" si="24"/>
        <v>-219619.83157907065</v>
      </c>
      <c r="Q95" s="4"/>
      <c r="R95" s="4"/>
      <c r="S95" s="4"/>
      <c r="T95" s="4"/>
      <c r="U95" s="4"/>
    </row>
    <row r="96" spans="1:21" s="34" customFormat="1" x14ac:dyDescent="0.3">
      <c r="A96" s="33" t="s">
        <v>555</v>
      </c>
      <c r="B96" s="34" t="s">
        <v>150</v>
      </c>
      <c r="C96" s="36">
        <v>18348626</v>
      </c>
      <c r="D96" s="36">
        <v>1610</v>
      </c>
      <c r="E96" s="37">
        <f t="shared" si="15"/>
        <v>11396.662111801243</v>
      </c>
      <c r="F96" s="38">
        <f t="shared" si="16"/>
        <v>1.2062152522719183</v>
      </c>
      <c r="G96" s="39">
        <f t="shared" si="17"/>
        <v>-1169.0279399218409</v>
      </c>
      <c r="H96" s="39">
        <f t="shared" si="18"/>
        <v>0</v>
      </c>
      <c r="I96" s="37">
        <f t="shared" si="19"/>
        <v>-1169.0279399218409</v>
      </c>
      <c r="J96" s="40">
        <f t="shared" si="20"/>
        <v>-111.19215679175619</v>
      </c>
      <c r="K96" s="37">
        <f t="shared" si="21"/>
        <v>-1280.2200967135971</v>
      </c>
      <c r="L96" s="37">
        <f t="shared" si="22"/>
        <v>-1882134.9832741639</v>
      </c>
      <c r="M96" s="37">
        <f t="shared" si="23"/>
        <v>-2061154.3557088913</v>
      </c>
      <c r="N96" s="41">
        <f>'jan-mar'!M96</f>
        <v>-258247.34023435751</v>
      </c>
      <c r="O96" s="41">
        <f t="shared" si="24"/>
        <v>-1802907.0154745337</v>
      </c>
      <c r="Q96" s="4"/>
      <c r="R96" s="4"/>
      <c r="S96" s="4"/>
      <c r="T96" s="4"/>
      <c r="U96" s="4"/>
    </row>
    <row r="97" spans="1:21" s="34" customFormat="1" x14ac:dyDescent="0.3">
      <c r="A97" s="33" t="s">
        <v>556</v>
      </c>
      <c r="B97" s="34" t="s">
        <v>151</v>
      </c>
      <c r="C97" s="36">
        <v>610770901</v>
      </c>
      <c r="D97" s="36">
        <v>68933</v>
      </c>
      <c r="E97" s="37">
        <f t="shared" si="15"/>
        <v>8860.3557222230284</v>
      </c>
      <c r="F97" s="38">
        <f t="shared" si="16"/>
        <v>0.93777424546379107</v>
      </c>
      <c r="G97" s="39">
        <f t="shared" si="17"/>
        <v>352.7558938250877</v>
      </c>
      <c r="H97" s="39">
        <f t="shared" si="18"/>
        <v>0</v>
      </c>
      <c r="I97" s="37">
        <f t="shared" si="19"/>
        <v>352.7558938250877</v>
      </c>
      <c r="J97" s="40">
        <f t="shared" si="20"/>
        <v>-111.19215679175619</v>
      </c>
      <c r="K97" s="37">
        <f t="shared" si="21"/>
        <v>241.56373703333151</v>
      </c>
      <c r="L97" s="37">
        <f t="shared" si="22"/>
        <v>24316522.02904477</v>
      </c>
      <c r="M97" s="37">
        <f t="shared" si="23"/>
        <v>16651713.084918641</v>
      </c>
      <c r="N97" s="41">
        <f>'jan-mar'!M97</f>
        <v>10981497.315916138</v>
      </c>
      <c r="O97" s="41">
        <f t="shared" si="24"/>
        <v>5670215.7690025028</v>
      </c>
      <c r="Q97" s="4"/>
      <c r="R97" s="4"/>
      <c r="S97" s="4"/>
      <c r="T97" s="4"/>
      <c r="U97" s="4"/>
    </row>
    <row r="98" spans="1:21" s="34" customFormat="1" x14ac:dyDescent="0.3">
      <c r="A98" s="33" t="s">
        <v>557</v>
      </c>
      <c r="B98" s="34" t="s">
        <v>152</v>
      </c>
      <c r="C98" s="36">
        <v>263540776</v>
      </c>
      <c r="D98" s="36">
        <v>27481</v>
      </c>
      <c r="E98" s="37">
        <f t="shared" si="15"/>
        <v>9589.9267130017106</v>
      </c>
      <c r="F98" s="38">
        <f t="shared" si="16"/>
        <v>1.0149915612058382</v>
      </c>
      <c r="G98" s="39">
        <f t="shared" si="17"/>
        <v>-84.986700642121647</v>
      </c>
      <c r="H98" s="39">
        <f t="shared" si="18"/>
        <v>0</v>
      </c>
      <c r="I98" s="37">
        <f t="shared" si="19"/>
        <v>-84.986700642121647</v>
      </c>
      <c r="J98" s="40">
        <f t="shared" si="20"/>
        <v>-111.19215679175619</v>
      </c>
      <c r="K98" s="37">
        <f t="shared" si="21"/>
        <v>-196.17885743387785</v>
      </c>
      <c r="L98" s="37">
        <f t="shared" si="22"/>
        <v>-2335519.5203461451</v>
      </c>
      <c r="M98" s="37">
        <f t="shared" si="23"/>
        <v>-5391191.1811403977</v>
      </c>
      <c r="N98" s="41">
        <f>'jan-mar'!M98</f>
        <v>-4505998.1739008725</v>
      </c>
      <c r="O98" s="41">
        <f t="shared" si="24"/>
        <v>-885193.00723952521</v>
      </c>
      <c r="Q98" s="4"/>
      <c r="R98" s="4"/>
      <c r="S98" s="4"/>
      <c r="T98" s="4"/>
      <c r="U98" s="4"/>
    </row>
    <row r="99" spans="1:21" s="34" customFormat="1" x14ac:dyDescent="0.3">
      <c r="A99" s="33" t="s">
        <v>558</v>
      </c>
      <c r="B99" s="34" t="s">
        <v>153</v>
      </c>
      <c r="C99" s="36">
        <v>245736231</v>
      </c>
      <c r="D99" s="36">
        <v>30442</v>
      </c>
      <c r="E99" s="37">
        <f t="shared" si="15"/>
        <v>8072.2761645095588</v>
      </c>
      <c r="F99" s="38">
        <f t="shared" si="16"/>
        <v>0.85436442132472534</v>
      </c>
      <c r="G99" s="39">
        <f t="shared" si="17"/>
        <v>825.60362845316934</v>
      </c>
      <c r="H99" s="39">
        <f t="shared" si="18"/>
        <v>150.9122391800793</v>
      </c>
      <c r="I99" s="37">
        <f t="shared" si="19"/>
        <v>976.5158676332486</v>
      </c>
      <c r="J99" s="40">
        <f t="shared" si="20"/>
        <v>-111.19215679175619</v>
      </c>
      <c r="K99" s="37">
        <f t="shared" si="21"/>
        <v>865.32371084149236</v>
      </c>
      <c r="L99" s="37">
        <f t="shared" si="22"/>
        <v>29727096.042491354</v>
      </c>
      <c r="M99" s="37">
        <f t="shared" si="23"/>
        <v>26342184.40543671</v>
      </c>
      <c r="N99" s="41">
        <f>'jan-mar'!M99</f>
        <v>25409188.462158579</v>
      </c>
      <c r="O99" s="41">
        <f t="shared" si="24"/>
        <v>932995.94327813014</v>
      </c>
      <c r="Q99" s="4"/>
      <c r="R99" s="4"/>
      <c r="S99" s="4"/>
      <c r="T99" s="4"/>
      <c r="U99" s="4"/>
    </row>
    <row r="100" spans="1:21" s="34" customFormat="1" x14ac:dyDescent="0.3">
      <c r="A100" s="33" t="s">
        <v>559</v>
      </c>
      <c r="B100" s="34" t="s">
        <v>154</v>
      </c>
      <c r="C100" s="36">
        <v>72600362</v>
      </c>
      <c r="D100" s="36">
        <v>6845</v>
      </c>
      <c r="E100" s="37">
        <f t="shared" si="15"/>
        <v>10606.334842951059</v>
      </c>
      <c r="F100" s="38">
        <f t="shared" si="16"/>
        <v>1.1225675318585568</v>
      </c>
      <c r="G100" s="39">
        <f t="shared" si="17"/>
        <v>-694.83157861173061</v>
      </c>
      <c r="H100" s="39">
        <f t="shared" si="18"/>
        <v>0</v>
      </c>
      <c r="I100" s="37">
        <f t="shared" si="19"/>
        <v>-694.83157861173061</v>
      </c>
      <c r="J100" s="40">
        <f t="shared" si="20"/>
        <v>-111.19215679175619</v>
      </c>
      <c r="K100" s="37">
        <f t="shared" si="21"/>
        <v>-806.02373540348685</v>
      </c>
      <c r="L100" s="37">
        <f t="shared" si="22"/>
        <v>-4756122.1555972956</v>
      </c>
      <c r="M100" s="37">
        <f t="shared" si="23"/>
        <v>-5517232.4688368673</v>
      </c>
      <c r="N100" s="41">
        <f>'jan-mar'!M100</f>
        <v>-4219754.7782013584</v>
      </c>
      <c r="O100" s="41">
        <f t="shared" si="24"/>
        <v>-1297477.6906355089</v>
      </c>
      <c r="Q100" s="4"/>
      <c r="R100" s="4"/>
      <c r="S100" s="4"/>
      <c r="T100" s="4"/>
      <c r="U100" s="4"/>
    </row>
    <row r="101" spans="1:21" s="34" customFormat="1" x14ac:dyDescent="0.3">
      <c r="A101" s="33" t="s">
        <v>560</v>
      </c>
      <c r="B101" s="34" t="s">
        <v>155</v>
      </c>
      <c r="C101" s="36">
        <v>9009676</v>
      </c>
      <c r="D101" s="36">
        <v>1052</v>
      </c>
      <c r="E101" s="37">
        <f t="shared" si="15"/>
        <v>8564.3307984790881</v>
      </c>
      <c r="F101" s="38">
        <f t="shared" si="16"/>
        <v>0.90644316145254999</v>
      </c>
      <c r="G101" s="39">
        <f t="shared" si="17"/>
        <v>530.37084807145186</v>
      </c>
      <c r="H101" s="39">
        <f t="shared" si="18"/>
        <v>0</v>
      </c>
      <c r="I101" s="37">
        <f t="shared" si="19"/>
        <v>530.37084807145186</v>
      </c>
      <c r="J101" s="40">
        <f t="shared" si="20"/>
        <v>-111.19215679175619</v>
      </c>
      <c r="K101" s="37">
        <f t="shared" si="21"/>
        <v>419.17869127969567</v>
      </c>
      <c r="L101" s="37">
        <f t="shared" si="22"/>
        <v>557950.13217116741</v>
      </c>
      <c r="M101" s="37">
        <f t="shared" si="23"/>
        <v>440975.98322623986</v>
      </c>
      <c r="N101" s="41">
        <f>'jan-mar'!M101</f>
        <v>342688.52799593442</v>
      </c>
      <c r="O101" s="41">
        <f t="shared" si="24"/>
        <v>98287.455230305437</v>
      </c>
      <c r="Q101" s="4"/>
      <c r="R101" s="4"/>
      <c r="S101" s="4"/>
      <c r="T101" s="4"/>
      <c r="U101" s="4"/>
    </row>
    <row r="102" spans="1:21" s="34" customFormat="1" x14ac:dyDescent="0.3">
      <c r="A102" s="33" t="s">
        <v>561</v>
      </c>
      <c r="B102" s="34" t="s">
        <v>99</v>
      </c>
      <c r="C102" s="36">
        <v>31703474</v>
      </c>
      <c r="D102" s="36">
        <v>3315</v>
      </c>
      <c r="E102" s="37">
        <f t="shared" si="15"/>
        <v>9563.642232277527</v>
      </c>
      <c r="F102" s="38">
        <f t="shared" si="16"/>
        <v>1.0122096289842337</v>
      </c>
      <c r="G102" s="39">
        <f t="shared" si="17"/>
        <v>-69.216012207611485</v>
      </c>
      <c r="H102" s="39">
        <f t="shared" si="18"/>
        <v>0</v>
      </c>
      <c r="I102" s="37">
        <f t="shared" si="19"/>
        <v>-69.216012207611485</v>
      </c>
      <c r="J102" s="40">
        <f t="shared" si="20"/>
        <v>-111.19215679175619</v>
      </c>
      <c r="K102" s="37">
        <f t="shared" si="21"/>
        <v>-180.40816899936766</v>
      </c>
      <c r="L102" s="37">
        <f t="shared" si="22"/>
        <v>-229451.08046823207</v>
      </c>
      <c r="M102" s="37">
        <f t="shared" si="23"/>
        <v>-598053.08023290383</v>
      </c>
      <c r="N102" s="41">
        <f>'jan-mar'!M102</f>
        <v>367195.09572863451</v>
      </c>
      <c r="O102" s="41">
        <f t="shared" si="24"/>
        <v>-965248.17596153833</v>
      </c>
      <c r="Q102" s="4"/>
      <c r="R102" s="4"/>
      <c r="S102" s="4"/>
      <c r="T102" s="4"/>
      <c r="U102" s="4"/>
    </row>
    <row r="103" spans="1:21" s="34" customFormat="1" x14ac:dyDescent="0.3">
      <c r="A103" s="33" t="s">
        <v>562</v>
      </c>
      <c r="B103" s="34" t="s">
        <v>156</v>
      </c>
      <c r="C103" s="36">
        <v>46379244</v>
      </c>
      <c r="D103" s="36">
        <v>4576</v>
      </c>
      <c r="E103" s="37">
        <f t="shared" si="15"/>
        <v>10135.324300699302</v>
      </c>
      <c r="F103" s="38">
        <f t="shared" si="16"/>
        <v>1.0727160846127333</v>
      </c>
      <c r="G103" s="39">
        <f t="shared" si="17"/>
        <v>-412.22525326067625</v>
      </c>
      <c r="H103" s="39">
        <f t="shared" si="18"/>
        <v>0</v>
      </c>
      <c r="I103" s="37">
        <f t="shared" si="19"/>
        <v>-412.22525326067625</v>
      </c>
      <c r="J103" s="40">
        <f t="shared" si="20"/>
        <v>-111.19215679175619</v>
      </c>
      <c r="K103" s="37">
        <f t="shared" si="21"/>
        <v>-523.41741005243239</v>
      </c>
      <c r="L103" s="37">
        <f t="shared" si="22"/>
        <v>-1886342.7589208544</v>
      </c>
      <c r="M103" s="37">
        <f t="shared" si="23"/>
        <v>-2395158.0683999304</v>
      </c>
      <c r="N103" s="41">
        <f>'jan-mar'!M103</f>
        <v>-338595.70864125498</v>
      </c>
      <c r="O103" s="41">
        <f t="shared" si="24"/>
        <v>-2056562.3597586753</v>
      </c>
      <c r="Q103" s="4"/>
      <c r="R103" s="4"/>
      <c r="S103" s="4"/>
      <c r="T103" s="4"/>
      <c r="U103" s="4"/>
    </row>
    <row r="104" spans="1:21" s="34" customFormat="1" x14ac:dyDescent="0.3">
      <c r="A104" s="33" t="s">
        <v>563</v>
      </c>
      <c r="B104" s="34" t="s">
        <v>157</v>
      </c>
      <c r="C104" s="36">
        <v>27435529</v>
      </c>
      <c r="D104" s="36">
        <v>2481</v>
      </c>
      <c r="E104" s="37">
        <f t="shared" si="15"/>
        <v>11058.25433293027</v>
      </c>
      <c r="F104" s="38">
        <f t="shared" si="16"/>
        <v>1.1703983946378795</v>
      </c>
      <c r="G104" s="39">
        <f t="shared" si="17"/>
        <v>-965.98327259925713</v>
      </c>
      <c r="H104" s="39">
        <f t="shared" si="18"/>
        <v>0</v>
      </c>
      <c r="I104" s="37">
        <f t="shared" si="19"/>
        <v>-965.98327259925713</v>
      </c>
      <c r="J104" s="40">
        <f t="shared" si="20"/>
        <v>-111.19215679175619</v>
      </c>
      <c r="K104" s="37">
        <f t="shared" si="21"/>
        <v>-1077.1754293910133</v>
      </c>
      <c r="L104" s="37">
        <f t="shared" si="22"/>
        <v>-2396604.4993187571</v>
      </c>
      <c r="M104" s="37">
        <f t="shared" si="23"/>
        <v>-2672472.2403191039</v>
      </c>
      <c r="N104" s="41">
        <f>'jan-mar'!M104</f>
        <v>-1118384.3205723239</v>
      </c>
      <c r="O104" s="41">
        <f t="shared" si="24"/>
        <v>-1554087.9197467801</v>
      </c>
      <c r="Q104" s="4"/>
      <c r="R104" s="4"/>
      <c r="S104" s="4"/>
      <c r="T104" s="4"/>
      <c r="U104" s="4"/>
    </row>
    <row r="105" spans="1:21" s="34" customFormat="1" x14ac:dyDescent="0.3">
      <c r="A105" s="33" t="s">
        <v>564</v>
      </c>
      <c r="B105" s="34" t="s">
        <v>158</v>
      </c>
      <c r="C105" s="36">
        <v>50932518</v>
      </c>
      <c r="D105" s="36">
        <v>4671</v>
      </c>
      <c r="E105" s="37">
        <f t="shared" si="15"/>
        <v>10903.985870263326</v>
      </c>
      <c r="F105" s="38">
        <f t="shared" si="16"/>
        <v>1.1540707216062538</v>
      </c>
      <c r="G105" s="39">
        <f t="shared" si="17"/>
        <v>-873.42219499909118</v>
      </c>
      <c r="H105" s="39">
        <f t="shared" si="18"/>
        <v>0</v>
      </c>
      <c r="I105" s="37">
        <f t="shared" si="19"/>
        <v>-873.42219499909118</v>
      </c>
      <c r="J105" s="40">
        <f t="shared" si="20"/>
        <v>-111.19215679175619</v>
      </c>
      <c r="K105" s="37">
        <f t="shared" si="21"/>
        <v>-984.61435179084742</v>
      </c>
      <c r="L105" s="37">
        <f t="shared" si="22"/>
        <v>-4079755.0728407549</v>
      </c>
      <c r="M105" s="37">
        <f t="shared" si="23"/>
        <v>-4599133.6372150481</v>
      </c>
      <c r="N105" s="41">
        <f>'jan-mar'!M105</f>
        <v>-1196394.5324439071</v>
      </c>
      <c r="O105" s="41">
        <f t="shared" si="24"/>
        <v>-3402739.104771141</v>
      </c>
      <c r="Q105" s="4"/>
      <c r="R105" s="4"/>
      <c r="S105" s="4"/>
      <c r="T105" s="4"/>
      <c r="U105" s="4"/>
    </row>
    <row r="106" spans="1:21" s="34" customFormat="1" x14ac:dyDescent="0.3">
      <c r="A106" s="33" t="s">
        <v>565</v>
      </c>
      <c r="B106" s="34" t="s">
        <v>159</v>
      </c>
      <c r="C106" s="36">
        <v>70687356</v>
      </c>
      <c r="D106" s="36">
        <v>4473</v>
      </c>
      <c r="E106" s="37">
        <f t="shared" si="15"/>
        <v>15803.120053655264</v>
      </c>
      <c r="F106" s="38">
        <f t="shared" si="16"/>
        <v>1.67259187428787</v>
      </c>
      <c r="G106" s="39">
        <f t="shared" si="17"/>
        <v>-3812.9027050342538</v>
      </c>
      <c r="H106" s="39">
        <f t="shared" si="18"/>
        <v>0</v>
      </c>
      <c r="I106" s="37">
        <f t="shared" si="19"/>
        <v>-3812.9027050342538</v>
      </c>
      <c r="J106" s="40">
        <f t="shared" si="20"/>
        <v>-111.19215679175619</v>
      </c>
      <c r="K106" s="37">
        <f t="shared" si="21"/>
        <v>-3924.0948618260099</v>
      </c>
      <c r="L106" s="37">
        <f t="shared" si="22"/>
        <v>-17055113.799618218</v>
      </c>
      <c r="M106" s="37">
        <f t="shared" si="23"/>
        <v>-17552476.316947743</v>
      </c>
      <c r="N106" s="41">
        <f>'jan-mar'!M106</f>
        <v>-9929542.1017815415</v>
      </c>
      <c r="O106" s="41">
        <f t="shared" si="24"/>
        <v>-7622934.2151662018</v>
      </c>
      <c r="Q106" s="4"/>
      <c r="R106" s="4"/>
      <c r="S106" s="4"/>
      <c r="T106" s="4"/>
      <c r="U106" s="4"/>
    </row>
    <row r="107" spans="1:21" s="34" customFormat="1" x14ac:dyDescent="0.3">
      <c r="A107" s="33" t="s">
        <v>566</v>
      </c>
      <c r="B107" s="34" t="s">
        <v>160</v>
      </c>
      <c r="C107" s="36">
        <v>29325313</v>
      </c>
      <c r="D107" s="36">
        <v>3490</v>
      </c>
      <c r="E107" s="37">
        <f t="shared" si="15"/>
        <v>8402.6684813753582</v>
      </c>
      <c r="F107" s="38">
        <f t="shared" si="16"/>
        <v>0.88933292771084627</v>
      </c>
      <c r="G107" s="39">
        <f t="shared" si="17"/>
        <v>627.36823833368976</v>
      </c>
      <c r="H107" s="39">
        <f t="shared" si="18"/>
        <v>35.274928277049547</v>
      </c>
      <c r="I107" s="37">
        <f t="shared" si="19"/>
        <v>662.64316661073929</v>
      </c>
      <c r="J107" s="40">
        <f t="shared" si="20"/>
        <v>-111.19215679175619</v>
      </c>
      <c r="K107" s="37">
        <f t="shared" si="21"/>
        <v>551.45100981898304</v>
      </c>
      <c r="L107" s="37">
        <f t="shared" si="22"/>
        <v>2312624.6514714803</v>
      </c>
      <c r="M107" s="37">
        <f t="shared" si="23"/>
        <v>1924564.0242682509</v>
      </c>
      <c r="N107" s="41">
        <f>'jan-mar'!M107</f>
        <v>1514864.8413553352</v>
      </c>
      <c r="O107" s="41">
        <f t="shared" si="24"/>
        <v>409699.18291291571</v>
      </c>
      <c r="Q107" s="4"/>
      <c r="R107" s="4"/>
      <c r="S107" s="4"/>
      <c r="T107" s="4"/>
      <c r="U107" s="4"/>
    </row>
    <row r="108" spans="1:21" s="34" customFormat="1" x14ac:dyDescent="0.3">
      <c r="A108" s="33" t="s">
        <v>567</v>
      </c>
      <c r="B108" s="34" t="s">
        <v>161</v>
      </c>
      <c r="C108" s="36">
        <v>22160244</v>
      </c>
      <c r="D108" s="36">
        <v>2239</v>
      </c>
      <c r="E108" s="37">
        <f t="shared" si="15"/>
        <v>9897.3845466726216</v>
      </c>
      <c r="F108" s="38">
        <f t="shared" si="16"/>
        <v>1.0475326969143637</v>
      </c>
      <c r="G108" s="39">
        <f t="shared" si="17"/>
        <v>-269.46140084466822</v>
      </c>
      <c r="H108" s="39">
        <f t="shared" si="18"/>
        <v>0</v>
      </c>
      <c r="I108" s="37">
        <f t="shared" si="19"/>
        <v>-269.46140084466822</v>
      </c>
      <c r="J108" s="40">
        <f t="shared" si="20"/>
        <v>-111.19215679175619</v>
      </c>
      <c r="K108" s="37">
        <f t="shared" si="21"/>
        <v>-380.65355763642441</v>
      </c>
      <c r="L108" s="37">
        <f t="shared" si="22"/>
        <v>-603324.07649121212</v>
      </c>
      <c r="M108" s="37">
        <f t="shared" si="23"/>
        <v>-852283.31554795429</v>
      </c>
      <c r="N108" s="41">
        <f>'jan-mar'!M108</f>
        <v>-754822.68309610442</v>
      </c>
      <c r="O108" s="41">
        <f t="shared" si="24"/>
        <v>-97460.632451849873</v>
      </c>
      <c r="Q108" s="4"/>
      <c r="R108" s="4"/>
      <c r="S108" s="4"/>
      <c r="T108" s="4"/>
      <c r="U108" s="4"/>
    </row>
    <row r="109" spans="1:21" s="34" customFormat="1" x14ac:dyDescent="0.3">
      <c r="A109" s="33" t="s">
        <v>568</v>
      </c>
      <c r="B109" s="34" t="s">
        <v>162</v>
      </c>
      <c r="C109" s="36">
        <v>122270848</v>
      </c>
      <c r="D109" s="36">
        <v>13980</v>
      </c>
      <c r="E109" s="37">
        <f t="shared" si="15"/>
        <v>8746.1264663805432</v>
      </c>
      <c r="F109" s="38">
        <f t="shared" si="16"/>
        <v>0.92568429585387846</v>
      </c>
      <c r="G109" s="39">
        <f t="shared" si="17"/>
        <v>421.29344733057877</v>
      </c>
      <c r="H109" s="39">
        <f t="shared" si="18"/>
        <v>0</v>
      </c>
      <c r="I109" s="37">
        <f t="shared" si="19"/>
        <v>421.29344733057877</v>
      </c>
      <c r="J109" s="40">
        <f t="shared" si="20"/>
        <v>-111.19215679175619</v>
      </c>
      <c r="K109" s="37">
        <f t="shared" si="21"/>
        <v>310.10129053882258</v>
      </c>
      <c r="L109" s="37">
        <f t="shared" si="22"/>
        <v>5889682.3936814908</v>
      </c>
      <c r="M109" s="37">
        <f t="shared" si="23"/>
        <v>4335216.0417327397</v>
      </c>
      <c r="N109" s="41">
        <f>'jan-mar'!M109</f>
        <v>9348702.5249154866</v>
      </c>
      <c r="O109" s="41">
        <f t="shared" si="24"/>
        <v>-5013486.4831827469</v>
      </c>
      <c r="Q109" s="4"/>
      <c r="R109" s="4"/>
      <c r="S109" s="4"/>
      <c r="T109" s="4"/>
      <c r="U109" s="4"/>
    </row>
    <row r="110" spans="1:21" s="34" customFormat="1" x14ac:dyDescent="0.3">
      <c r="A110" s="33" t="s">
        <v>569</v>
      </c>
      <c r="B110" s="34" t="s">
        <v>163</v>
      </c>
      <c r="C110" s="36">
        <v>161079882</v>
      </c>
      <c r="D110" s="36">
        <v>19117</v>
      </c>
      <c r="E110" s="37">
        <f t="shared" si="15"/>
        <v>8426.0020923785105</v>
      </c>
      <c r="F110" s="38">
        <f t="shared" si="16"/>
        <v>0.89180254181421059</v>
      </c>
      <c r="G110" s="39">
        <f t="shared" si="17"/>
        <v>613.36807173179841</v>
      </c>
      <c r="H110" s="39">
        <f t="shared" si="18"/>
        <v>27.108164425946232</v>
      </c>
      <c r="I110" s="37">
        <f t="shared" si="19"/>
        <v>640.47623615774467</v>
      </c>
      <c r="J110" s="40">
        <f t="shared" si="20"/>
        <v>-111.19215679175619</v>
      </c>
      <c r="K110" s="37">
        <f t="shared" si="21"/>
        <v>529.28407936598842</v>
      </c>
      <c r="L110" s="37">
        <f t="shared" si="22"/>
        <v>12243984.206627605</v>
      </c>
      <c r="M110" s="37">
        <f t="shared" si="23"/>
        <v>10118323.745239601</v>
      </c>
      <c r="N110" s="41">
        <f>'jan-mar'!M110</f>
        <v>8298408.61226073</v>
      </c>
      <c r="O110" s="41">
        <f t="shared" si="24"/>
        <v>1819915.1329788705</v>
      </c>
      <c r="Q110" s="4"/>
      <c r="R110" s="4"/>
      <c r="S110" s="4"/>
      <c r="T110" s="4"/>
      <c r="U110" s="4"/>
    </row>
    <row r="111" spans="1:21" s="34" customFormat="1" x14ac:dyDescent="0.3">
      <c r="A111" s="33" t="s">
        <v>570</v>
      </c>
      <c r="B111" s="34" t="s">
        <v>164</v>
      </c>
      <c r="C111" s="36">
        <v>193509166</v>
      </c>
      <c r="D111" s="36">
        <v>24963</v>
      </c>
      <c r="E111" s="37">
        <f t="shared" si="15"/>
        <v>7751.8393622561389</v>
      </c>
      <c r="F111" s="38">
        <f t="shared" si="16"/>
        <v>0.8204496000835938</v>
      </c>
      <c r="G111" s="39">
        <f t="shared" si="17"/>
        <v>1017.8657098052213</v>
      </c>
      <c r="H111" s="39">
        <f t="shared" si="18"/>
        <v>263.06511996877629</v>
      </c>
      <c r="I111" s="37">
        <f t="shared" si="19"/>
        <v>1280.9308297739976</v>
      </c>
      <c r="J111" s="40">
        <f t="shared" si="20"/>
        <v>-111.19215679175619</v>
      </c>
      <c r="K111" s="37">
        <f t="shared" si="21"/>
        <v>1169.7386729822415</v>
      </c>
      <c r="L111" s="37">
        <f t="shared" si="22"/>
        <v>31975876.303648304</v>
      </c>
      <c r="M111" s="37">
        <f t="shared" si="23"/>
        <v>29200186.493655693</v>
      </c>
      <c r="N111" s="41">
        <f>'jan-mar'!M111</f>
        <v>24866372.516109817</v>
      </c>
      <c r="O111" s="41">
        <f t="shared" si="24"/>
        <v>4333813.9775458761</v>
      </c>
      <c r="Q111" s="4"/>
      <c r="R111" s="4"/>
      <c r="S111" s="4"/>
      <c r="T111" s="4"/>
      <c r="U111" s="4"/>
    </row>
    <row r="112" spans="1:21" s="34" customFormat="1" x14ac:dyDescent="0.3">
      <c r="A112" s="33" t="s">
        <v>571</v>
      </c>
      <c r="B112" s="34" t="s">
        <v>165</v>
      </c>
      <c r="C112" s="36">
        <v>263019654</v>
      </c>
      <c r="D112" s="36">
        <v>26373</v>
      </c>
      <c r="E112" s="37">
        <f t="shared" si="15"/>
        <v>9973.0654078034349</v>
      </c>
      <c r="F112" s="38">
        <f t="shared" si="16"/>
        <v>1.0555427096799901</v>
      </c>
      <c r="G112" s="39">
        <f t="shared" si="17"/>
        <v>-314.86991752315623</v>
      </c>
      <c r="H112" s="39">
        <f t="shared" si="18"/>
        <v>0</v>
      </c>
      <c r="I112" s="37">
        <f t="shared" si="19"/>
        <v>-314.86991752315623</v>
      </c>
      <c r="J112" s="40">
        <f t="shared" si="20"/>
        <v>-111.19215679175619</v>
      </c>
      <c r="K112" s="37">
        <f t="shared" si="21"/>
        <v>-426.06207431491242</v>
      </c>
      <c r="L112" s="37">
        <f t="shared" si="22"/>
        <v>-8304064.3348381994</v>
      </c>
      <c r="M112" s="37">
        <f t="shared" si="23"/>
        <v>-11236535.085907185</v>
      </c>
      <c r="N112" s="41">
        <f>'jan-mar'!M112</f>
        <v>-12787997.420497354</v>
      </c>
      <c r="O112" s="41">
        <f t="shared" si="24"/>
        <v>1551462.3345901687</v>
      </c>
      <c r="Q112" s="4"/>
      <c r="R112" s="4"/>
      <c r="S112" s="4"/>
      <c r="T112" s="4"/>
      <c r="U112" s="4"/>
    </row>
    <row r="113" spans="1:21" s="34" customFormat="1" x14ac:dyDescent="0.3">
      <c r="A113" s="33" t="s">
        <v>572</v>
      </c>
      <c r="B113" s="34" t="s">
        <v>166</v>
      </c>
      <c r="C113" s="36">
        <v>210355427</v>
      </c>
      <c r="D113" s="36">
        <v>22635</v>
      </c>
      <c r="E113" s="37">
        <f t="shared" si="15"/>
        <v>9293.3698696708634</v>
      </c>
      <c r="F113" s="38">
        <f t="shared" si="16"/>
        <v>0.98360417917396481</v>
      </c>
      <c r="G113" s="39">
        <f t="shared" si="17"/>
        <v>92.947405356386653</v>
      </c>
      <c r="H113" s="39">
        <f t="shared" si="18"/>
        <v>0</v>
      </c>
      <c r="I113" s="37">
        <f t="shared" si="19"/>
        <v>92.947405356386653</v>
      </c>
      <c r="J113" s="40">
        <f t="shared" si="20"/>
        <v>-111.19215679175619</v>
      </c>
      <c r="K113" s="37">
        <f t="shared" si="21"/>
        <v>-18.244751435369537</v>
      </c>
      <c r="L113" s="37">
        <f t="shared" si="22"/>
        <v>2103864.5202418119</v>
      </c>
      <c r="M113" s="37">
        <f t="shared" si="23"/>
        <v>-412969.94873958948</v>
      </c>
      <c r="N113" s="41">
        <f>'jan-mar'!M113</f>
        <v>-1508572.1870836737</v>
      </c>
      <c r="O113" s="41">
        <f t="shared" si="24"/>
        <v>1095602.2383440842</v>
      </c>
      <c r="Q113" s="4"/>
      <c r="R113" s="4"/>
      <c r="S113" s="4"/>
      <c r="T113" s="4"/>
      <c r="U113" s="4"/>
    </row>
    <row r="114" spans="1:21" s="34" customFormat="1" x14ac:dyDescent="0.3">
      <c r="A114" s="33" t="s">
        <v>573</v>
      </c>
      <c r="B114" s="34" t="s">
        <v>167</v>
      </c>
      <c r="C114" s="36">
        <v>79578746</v>
      </c>
      <c r="D114" s="36">
        <v>9521</v>
      </c>
      <c r="E114" s="37">
        <f t="shared" si="15"/>
        <v>8358.2340090326652</v>
      </c>
      <c r="F114" s="38">
        <f t="shared" si="16"/>
        <v>0.8846300122659011</v>
      </c>
      <c r="G114" s="39">
        <f t="shared" si="17"/>
        <v>654.02892173930559</v>
      </c>
      <c r="H114" s="39">
        <f t="shared" si="18"/>
        <v>50.826993596992082</v>
      </c>
      <c r="I114" s="37">
        <f t="shared" si="19"/>
        <v>704.8559153362977</v>
      </c>
      <c r="J114" s="40">
        <f t="shared" si="20"/>
        <v>-111.19215679175619</v>
      </c>
      <c r="K114" s="37">
        <f t="shared" si="21"/>
        <v>593.66375854454145</v>
      </c>
      <c r="L114" s="37">
        <f t="shared" si="22"/>
        <v>6710933.1699168906</v>
      </c>
      <c r="M114" s="37">
        <f t="shared" si="23"/>
        <v>5652272.6451025791</v>
      </c>
      <c r="N114" s="41">
        <f>'jan-mar'!M114</f>
        <v>5120370.6120150471</v>
      </c>
      <c r="O114" s="41">
        <f t="shared" si="24"/>
        <v>531902.03308753204</v>
      </c>
      <c r="Q114" s="4"/>
      <c r="R114" s="4"/>
      <c r="S114" s="4"/>
      <c r="T114" s="4"/>
      <c r="U114" s="4"/>
    </row>
    <row r="115" spans="1:21" s="34" customFormat="1" x14ac:dyDescent="0.3">
      <c r="A115" s="33" t="s">
        <v>574</v>
      </c>
      <c r="B115" s="34" t="s">
        <v>168</v>
      </c>
      <c r="C115" s="36">
        <v>24174901</v>
      </c>
      <c r="D115" s="36">
        <v>2694</v>
      </c>
      <c r="E115" s="37">
        <f t="shared" si="15"/>
        <v>8973.608389012621</v>
      </c>
      <c r="F115" s="38">
        <f t="shared" si="16"/>
        <v>0.94976083352808216</v>
      </c>
      <c r="G115" s="39">
        <f t="shared" si="17"/>
        <v>284.80429375133207</v>
      </c>
      <c r="H115" s="39">
        <f t="shared" si="18"/>
        <v>0</v>
      </c>
      <c r="I115" s="37">
        <f t="shared" si="19"/>
        <v>284.80429375133207</v>
      </c>
      <c r="J115" s="40">
        <f t="shared" si="20"/>
        <v>-111.19215679175619</v>
      </c>
      <c r="K115" s="37">
        <f t="shared" si="21"/>
        <v>173.61213695957588</v>
      </c>
      <c r="L115" s="37">
        <f t="shared" si="22"/>
        <v>767262.76736608858</v>
      </c>
      <c r="M115" s="37">
        <f t="shared" si="23"/>
        <v>467711.09696909739</v>
      </c>
      <c r="N115" s="41">
        <f>'jan-mar'!M115</f>
        <v>1288198.3366682609</v>
      </c>
      <c r="O115" s="41">
        <f t="shared" si="24"/>
        <v>-820487.23969916347</v>
      </c>
      <c r="Q115" s="4"/>
      <c r="R115" s="4"/>
      <c r="S115" s="4"/>
      <c r="T115" s="4"/>
      <c r="U115" s="4"/>
    </row>
    <row r="116" spans="1:21" s="34" customFormat="1" x14ac:dyDescent="0.3">
      <c r="A116" s="33" t="s">
        <v>575</v>
      </c>
      <c r="B116" s="34" t="s">
        <v>169</v>
      </c>
      <c r="C116" s="36">
        <v>14306917</v>
      </c>
      <c r="D116" s="36">
        <v>1419</v>
      </c>
      <c r="E116" s="37">
        <f t="shared" si="15"/>
        <v>10082.39393939394</v>
      </c>
      <c r="F116" s="38">
        <f t="shared" si="16"/>
        <v>1.0671139698454033</v>
      </c>
      <c r="G116" s="39">
        <f t="shared" si="17"/>
        <v>-380.46703647745926</v>
      </c>
      <c r="H116" s="39">
        <f t="shared" si="18"/>
        <v>0</v>
      </c>
      <c r="I116" s="37">
        <f t="shared" si="19"/>
        <v>-380.46703647745926</v>
      </c>
      <c r="J116" s="40">
        <f t="shared" si="20"/>
        <v>-111.19215679175619</v>
      </c>
      <c r="K116" s="37">
        <f t="shared" si="21"/>
        <v>-491.65919326921545</v>
      </c>
      <c r="L116" s="37">
        <f t="shared" si="22"/>
        <v>-539882.72476151469</v>
      </c>
      <c r="M116" s="37">
        <f t="shared" si="23"/>
        <v>-697664.3952490167</v>
      </c>
      <c r="N116" s="41">
        <f>'jan-mar'!M116</f>
        <v>688916.832732838</v>
      </c>
      <c r="O116" s="41">
        <f t="shared" si="24"/>
        <v>-1386581.2279818547</v>
      </c>
      <c r="Q116" s="4"/>
      <c r="R116" s="4"/>
      <c r="S116" s="4"/>
      <c r="T116" s="4"/>
      <c r="U116" s="4"/>
    </row>
    <row r="117" spans="1:21" s="34" customFormat="1" x14ac:dyDescent="0.3">
      <c r="A117" s="33" t="s">
        <v>576</v>
      </c>
      <c r="B117" s="34" t="s">
        <v>170</v>
      </c>
      <c r="C117" s="36">
        <v>43582274</v>
      </c>
      <c r="D117" s="36">
        <v>2448</v>
      </c>
      <c r="E117" s="37">
        <f t="shared" si="15"/>
        <v>17803.216503267973</v>
      </c>
      <c r="F117" s="38">
        <f t="shared" si="16"/>
        <v>1.88428077230649</v>
      </c>
      <c r="G117" s="39">
        <f t="shared" si="17"/>
        <v>-5012.9605748018794</v>
      </c>
      <c r="H117" s="39">
        <f t="shared" si="18"/>
        <v>0</v>
      </c>
      <c r="I117" s="37">
        <f t="shared" si="19"/>
        <v>-5012.9605748018794</v>
      </c>
      <c r="J117" s="40">
        <f t="shared" si="20"/>
        <v>-111.19215679175619</v>
      </c>
      <c r="K117" s="37">
        <f t="shared" si="21"/>
        <v>-5124.1527315936355</v>
      </c>
      <c r="L117" s="37">
        <f t="shared" si="22"/>
        <v>-12271727.487115001</v>
      </c>
      <c r="M117" s="37">
        <f t="shared" si="23"/>
        <v>-12543925.886941221</v>
      </c>
      <c r="N117" s="41">
        <f>'jan-mar'!M117</f>
        <v>-5544179.0154619301</v>
      </c>
      <c r="O117" s="41">
        <f t="shared" si="24"/>
        <v>-6999746.8714792905</v>
      </c>
      <c r="Q117" s="4"/>
      <c r="R117" s="4"/>
      <c r="S117" s="4"/>
      <c r="T117" s="4"/>
      <c r="U117" s="4"/>
    </row>
    <row r="118" spans="1:21" s="34" customFormat="1" x14ac:dyDescent="0.3">
      <c r="A118" s="33" t="s">
        <v>577</v>
      </c>
      <c r="B118" s="34" t="s">
        <v>171</v>
      </c>
      <c r="C118" s="36">
        <v>205824590</v>
      </c>
      <c r="D118" s="36">
        <v>27334</v>
      </c>
      <c r="E118" s="37">
        <f t="shared" si="15"/>
        <v>7529.9842686763741</v>
      </c>
      <c r="F118" s="38">
        <f t="shared" si="16"/>
        <v>0.79696860231030531</v>
      </c>
      <c r="G118" s="39">
        <f t="shared" si="17"/>
        <v>1150.9787659530803</v>
      </c>
      <c r="H118" s="39">
        <f t="shared" si="18"/>
        <v>340.71440272169394</v>
      </c>
      <c r="I118" s="37">
        <f t="shared" si="19"/>
        <v>1491.6931686747741</v>
      </c>
      <c r="J118" s="40">
        <f t="shared" si="20"/>
        <v>-111.19215679175619</v>
      </c>
      <c r="K118" s="37">
        <f t="shared" si="21"/>
        <v>1380.501011883018</v>
      </c>
      <c r="L118" s="37">
        <f t="shared" si="22"/>
        <v>40773941.07255628</v>
      </c>
      <c r="M118" s="37">
        <f t="shared" si="23"/>
        <v>37734614.658810414</v>
      </c>
      <c r="N118" s="41">
        <f>'jan-mar'!M118</f>
        <v>32433452.186447762</v>
      </c>
      <c r="O118" s="41">
        <f t="shared" si="24"/>
        <v>5301162.4723626524</v>
      </c>
      <c r="Q118" s="4"/>
      <c r="R118" s="4"/>
      <c r="S118" s="4"/>
      <c r="T118" s="4"/>
      <c r="U118" s="4"/>
    </row>
    <row r="119" spans="1:21" s="34" customFormat="1" x14ac:dyDescent="0.3">
      <c r="A119" s="33" t="s">
        <v>578</v>
      </c>
      <c r="B119" s="34" t="s">
        <v>172</v>
      </c>
      <c r="C119" s="36">
        <v>406140072</v>
      </c>
      <c r="D119" s="36">
        <v>45976</v>
      </c>
      <c r="E119" s="37">
        <f t="shared" si="15"/>
        <v>8833.740908299982</v>
      </c>
      <c r="F119" s="38">
        <f t="shared" si="16"/>
        <v>0.9349573509928113</v>
      </c>
      <c r="G119" s="39">
        <f t="shared" si="17"/>
        <v>368.72478217891546</v>
      </c>
      <c r="H119" s="39">
        <f t="shared" si="18"/>
        <v>0</v>
      </c>
      <c r="I119" s="37">
        <f t="shared" si="19"/>
        <v>368.72478217891546</v>
      </c>
      <c r="J119" s="40">
        <f t="shared" si="20"/>
        <v>-111.19215679175619</v>
      </c>
      <c r="K119" s="37">
        <f t="shared" si="21"/>
        <v>257.53262538715927</v>
      </c>
      <c r="L119" s="37">
        <f t="shared" si="22"/>
        <v>16952490.585457817</v>
      </c>
      <c r="M119" s="37">
        <f t="shared" si="23"/>
        <v>11840319.984800035</v>
      </c>
      <c r="N119" s="41">
        <f>'jan-mar'!M119</f>
        <v>8016464.9710466862</v>
      </c>
      <c r="O119" s="41">
        <f t="shared" si="24"/>
        <v>3823855.013753349</v>
      </c>
      <c r="Q119" s="4"/>
      <c r="R119" s="4"/>
      <c r="S119" s="4"/>
      <c r="T119" s="4"/>
      <c r="U119" s="4"/>
    </row>
    <row r="120" spans="1:21" s="34" customFormat="1" x14ac:dyDescent="0.3">
      <c r="A120" s="33" t="s">
        <v>579</v>
      </c>
      <c r="B120" s="34" t="s">
        <v>173</v>
      </c>
      <c r="C120" s="36">
        <v>504602700</v>
      </c>
      <c r="D120" s="36">
        <v>63271</v>
      </c>
      <c r="E120" s="37">
        <f t="shared" si="15"/>
        <v>7975.2603878554155</v>
      </c>
      <c r="F120" s="38">
        <f t="shared" si="16"/>
        <v>0.84409633507602821</v>
      </c>
      <c r="G120" s="39">
        <f t="shared" si="17"/>
        <v>883.81309444565534</v>
      </c>
      <c r="H120" s="39">
        <f t="shared" si="18"/>
        <v>184.86776100902946</v>
      </c>
      <c r="I120" s="37">
        <f t="shared" si="19"/>
        <v>1068.6808554546849</v>
      </c>
      <c r="J120" s="40">
        <f t="shared" si="20"/>
        <v>-111.19215679175619</v>
      </c>
      <c r="K120" s="37">
        <f t="shared" si="21"/>
        <v>957.48869866292875</v>
      </c>
      <c r="L120" s="37">
        <f t="shared" si="22"/>
        <v>67616506.405473366</v>
      </c>
      <c r="M120" s="37">
        <f t="shared" si="23"/>
        <v>60581267.453102164</v>
      </c>
      <c r="N120" s="41">
        <f>'jan-mar'!M120</f>
        <v>54715418.070077077</v>
      </c>
      <c r="O120" s="41">
        <f t="shared" si="24"/>
        <v>5865849.3830250874</v>
      </c>
      <c r="Q120" s="4"/>
      <c r="R120" s="4"/>
      <c r="S120" s="4"/>
      <c r="T120" s="4"/>
      <c r="U120" s="4"/>
    </row>
    <row r="121" spans="1:21" s="34" customFormat="1" x14ac:dyDescent="0.3">
      <c r="A121" s="33" t="s">
        <v>580</v>
      </c>
      <c r="B121" s="34" t="s">
        <v>174</v>
      </c>
      <c r="C121" s="36">
        <v>52595564</v>
      </c>
      <c r="D121" s="36">
        <v>6685</v>
      </c>
      <c r="E121" s="37">
        <f t="shared" si="15"/>
        <v>7867.6984293193718</v>
      </c>
      <c r="F121" s="38">
        <f t="shared" si="16"/>
        <v>0.83271204784546571</v>
      </c>
      <c r="G121" s="39">
        <f t="shared" si="17"/>
        <v>948.35026956728154</v>
      </c>
      <c r="H121" s="39">
        <f t="shared" si="18"/>
        <v>222.51444649664475</v>
      </c>
      <c r="I121" s="37">
        <f t="shared" si="19"/>
        <v>1170.8647160639264</v>
      </c>
      <c r="J121" s="40">
        <f t="shared" si="20"/>
        <v>-111.19215679175619</v>
      </c>
      <c r="K121" s="37">
        <f t="shared" si="21"/>
        <v>1059.6725592721702</v>
      </c>
      <c r="L121" s="37">
        <f t="shared" si="22"/>
        <v>7827230.6268873475</v>
      </c>
      <c r="M121" s="37">
        <f t="shared" si="23"/>
        <v>7083911.0587344579</v>
      </c>
      <c r="N121" s="41">
        <f>'jan-mar'!M121</f>
        <v>6183820.7684771074</v>
      </c>
      <c r="O121" s="41">
        <f t="shared" si="24"/>
        <v>900090.29025735054</v>
      </c>
      <c r="Q121" s="4"/>
      <c r="R121" s="4"/>
      <c r="S121" s="4"/>
      <c r="T121" s="4"/>
      <c r="U121" s="4"/>
    </row>
    <row r="122" spans="1:21" s="34" customFormat="1" x14ac:dyDescent="0.3">
      <c r="A122" s="33" t="s">
        <v>581</v>
      </c>
      <c r="B122" s="34" t="s">
        <v>175</v>
      </c>
      <c r="C122" s="36">
        <v>376831564</v>
      </c>
      <c r="D122" s="36">
        <v>47107</v>
      </c>
      <c r="E122" s="37">
        <f t="shared" si="15"/>
        <v>7999.4812660538773</v>
      </c>
      <c r="F122" s="38">
        <f t="shared" si="16"/>
        <v>0.84665985695811974</v>
      </c>
      <c r="G122" s="39">
        <f t="shared" si="17"/>
        <v>869.28056752657824</v>
      </c>
      <c r="H122" s="39">
        <f t="shared" si="18"/>
        <v>176.39045363956782</v>
      </c>
      <c r="I122" s="37">
        <f t="shared" si="19"/>
        <v>1045.6710211661461</v>
      </c>
      <c r="J122" s="40">
        <f t="shared" si="20"/>
        <v>-111.19215679175619</v>
      </c>
      <c r="K122" s="37">
        <f t="shared" si="21"/>
        <v>934.47886437439001</v>
      </c>
      <c r="L122" s="37">
        <f t="shared" si="22"/>
        <v>49258424.794073649</v>
      </c>
      <c r="M122" s="37">
        <f t="shared" si="23"/>
        <v>44020495.864084393</v>
      </c>
      <c r="N122" s="41">
        <f>'jan-mar'!M122</f>
        <v>38609425.400067486</v>
      </c>
      <c r="O122" s="41">
        <f t="shared" si="24"/>
        <v>5411070.4640169069</v>
      </c>
      <c r="Q122" s="4"/>
      <c r="R122" s="4"/>
      <c r="S122" s="4"/>
      <c r="T122" s="4"/>
      <c r="U122" s="4"/>
    </row>
    <row r="123" spans="1:21" s="34" customFormat="1" x14ac:dyDescent="0.3">
      <c r="A123" s="33" t="s">
        <v>582</v>
      </c>
      <c r="B123" s="34" t="s">
        <v>176</v>
      </c>
      <c r="C123" s="36">
        <v>82490338</v>
      </c>
      <c r="D123" s="36">
        <v>9904</v>
      </c>
      <c r="E123" s="37">
        <f t="shared" si="15"/>
        <v>8328.9921243941844</v>
      </c>
      <c r="F123" s="38">
        <f t="shared" si="16"/>
        <v>0.88153507035132184</v>
      </c>
      <c r="G123" s="39">
        <f t="shared" si="17"/>
        <v>671.57405252239403</v>
      </c>
      <c r="H123" s="39">
        <f t="shared" si="18"/>
        <v>61.06165322046035</v>
      </c>
      <c r="I123" s="37">
        <f t="shared" si="19"/>
        <v>732.63570574285438</v>
      </c>
      <c r="J123" s="40">
        <f t="shared" si="20"/>
        <v>-111.19215679175619</v>
      </c>
      <c r="K123" s="37">
        <f t="shared" si="21"/>
        <v>621.44354895109814</v>
      </c>
      <c r="L123" s="37">
        <f t="shared" si="22"/>
        <v>7256024.0296772299</v>
      </c>
      <c r="M123" s="37">
        <f t="shared" si="23"/>
        <v>6154776.9088116763</v>
      </c>
      <c r="N123" s="41">
        <f>'jan-mar'!M123</f>
        <v>4999670.7861776073</v>
      </c>
      <c r="O123" s="41">
        <f t="shared" si="24"/>
        <v>1155106.1226340691</v>
      </c>
      <c r="Q123" s="4"/>
      <c r="R123" s="4"/>
      <c r="S123" s="4"/>
      <c r="T123" s="4"/>
      <c r="U123" s="4"/>
    </row>
    <row r="124" spans="1:21" s="34" customFormat="1" x14ac:dyDescent="0.3">
      <c r="A124" s="33" t="s">
        <v>583</v>
      </c>
      <c r="B124" s="34" t="s">
        <v>177</v>
      </c>
      <c r="C124" s="36">
        <v>111440088</v>
      </c>
      <c r="D124" s="36">
        <v>14371</v>
      </c>
      <c r="E124" s="37">
        <f t="shared" si="15"/>
        <v>7754.5117250017393</v>
      </c>
      <c r="F124" s="38">
        <f t="shared" si="16"/>
        <v>0.82073244120599653</v>
      </c>
      <c r="G124" s="39">
        <f t="shared" si="17"/>
        <v>1016.2622921578611</v>
      </c>
      <c r="H124" s="39">
        <f t="shared" si="18"/>
        <v>262.12979300781615</v>
      </c>
      <c r="I124" s="37">
        <f t="shared" si="19"/>
        <v>1278.3920851656771</v>
      </c>
      <c r="J124" s="40">
        <f t="shared" si="20"/>
        <v>-111.19215679175619</v>
      </c>
      <c r="K124" s="37">
        <f t="shared" si="21"/>
        <v>1167.199928373921</v>
      </c>
      <c r="L124" s="37">
        <f t="shared" si="22"/>
        <v>18371772.655915946</v>
      </c>
      <c r="M124" s="37">
        <f t="shared" si="23"/>
        <v>16773830.170661619</v>
      </c>
      <c r="N124" s="41">
        <f>'jan-mar'!M124</f>
        <v>14232679.436789015</v>
      </c>
      <c r="O124" s="41">
        <f t="shared" si="24"/>
        <v>2541150.7338726036</v>
      </c>
      <c r="Q124" s="4"/>
      <c r="R124" s="4"/>
      <c r="S124" s="4"/>
      <c r="T124" s="4"/>
      <c r="U124" s="4"/>
    </row>
    <row r="125" spans="1:21" s="34" customFormat="1" x14ac:dyDescent="0.3">
      <c r="A125" s="33" t="s">
        <v>584</v>
      </c>
      <c r="B125" s="34" t="s">
        <v>178</v>
      </c>
      <c r="C125" s="36">
        <v>75838164</v>
      </c>
      <c r="D125" s="36">
        <v>9730</v>
      </c>
      <c r="E125" s="37">
        <f t="shared" si="15"/>
        <v>7794.2614594039051</v>
      </c>
      <c r="F125" s="38">
        <f t="shared" si="16"/>
        <v>0.8249395270561598</v>
      </c>
      <c r="G125" s="39">
        <f t="shared" si="17"/>
        <v>992.41245151656165</v>
      </c>
      <c r="H125" s="39">
        <f t="shared" si="18"/>
        <v>248.21738596705811</v>
      </c>
      <c r="I125" s="37">
        <f t="shared" si="19"/>
        <v>1240.6298374836197</v>
      </c>
      <c r="J125" s="40">
        <f t="shared" si="20"/>
        <v>-111.19215679175619</v>
      </c>
      <c r="K125" s="37">
        <f t="shared" si="21"/>
        <v>1129.4376806918635</v>
      </c>
      <c r="L125" s="37">
        <f t="shared" si="22"/>
        <v>12071328.318715619</v>
      </c>
      <c r="M125" s="37">
        <f t="shared" si="23"/>
        <v>10989428.633131832</v>
      </c>
      <c r="N125" s="41">
        <f>'jan-mar'!M125</f>
        <v>9628970.7784640677</v>
      </c>
      <c r="O125" s="41">
        <f t="shared" si="24"/>
        <v>1360457.8546677642</v>
      </c>
      <c r="Q125" s="4"/>
      <c r="R125" s="4"/>
      <c r="S125" s="4"/>
      <c r="T125" s="4"/>
      <c r="U125" s="4"/>
    </row>
    <row r="126" spans="1:21" s="34" customFormat="1" x14ac:dyDescent="0.3">
      <c r="A126" s="33" t="s">
        <v>585</v>
      </c>
      <c r="B126" s="34" t="s">
        <v>179</v>
      </c>
      <c r="C126" s="36">
        <v>248089918</v>
      </c>
      <c r="D126" s="36">
        <v>26700</v>
      </c>
      <c r="E126" s="37">
        <f t="shared" si="15"/>
        <v>9291.7572284644193</v>
      </c>
      <c r="F126" s="38">
        <f t="shared" si="16"/>
        <v>0.98343349828507187</v>
      </c>
      <c r="G126" s="39">
        <f t="shared" si="17"/>
        <v>93.914990080253119</v>
      </c>
      <c r="H126" s="39">
        <f t="shared" si="18"/>
        <v>0</v>
      </c>
      <c r="I126" s="37">
        <f t="shared" si="19"/>
        <v>93.914990080253119</v>
      </c>
      <c r="J126" s="40">
        <f t="shared" si="20"/>
        <v>-111.19215679175619</v>
      </c>
      <c r="K126" s="37">
        <f t="shared" si="21"/>
        <v>-17.277166711503071</v>
      </c>
      <c r="L126" s="37">
        <f t="shared" si="22"/>
        <v>2507530.2351427581</v>
      </c>
      <c r="M126" s="37">
        <f t="shared" si="23"/>
        <v>-461300.35119713197</v>
      </c>
      <c r="N126" s="41">
        <f>'jan-mar'!M126</f>
        <v>-842018.55295489926</v>
      </c>
      <c r="O126" s="41">
        <f t="shared" si="24"/>
        <v>380718.2017577673</v>
      </c>
      <c r="Q126" s="4"/>
      <c r="R126" s="4"/>
      <c r="S126" s="4"/>
      <c r="T126" s="4"/>
      <c r="U126" s="4"/>
    </row>
    <row r="127" spans="1:21" s="34" customFormat="1" x14ac:dyDescent="0.3">
      <c r="A127" s="33" t="s">
        <v>586</v>
      </c>
      <c r="B127" s="34" t="s">
        <v>180</v>
      </c>
      <c r="C127" s="36">
        <v>304692785</v>
      </c>
      <c r="D127" s="36">
        <v>36224</v>
      </c>
      <c r="E127" s="37">
        <f t="shared" si="15"/>
        <v>8411.3511760159017</v>
      </c>
      <c r="F127" s="38">
        <f t="shared" si="16"/>
        <v>0.89025189842380603</v>
      </c>
      <c r="G127" s="39">
        <f t="shared" si="17"/>
        <v>622.1586215493636</v>
      </c>
      <c r="H127" s="39">
        <f t="shared" si="18"/>
        <v>32.2359851528593</v>
      </c>
      <c r="I127" s="37">
        <f t="shared" si="19"/>
        <v>654.39460670222286</v>
      </c>
      <c r="J127" s="40">
        <f t="shared" si="20"/>
        <v>-111.19215679175619</v>
      </c>
      <c r="K127" s="37">
        <f t="shared" si="21"/>
        <v>543.20244991046661</v>
      </c>
      <c r="L127" s="37">
        <f t="shared" si="22"/>
        <v>23704790.23318132</v>
      </c>
      <c r="M127" s="37">
        <f t="shared" si="23"/>
        <v>19676965.545556743</v>
      </c>
      <c r="N127" s="41">
        <f>'jan-mar'!M127</f>
        <v>15203313.717609057</v>
      </c>
      <c r="O127" s="41">
        <f t="shared" si="24"/>
        <v>4473651.8279476855</v>
      </c>
      <c r="Q127" s="4"/>
      <c r="R127" s="4"/>
      <c r="S127" s="4"/>
      <c r="T127" s="4"/>
      <c r="U127" s="4"/>
    </row>
    <row r="128" spans="1:21" s="34" customFormat="1" x14ac:dyDescent="0.3">
      <c r="A128" s="33" t="s">
        <v>587</v>
      </c>
      <c r="B128" s="34" t="s">
        <v>181</v>
      </c>
      <c r="C128" s="36">
        <v>425192045</v>
      </c>
      <c r="D128" s="36">
        <v>54645</v>
      </c>
      <c r="E128" s="37">
        <f t="shared" si="15"/>
        <v>7780.9871900448352</v>
      </c>
      <c r="F128" s="38">
        <f t="shared" si="16"/>
        <v>0.82353458708280602</v>
      </c>
      <c r="G128" s="39">
        <f t="shared" si="17"/>
        <v>1000.3770131320035</v>
      </c>
      <c r="H128" s="39">
        <f t="shared" si="18"/>
        <v>252.86338024273257</v>
      </c>
      <c r="I128" s="37">
        <f t="shared" si="19"/>
        <v>1253.2403933747362</v>
      </c>
      <c r="J128" s="40">
        <f t="shared" si="20"/>
        <v>-111.19215679175619</v>
      </c>
      <c r="K128" s="37">
        <f t="shared" si="21"/>
        <v>1142.0482365829801</v>
      </c>
      <c r="L128" s="37">
        <f t="shared" si="22"/>
        <v>68483321.295962453</v>
      </c>
      <c r="M128" s="37">
        <f t="shared" si="23"/>
        <v>62407225.888076946</v>
      </c>
      <c r="N128" s="41">
        <f>'jan-mar'!M128</f>
        <v>55646871.645726517</v>
      </c>
      <c r="O128" s="41">
        <f t="shared" si="24"/>
        <v>6760354.2423504293</v>
      </c>
      <c r="Q128" s="4"/>
      <c r="R128" s="4"/>
      <c r="S128" s="4"/>
      <c r="T128" s="4"/>
      <c r="U128" s="4"/>
    </row>
    <row r="129" spans="1:21" s="34" customFormat="1" x14ac:dyDescent="0.3">
      <c r="A129" s="33" t="s">
        <v>588</v>
      </c>
      <c r="B129" s="34" t="s">
        <v>182</v>
      </c>
      <c r="C129" s="36">
        <v>103657599</v>
      </c>
      <c r="D129" s="36">
        <v>12682</v>
      </c>
      <c r="E129" s="37">
        <f t="shared" si="15"/>
        <v>8173.6002996372808</v>
      </c>
      <c r="F129" s="38">
        <f t="shared" si="16"/>
        <v>0.86508850141197846</v>
      </c>
      <c r="G129" s="39">
        <f t="shared" si="17"/>
        <v>764.8091473765362</v>
      </c>
      <c r="H129" s="39">
        <f t="shared" si="18"/>
        <v>115.44879188537661</v>
      </c>
      <c r="I129" s="37">
        <f t="shared" si="19"/>
        <v>880.25793926191284</v>
      </c>
      <c r="J129" s="40">
        <f t="shared" si="20"/>
        <v>-111.19215679175619</v>
      </c>
      <c r="K129" s="37">
        <f t="shared" si="21"/>
        <v>769.06578247015659</v>
      </c>
      <c r="L129" s="37">
        <f t="shared" si="22"/>
        <v>11163431.185719579</v>
      </c>
      <c r="M129" s="37">
        <f t="shared" si="23"/>
        <v>9753292.2532865256</v>
      </c>
      <c r="N129" s="41">
        <f>'jan-mar'!M129</f>
        <v>12473795.693811022</v>
      </c>
      <c r="O129" s="41">
        <f t="shared" si="24"/>
        <v>-2720503.4405244961</v>
      </c>
      <c r="Q129" s="4"/>
      <c r="R129" s="4"/>
      <c r="S129" s="4"/>
      <c r="T129" s="4"/>
      <c r="U129" s="4"/>
    </row>
    <row r="130" spans="1:21" s="34" customFormat="1" x14ac:dyDescent="0.3">
      <c r="A130" s="33" t="s">
        <v>589</v>
      </c>
      <c r="B130" s="34" t="s">
        <v>183</v>
      </c>
      <c r="C130" s="36">
        <v>18118720</v>
      </c>
      <c r="D130" s="36">
        <v>2329</v>
      </c>
      <c r="E130" s="37">
        <f t="shared" si="15"/>
        <v>7779.6135680549596</v>
      </c>
      <c r="F130" s="38">
        <f t="shared" si="16"/>
        <v>0.82338920383121972</v>
      </c>
      <c r="G130" s="39">
        <f t="shared" si="17"/>
        <v>1001.2011863259289</v>
      </c>
      <c r="H130" s="39">
        <f t="shared" si="18"/>
        <v>253.34414793918901</v>
      </c>
      <c r="I130" s="37">
        <f t="shared" si="19"/>
        <v>1254.5453342651178</v>
      </c>
      <c r="J130" s="40">
        <f t="shared" si="20"/>
        <v>-111.19215679175619</v>
      </c>
      <c r="K130" s="37">
        <f t="shared" si="21"/>
        <v>1143.3531774733617</v>
      </c>
      <c r="L130" s="37">
        <f t="shared" si="22"/>
        <v>2921836.0835034596</v>
      </c>
      <c r="M130" s="37">
        <f t="shared" si="23"/>
        <v>2662869.5503354594</v>
      </c>
      <c r="N130" s="41">
        <f>'jan-mar'!M130</f>
        <v>2283145.1598553751</v>
      </c>
      <c r="O130" s="41">
        <f t="shared" si="24"/>
        <v>379724.39048008434</v>
      </c>
      <c r="Q130" s="4"/>
      <c r="R130" s="4"/>
      <c r="S130" s="4"/>
      <c r="T130" s="4"/>
      <c r="U130" s="4"/>
    </row>
    <row r="131" spans="1:21" s="34" customFormat="1" x14ac:dyDescent="0.3">
      <c r="A131" s="33" t="s">
        <v>590</v>
      </c>
      <c r="B131" s="34" t="s">
        <v>184</v>
      </c>
      <c r="C131" s="36">
        <v>114806344</v>
      </c>
      <c r="D131" s="36">
        <v>14089</v>
      </c>
      <c r="E131" s="37">
        <f t="shared" si="15"/>
        <v>8148.6510043296184</v>
      </c>
      <c r="F131" s="38">
        <f t="shared" si="16"/>
        <v>0.86244788434021524</v>
      </c>
      <c r="G131" s="39">
        <f t="shared" si="17"/>
        <v>779.77872456113357</v>
      </c>
      <c r="H131" s="39">
        <f t="shared" si="18"/>
        <v>124.18104524305845</v>
      </c>
      <c r="I131" s="37">
        <f t="shared" si="19"/>
        <v>903.95976980419198</v>
      </c>
      <c r="J131" s="40">
        <f t="shared" si="20"/>
        <v>-111.19215679175619</v>
      </c>
      <c r="K131" s="37">
        <f t="shared" si="21"/>
        <v>792.76761301243573</v>
      </c>
      <c r="L131" s="37">
        <f t="shared" si="22"/>
        <v>12735889.19677126</v>
      </c>
      <c r="M131" s="37">
        <f t="shared" si="23"/>
        <v>11169302.899732208</v>
      </c>
      <c r="N131" s="41">
        <f>'jan-mar'!M131</f>
        <v>8807059.7449774072</v>
      </c>
      <c r="O131" s="41">
        <f t="shared" si="24"/>
        <v>2362243.1547548007</v>
      </c>
      <c r="Q131" s="4"/>
      <c r="R131" s="4"/>
      <c r="S131" s="4"/>
      <c r="T131" s="4"/>
      <c r="U131" s="4"/>
    </row>
    <row r="132" spans="1:21" s="34" customFormat="1" x14ac:dyDescent="0.3">
      <c r="A132" s="33" t="s">
        <v>591</v>
      </c>
      <c r="B132" s="34" t="s">
        <v>185</v>
      </c>
      <c r="C132" s="36">
        <v>77781881</v>
      </c>
      <c r="D132" s="36">
        <v>10406</v>
      </c>
      <c r="E132" s="37">
        <f t="shared" si="15"/>
        <v>7474.7146838362487</v>
      </c>
      <c r="F132" s="38">
        <f t="shared" si="16"/>
        <v>0.79111890565641729</v>
      </c>
      <c r="G132" s="39">
        <f t="shared" si="17"/>
        <v>1184.1405168571555</v>
      </c>
      <c r="H132" s="39">
        <f t="shared" si="18"/>
        <v>360.05875741573783</v>
      </c>
      <c r="I132" s="37">
        <f t="shared" si="19"/>
        <v>1544.1992742728933</v>
      </c>
      <c r="J132" s="40">
        <f t="shared" si="20"/>
        <v>-111.19215679175619</v>
      </c>
      <c r="K132" s="37">
        <f t="shared" si="21"/>
        <v>1433.0071174811371</v>
      </c>
      <c r="L132" s="37">
        <f t="shared" si="22"/>
        <v>16068937.648083728</v>
      </c>
      <c r="M132" s="37">
        <f t="shared" si="23"/>
        <v>14911872.064508714</v>
      </c>
      <c r="N132" s="41">
        <f>'jan-mar'!M132</f>
        <v>13526312.640040811</v>
      </c>
      <c r="O132" s="41">
        <f t="shared" si="24"/>
        <v>1385559.4244679026</v>
      </c>
      <c r="Q132" s="4"/>
      <c r="R132" s="4"/>
      <c r="S132" s="4"/>
      <c r="T132" s="4"/>
      <c r="U132" s="4"/>
    </row>
    <row r="133" spans="1:21" s="34" customFormat="1" x14ac:dyDescent="0.3">
      <c r="A133" s="33" t="s">
        <v>592</v>
      </c>
      <c r="B133" s="34" t="s">
        <v>186</v>
      </c>
      <c r="C133" s="36">
        <v>26742872</v>
      </c>
      <c r="D133" s="36">
        <v>4080</v>
      </c>
      <c r="E133" s="37">
        <f t="shared" si="15"/>
        <v>6554.6254901960783</v>
      </c>
      <c r="F133" s="38">
        <f t="shared" si="16"/>
        <v>0.69373726812676562</v>
      </c>
      <c r="G133" s="39">
        <f t="shared" si="17"/>
        <v>1736.1940330412576</v>
      </c>
      <c r="H133" s="39">
        <f t="shared" si="18"/>
        <v>682.08997518979743</v>
      </c>
      <c r="I133" s="37">
        <f t="shared" si="19"/>
        <v>2418.2840082310549</v>
      </c>
      <c r="J133" s="40">
        <f t="shared" si="20"/>
        <v>-111.19215679175619</v>
      </c>
      <c r="K133" s="37">
        <f t="shared" si="21"/>
        <v>2307.0918514392988</v>
      </c>
      <c r="L133" s="37">
        <f t="shared" si="22"/>
        <v>9866598.7535827048</v>
      </c>
      <c r="M133" s="37">
        <f t="shared" si="23"/>
        <v>9412934.7538723387</v>
      </c>
      <c r="N133" s="41">
        <f>'jan-mar'!M133</f>
        <v>8518011.6325933579</v>
      </c>
      <c r="O133" s="41">
        <f t="shared" si="24"/>
        <v>894923.12127898075</v>
      </c>
      <c r="Q133" s="4"/>
      <c r="R133" s="4"/>
      <c r="S133" s="4"/>
      <c r="T133" s="4"/>
      <c r="U133" s="4"/>
    </row>
    <row r="134" spans="1:21" s="34" customFormat="1" x14ac:dyDescent="0.3">
      <c r="A134" s="33" t="s">
        <v>593</v>
      </c>
      <c r="B134" s="34" t="s">
        <v>187</v>
      </c>
      <c r="C134" s="36">
        <v>48997769</v>
      </c>
      <c r="D134" s="36">
        <v>6538</v>
      </c>
      <c r="E134" s="37">
        <f t="shared" si="15"/>
        <v>7494.3054450902418</v>
      </c>
      <c r="F134" s="38">
        <f t="shared" si="16"/>
        <v>0.79319237899416895</v>
      </c>
      <c r="G134" s="39">
        <f t="shared" si="17"/>
        <v>1172.3860601047595</v>
      </c>
      <c r="H134" s="39">
        <f t="shared" si="18"/>
        <v>353.20199097684025</v>
      </c>
      <c r="I134" s="37">
        <f t="shared" si="19"/>
        <v>1525.5880510815998</v>
      </c>
      <c r="J134" s="40">
        <f t="shared" si="20"/>
        <v>-111.19215679175619</v>
      </c>
      <c r="K134" s="37">
        <f t="shared" si="21"/>
        <v>1414.3958942898437</v>
      </c>
      <c r="L134" s="37">
        <f t="shared" si="22"/>
        <v>9974294.677971499</v>
      </c>
      <c r="M134" s="37">
        <f t="shared" si="23"/>
        <v>9247320.3568669986</v>
      </c>
      <c r="N134" s="41">
        <f>'jan-mar'!M134</f>
        <v>9646495.5817880854</v>
      </c>
      <c r="O134" s="41">
        <f t="shared" si="24"/>
        <v>-399175.2249210868</v>
      </c>
      <c r="Q134" s="4"/>
      <c r="R134" s="4"/>
      <c r="S134" s="4"/>
      <c r="T134" s="4"/>
      <c r="U134" s="4"/>
    </row>
    <row r="135" spans="1:21" s="34" customFormat="1" x14ac:dyDescent="0.3">
      <c r="A135" s="33" t="s">
        <v>594</v>
      </c>
      <c r="B135" s="34" t="s">
        <v>188</v>
      </c>
      <c r="C135" s="36">
        <v>45199384</v>
      </c>
      <c r="D135" s="36">
        <v>6630</v>
      </c>
      <c r="E135" s="37">
        <f t="shared" si="15"/>
        <v>6817.4033182503772</v>
      </c>
      <c r="F135" s="38">
        <f t="shared" si="16"/>
        <v>0.72154950130947648</v>
      </c>
      <c r="G135" s="39">
        <f t="shared" si="17"/>
        <v>1578.5273362086784</v>
      </c>
      <c r="H135" s="39">
        <f t="shared" si="18"/>
        <v>590.11773537079284</v>
      </c>
      <c r="I135" s="37">
        <f t="shared" si="19"/>
        <v>2168.6450715794713</v>
      </c>
      <c r="J135" s="40">
        <f t="shared" si="20"/>
        <v>-111.19215679175619</v>
      </c>
      <c r="K135" s="37">
        <f t="shared" si="21"/>
        <v>2057.4529147877151</v>
      </c>
      <c r="L135" s="37">
        <f t="shared" si="22"/>
        <v>14378116.824571894</v>
      </c>
      <c r="M135" s="37">
        <f t="shared" si="23"/>
        <v>13640912.825042551</v>
      </c>
      <c r="N135" s="41">
        <f>'jan-mar'!M135</f>
        <v>12439573.890464211</v>
      </c>
      <c r="O135" s="41">
        <f t="shared" si="24"/>
        <v>1201338.9345783405</v>
      </c>
      <c r="Q135" s="4"/>
      <c r="R135" s="4"/>
      <c r="S135" s="4"/>
      <c r="T135" s="4"/>
      <c r="U135" s="4"/>
    </row>
    <row r="136" spans="1:21" s="34" customFormat="1" x14ac:dyDescent="0.3">
      <c r="A136" s="33" t="s">
        <v>595</v>
      </c>
      <c r="B136" s="34" t="s">
        <v>189</v>
      </c>
      <c r="C136" s="36">
        <v>30967207</v>
      </c>
      <c r="D136" s="36">
        <v>4293</v>
      </c>
      <c r="E136" s="37">
        <f t="shared" si="15"/>
        <v>7213.4188213370608</v>
      </c>
      <c r="F136" s="38">
        <f t="shared" si="16"/>
        <v>0.76346352273726437</v>
      </c>
      <c r="G136" s="39">
        <f t="shared" si="17"/>
        <v>1340.9180343566682</v>
      </c>
      <c r="H136" s="39">
        <f t="shared" si="18"/>
        <v>451.51230929045363</v>
      </c>
      <c r="I136" s="37">
        <f t="shared" si="19"/>
        <v>1792.4303436471218</v>
      </c>
      <c r="J136" s="40">
        <f t="shared" si="20"/>
        <v>-111.19215679175619</v>
      </c>
      <c r="K136" s="37">
        <f t="shared" si="21"/>
        <v>1681.2381868553657</v>
      </c>
      <c r="L136" s="37">
        <f t="shared" si="22"/>
        <v>7694903.4652770944</v>
      </c>
      <c r="M136" s="37">
        <f t="shared" si="23"/>
        <v>7217555.536170085</v>
      </c>
      <c r="N136" s="41">
        <f>'jan-mar'!M136</f>
        <v>6320409.6928978665</v>
      </c>
      <c r="O136" s="41">
        <f t="shared" si="24"/>
        <v>897145.84327221848</v>
      </c>
      <c r="Q136" s="4"/>
      <c r="R136" s="4"/>
      <c r="S136" s="4"/>
      <c r="T136" s="4"/>
      <c r="U136" s="4"/>
    </row>
    <row r="137" spans="1:21" s="34" customFormat="1" x14ac:dyDescent="0.3">
      <c r="A137" s="33" t="s">
        <v>596</v>
      </c>
      <c r="B137" s="34" t="s">
        <v>190</v>
      </c>
      <c r="C137" s="36">
        <v>93107327</v>
      </c>
      <c r="D137" s="36">
        <v>5780</v>
      </c>
      <c r="E137" s="37">
        <f t="shared" ref="E137:E200" si="25">(C137)/D137</f>
        <v>16108.534083044982</v>
      </c>
      <c r="F137" s="38">
        <f t="shared" ref="F137:F200" si="26">IF(ISNUMBER(C137),E137/E$435,"")</f>
        <v>1.7049166950901145</v>
      </c>
      <c r="G137" s="39">
        <f t="shared" ref="G137:G200" si="27">(E$435-E137)*0.6</f>
        <v>-3996.1511226680846</v>
      </c>
      <c r="H137" s="39">
        <f t="shared" ref="H137:H200" si="28">IF(E137&gt;=E$435*0.9,0,IF(E137&lt;0.9*E$435,(E$435*0.9-E137)*0.35))</f>
        <v>0</v>
      </c>
      <c r="I137" s="37">
        <f t="shared" ref="I137:I200" si="29">G137+H137</f>
        <v>-3996.1511226680846</v>
      </c>
      <c r="J137" s="40">
        <f t="shared" ref="J137:J200" si="30">I$437</f>
        <v>-111.19215679175619</v>
      </c>
      <c r="K137" s="37">
        <f t="shared" ref="K137:K200" si="31">I137+J137</f>
        <v>-4107.3432794598411</v>
      </c>
      <c r="L137" s="37">
        <f t="shared" ref="L137:L200" si="32">(I137*D137)</f>
        <v>-23097753.489021529</v>
      </c>
      <c r="M137" s="37">
        <f t="shared" ref="M137:M200" si="33">(K137*D137)</f>
        <v>-23740444.155277882</v>
      </c>
      <c r="N137" s="41">
        <f>'jan-mar'!M137</f>
        <v>-10308891.458729556</v>
      </c>
      <c r="O137" s="41">
        <f t="shared" ref="O137:O200" si="34">M137-N137</f>
        <v>-13431552.696548326</v>
      </c>
      <c r="Q137" s="4"/>
      <c r="R137" s="4"/>
      <c r="S137" s="4"/>
      <c r="T137" s="4"/>
      <c r="U137" s="4"/>
    </row>
    <row r="138" spans="1:21" s="34" customFormat="1" x14ac:dyDescent="0.3">
      <c r="A138" s="33" t="s">
        <v>597</v>
      </c>
      <c r="B138" s="34" t="s">
        <v>191</v>
      </c>
      <c r="C138" s="36">
        <v>16857286</v>
      </c>
      <c r="D138" s="36">
        <v>1572</v>
      </c>
      <c r="E138" s="37">
        <f t="shared" si="25"/>
        <v>10723.464376590331</v>
      </c>
      <c r="F138" s="38">
        <f t="shared" si="26"/>
        <v>1.1349644449705889</v>
      </c>
      <c r="G138" s="39">
        <f t="shared" si="27"/>
        <v>-765.10929879529397</v>
      </c>
      <c r="H138" s="39">
        <f t="shared" si="28"/>
        <v>0</v>
      </c>
      <c r="I138" s="37">
        <f t="shared" si="29"/>
        <v>-765.10929879529397</v>
      </c>
      <c r="J138" s="40">
        <f t="shared" si="30"/>
        <v>-111.19215679175619</v>
      </c>
      <c r="K138" s="37">
        <f t="shared" si="31"/>
        <v>-876.30145558705021</v>
      </c>
      <c r="L138" s="37">
        <f t="shared" si="32"/>
        <v>-1202751.8177062022</v>
      </c>
      <c r="M138" s="37">
        <f t="shared" si="33"/>
        <v>-1377545.8881828429</v>
      </c>
      <c r="N138" s="41">
        <f>'jan-mar'!M138</f>
        <v>-217081.17071329858</v>
      </c>
      <c r="O138" s="41">
        <f t="shared" si="34"/>
        <v>-1160464.7174695444</v>
      </c>
      <c r="Q138" s="4"/>
      <c r="R138" s="4"/>
      <c r="S138" s="4"/>
      <c r="T138" s="4"/>
      <c r="U138" s="4"/>
    </row>
    <row r="139" spans="1:21" s="34" customFormat="1" x14ac:dyDescent="0.3">
      <c r="A139" s="33" t="s">
        <v>598</v>
      </c>
      <c r="B139" s="34" t="s">
        <v>192</v>
      </c>
      <c r="C139" s="36">
        <v>26373546</v>
      </c>
      <c r="D139" s="36">
        <v>2934</v>
      </c>
      <c r="E139" s="37">
        <f t="shared" si="25"/>
        <v>8988.938650306749</v>
      </c>
      <c r="F139" s="38">
        <f t="shared" si="26"/>
        <v>0.95138337834101849</v>
      </c>
      <c r="G139" s="39">
        <f t="shared" si="27"/>
        <v>275.6061369748553</v>
      </c>
      <c r="H139" s="39">
        <f t="shared" si="28"/>
        <v>0</v>
      </c>
      <c r="I139" s="37">
        <f t="shared" si="29"/>
        <v>275.6061369748553</v>
      </c>
      <c r="J139" s="40">
        <f t="shared" si="30"/>
        <v>-111.19215679175619</v>
      </c>
      <c r="K139" s="37">
        <f t="shared" si="31"/>
        <v>164.41398018309911</v>
      </c>
      <c r="L139" s="37">
        <f t="shared" si="32"/>
        <v>808628.4058842255</v>
      </c>
      <c r="M139" s="37">
        <f t="shared" si="33"/>
        <v>482390.61785721278</v>
      </c>
      <c r="N139" s="41">
        <f>'jan-mar'!M139</f>
        <v>1269068.7638213609</v>
      </c>
      <c r="O139" s="41">
        <f t="shared" si="34"/>
        <v>-786678.14596414811</v>
      </c>
      <c r="Q139" s="4"/>
      <c r="R139" s="4"/>
      <c r="S139" s="4"/>
      <c r="T139" s="4"/>
      <c r="U139" s="4"/>
    </row>
    <row r="140" spans="1:21" s="34" customFormat="1" x14ac:dyDescent="0.3">
      <c r="A140" s="33" t="s">
        <v>599</v>
      </c>
      <c r="B140" s="34" t="s">
        <v>193</v>
      </c>
      <c r="C140" s="36">
        <v>20045405</v>
      </c>
      <c r="D140" s="36">
        <v>2403</v>
      </c>
      <c r="E140" s="37">
        <f t="shared" si="25"/>
        <v>8341.8248023304204</v>
      </c>
      <c r="F140" s="38">
        <f t="shared" si="26"/>
        <v>0.88289327257775729</v>
      </c>
      <c r="G140" s="39">
        <f t="shared" si="27"/>
        <v>663.87444576065241</v>
      </c>
      <c r="H140" s="39">
        <f t="shared" si="28"/>
        <v>56.570215942777757</v>
      </c>
      <c r="I140" s="37">
        <f t="shared" si="29"/>
        <v>720.44466170343014</v>
      </c>
      <c r="J140" s="40">
        <f t="shared" si="30"/>
        <v>-111.19215679175619</v>
      </c>
      <c r="K140" s="37">
        <f t="shared" si="31"/>
        <v>609.2525049116739</v>
      </c>
      <c r="L140" s="37">
        <f t="shared" si="32"/>
        <v>1731228.5220733427</v>
      </c>
      <c r="M140" s="37">
        <f t="shared" si="33"/>
        <v>1464033.7693027523</v>
      </c>
      <c r="N140" s="41">
        <f>'jan-mar'!M140</f>
        <v>1715115.8711818252</v>
      </c>
      <c r="O140" s="41">
        <f t="shared" si="34"/>
        <v>-251082.10187907284</v>
      </c>
      <c r="Q140" s="4"/>
      <c r="R140" s="4"/>
      <c r="S140" s="4"/>
      <c r="T140" s="4"/>
      <c r="U140" s="4"/>
    </row>
    <row r="141" spans="1:21" s="34" customFormat="1" x14ac:dyDescent="0.3">
      <c r="A141" s="33" t="s">
        <v>600</v>
      </c>
      <c r="B141" s="34" t="s">
        <v>194</v>
      </c>
      <c r="C141" s="36">
        <v>16958422</v>
      </c>
      <c r="D141" s="36">
        <v>1476</v>
      </c>
      <c r="E141" s="37">
        <f t="shared" si="25"/>
        <v>11489.445799457995</v>
      </c>
      <c r="F141" s="38">
        <f t="shared" si="26"/>
        <v>1.2160354169934573</v>
      </c>
      <c r="G141" s="39">
        <f t="shared" si="27"/>
        <v>-1224.6981525158924</v>
      </c>
      <c r="H141" s="39">
        <f t="shared" si="28"/>
        <v>0</v>
      </c>
      <c r="I141" s="37">
        <f t="shared" si="29"/>
        <v>-1224.6981525158924</v>
      </c>
      <c r="J141" s="40">
        <f t="shared" si="30"/>
        <v>-111.19215679175619</v>
      </c>
      <c r="K141" s="37">
        <f t="shared" si="31"/>
        <v>-1335.8903093076485</v>
      </c>
      <c r="L141" s="37">
        <f t="shared" si="32"/>
        <v>-1807654.4731134572</v>
      </c>
      <c r="M141" s="37">
        <f t="shared" si="33"/>
        <v>-1971774.0965380892</v>
      </c>
      <c r="N141" s="41">
        <f>'jan-mar'!M141</f>
        <v>-361174.97402851761</v>
      </c>
      <c r="O141" s="41">
        <f t="shared" si="34"/>
        <v>-1610599.1225095717</v>
      </c>
      <c r="Q141" s="4"/>
      <c r="R141" s="4"/>
      <c r="S141" s="4"/>
      <c r="T141" s="4"/>
      <c r="U141" s="4"/>
    </row>
    <row r="142" spans="1:21" s="34" customFormat="1" x14ac:dyDescent="0.3">
      <c r="A142" s="33" t="s">
        <v>601</v>
      </c>
      <c r="B142" s="34" t="s">
        <v>195</v>
      </c>
      <c r="C142" s="36">
        <v>13748762</v>
      </c>
      <c r="D142" s="36">
        <v>1286</v>
      </c>
      <c r="E142" s="37">
        <f t="shared" si="25"/>
        <v>10691.105754276827</v>
      </c>
      <c r="F142" s="38">
        <f t="shared" si="26"/>
        <v>1.1315396295821745</v>
      </c>
      <c r="G142" s="39">
        <f t="shared" si="27"/>
        <v>-745.69412540719134</v>
      </c>
      <c r="H142" s="39">
        <f t="shared" si="28"/>
        <v>0</v>
      </c>
      <c r="I142" s="37">
        <f t="shared" si="29"/>
        <v>-745.69412540719134</v>
      </c>
      <c r="J142" s="40">
        <f t="shared" si="30"/>
        <v>-111.19215679175619</v>
      </c>
      <c r="K142" s="37">
        <f t="shared" si="31"/>
        <v>-856.88628219894758</v>
      </c>
      <c r="L142" s="37">
        <f t="shared" si="32"/>
        <v>-958962.64527364809</v>
      </c>
      <c r="M142" s="37">
        <f t="shared" si="33"/>
        <v>-1101955.7589078466</v>
      </c>
      <c r="N142" s="41">
        <f>'jan-mar'!M142</f>
        <v>214902.07357677893</v>
      </c>
      <c r="O142" s="41">
        <f t="shared" si="34"/>
        <v>-1316857.8324846255</v>
      </c>
      <c r="Q142" s="4"/>
      <c r="R142" s="4"/>
      <c r="S142" s="4"/>
      <c r="T142" s="4"/>
      <c r="U142" s="4"/>
    </row>
    <row r="143" spans="1:21" s="34" customFormat="1" x14ac:dyDescent="0.3">
      <c r="A143" s="33" t="s">
        <v>602</v>
      </c>
      <c r="B143" s="34" t="s">
        <v>196</v>
      </c>
      <c r="C143" s="36">
        <v>40024056</v>
      </c>
      <c r="D143" s="36">
        <v>2228</v>
      </c>
      <c r="E143" s="37">
        <f t="shared" si="25"/>
        <v>17964.118491921006</v>
      </c>
      <c r="F143" s="38">
        <f t="shared" si="26"/>
        <v>1.9013105333830425</v>
      </c>
      <c r="G143" s="39">
        <f t="shared" si="27"/>
        <v>-5109.5017679936991</v>
      </c>
      <c r="H143" s="39">
        <f t="shared" si="28"/>
        <v>0</v>
      </c>
      <c r="I143" s="37">
        <f t="shared" si="29"/>
        <v>-5109.5017679936991</v>
      </c>
      <c r="J143" s="40">
        <f t="shared" si="30"/>
        <v>-111.19215679175619</v>
      </c>
      <c r="K143" s="37">
        <f t="shared" si="31"/>
        <v>-5220.6939247854552</v>
      </c>
      <c r="L143" s="37">
        <f t="shared" si="32"/>
        <v>-11383969.939089961</v>
      </c>
      <c r="M143" s="37">
        <f t="shared" si="33"/>
        <v>-11631706.064421995</v>
      </c>
      <c r="N143" s="41">
        <f>'jan-mar'!M143</f>
        <v>-5191732.3813926382</v>
      </c>
      <c r="O143" s="41">
        <f t="shared" si="34"/>
        <v>-6439973.6830293564</v>
      </c>
      <c r="Q143" s="4"/>
      <c r="R143" s="4"/>
      <c r="S143" s="4"/>
      <c r="T143" s="4"/>
      <c r="U143" s="4"/>
    </row>
    <row r="144" spans="1:21" s="34" customFormat="1" x14ac:dyDescent="0.3">
      <c r="A144" s="33" t="s">
        <v>603</v>
      </c>
      <c r="B144" s="34" t="s">
        <v>197</v>
      </c>
      <c r="C144" s="36">
        <v>71148746</v>
      </c>
      <c r="D144" s="36">
        <v>3723</v>
      </c>
      <c r="E144" s="37">
        <f t="shared" si="25"/>
        <v>19110.595218909482</v>
      </c>
      <c r="F144" s="38">
        <f t="shared" si="26"/>
        <v>2.022652879142008</v>
      </c>
      <c r="G144" s="39">
        <f t="shared" si="27"/>
        <v>-5797.3878041867847</v>
      </c>
      <c r="H144" s="39">
        <f t="shared" si="28"/>
        <v>0</v>
      </c>
      <c r="I144" s="37">
        <f t="shared" si="29"/>
        <v>-5797.3878041867847</v>
      </c>
      <c r="J144" s="40">
        <f t="shared" si="30"/>
        <v>-111.19215679175619</v>
      </c>
      <c r="K144" s="37">
        <f t="shared" si="31"/>
        <v>-5908.5799609785408</v>
      </c>
      <c r="L144" s="37">
        <f t="shared" si="32"/>
        <v>-21583674.794987399</v>
      </c>
      <c r="M144" s="37">
        <f t="shared" si="33"/>
        <v>-21997643.194723107</v>
      </c>
      <c r="N144" s="41">
        <f>'jan-mar'!M144</f>
        <v>-10786778.840181684</v>
      </c>
      <c r="O144" s="41">
        <f t="shared" si="34"/>
        <v>-11210864.354541423</v>
      </c>
      <c r="Q144" s="4"/>
      <c r="R144" s="4"/>
      <c r="S144" s="4"/>
      <c r="T144" s="4"/>
      <c r="U144" s="4"/>
    </row>
    <row r="145" spans="1:21" s="34" customFormat="1" x14ac:dyDescent="0.3">
      <c r="A145" s="33" t="s">
        <v>604</v>
      </c>
      <c r="B145" s="34" t="s">
        <v>198</v>
      </c>
      <c r="C145" s="36">
        <v>49279310</v>
      </c>
      <c r="D145" s="36">
        <v>6848</v>
      </c>
      <c r="E145" s="37">
        <f t="shared" si="25"/>
        <v>7196.1609228971965</v>
      </c>
      <c r="F145" s="38">
        <f t="shared" si="26"/>
        <v>0.76163695807156551</v>
      </c>
      <c r="G145" s="39">
        <f t="shared" si="27"/>
        <v>1351.2727734205866</v>
      </c>
      <c r="H145" s="39">
        <f t="shared" si="28"/>
        <v>457.55257374440606</v>
      </c>
      <c r="I145" s="37">
        <f t="shared" si="29"/>
        <v>1808.8253471649928</v>
      </c>
      <c r="J145" s="40">
        <f t="shared" si="30"/>
        <v>-111.19215679175619</v>
      </c>
      <c r="K145" s="37">
        <f t="shared" si="31"/>
        <v>1697.6331903732366</v>
      </c>
      <c r="L145" s="37">
        <f t="shared" si="32"/>
        <v>12386835.977385871</v>
      </c>
      <c r="M145" s="37">
        <f t="shared" si="33"/>
        <v>11625392.087675925</v>
      </c>
      <c r="N145" s="41">
        <f>'jan-mar'!M145</f>
        <v>10729955.230588073</v>
      </c>
      <c r="O145" s="41">
        <f t="shared" si="34"/>
        <v>895436.85708785243</v>
      </c>
      <c r="Q145" s="4"/>
      <c r="R145" s="4"/>
      <c r="S145" s="4"/>
      <c r="T145" s="4"/>
      <c r="U145" s="4"/>
    </row>
    <row r="146" spans="1:21" s="34" customFormat="1" x14ac:dyDescent="0.3">
      <c r="A146" s="33" t="s">
        <v>605</v>
      </c>
      <c r="B146" s="34" t="s">
        <v>199</v>
      </c>
      <c r="C146" s="36">
        <v>193256026</v>
      </c>
      <c r="D146" s="36">
        <v>23246</v>
      </c>
      <c r="E146" s="37">
        <f t="shared" si="25"/>
        <v>8313.5174223522317</v>
      </c>
      <c r="F146" s="38">
        <f t="shared" si="26"/>
        <v>0.8798972380242549</v>
      </c>
      <c r="G146" s="39">
        <f t="shared" si="27"/>
        <v>680.85887374756567</v>
      </c>
      <c r="H146" s="39">
        <f t="shared" si="28"/>
        <v>66.477798935143795</v>
      </c>
      <c r="I146" s="37">
        <f t="shared" si="29"/>
        <v>747.33667268270949</v>
      </c>
      <c r="J146" s="40">
        <f t="shared" si="30"/>
        <v>-111.19215679175619</v>
      </c>
      <c r="K146" s="37">
        <f t="shared" si="31"/>
        <v>636.14451589095324</v>
      </c>
      <c r="L146" s="37">
        <f t="shared" si="32"/>
        <v>17372588.293182265</v>
      </c>
      <c r="M146" s="37">
        <f t="shared" si="33"/>
        <v>14787815.416401099</v>
      </c>
      <c r="N146" s="41">
        <f>'jan-mar'!M146</f>
        <v>12853664.516143445</v>
      </c>
      <c r="O146" s="41">
        <f t="shared" si="34"/>
        <v>1934150.9002576545</v>
      </c>
      <c r="Q146" s="4"/>
      <c r="R146" s="4"/>
      <c r="S146" s="4"/>
      <c r="T146" s="4"/>
      <c r="U146" s="4"/>
    </row>
    <row r="147" spans="1:21" s="34" customFormat="1" x14ac:dyDescent="0.3">
      <c r="A147" s="33" t="s">
        <v>606</v>
      </c>
      <c r="B147" s="34" t="s">
        <v>200</v>
      </c>
      <c r="C147" s="36">
        <v>347399303</v>
      </c>
      <c r="D147" s="36">
        <v>44785</v>
      </c>
      <c r="E147" s="37">
        <f t="shared" si="25"/>
        <v>7757.045952886011</v>
      </c>
      <c r="F147" s="38">
        <f t="shared" si="26"/>
        <v>0.82100066222516466</v>
      </c>
      <c r="G147" s="39">
        <f t="shared" si="27"/>
        <v>1014.741755427298</v>
      </c>
      <c r="H147" s="39">
        <f t="shared" si="28"/>
        <v>261.24281324832106</v>
      </c>
      <c r="I147" s="37">
        <f t="shared" si="29"/>
        <v>1275.9845686756191</v>
      </c>
      <c r="J147" s="40">
        <f t="shared" si="30"/>
        <v>-111.19215679175619</v>
      </c>
      <c r="K147" s="37">
        <f t="shared" si="31"/>
        <v>1164.792411883863</v>
      </c>
      <c r="L147" s="37">
        <f t="shared" si="32"/>
        <v>57144968.908137605</v>
      </c>
      <c r="M147" s="37">
        <f t="shared" si="33"/>
        <v>52165228.166218802</v>
      </c>
      <c r="N147" s="41">
        <f>'jan-mar'!M147</f>
        <v>46810949.591959216</v>
      </c>
      <c r="O147" s="41">
        <f t="shared" si="34"/>
        <v>5354278.5742595866</v>
      </c>
      <c r="Q147" s="4"/>
      <c r="R147" s="4"/>
      <c r="S147" s="4"/>
      <c r="T147" s="4"/>
      <c r="U147" s="4"/>
    </row>
    <row r="148" spans="1:21" s="34" customFormat="1" x14ac:dyDescent="0.3">
      <c r="A148" s="33" t="s">
        <v>607</v>
      </c>
      <c r="B148" s="34" t="s">
        <v>201</v>
      </c>
      <c r="C148" s="36">
        <v>16021472</v>
      </c>
      <c r="D148" s="36">
        <v>2454</v>
      </c>
      <c r="E148" s="37">
        <f t="shared" si="25"/>
        <v>6528.717196414018</v>
      </c>
      <c r="F148" s="38">
        <f t="shared" si="26"/>
        <v>0.6909951512846858</v>
      </c>
      <c r="G148" s="39">
        <f t="shared" si="27"/>
        <v>1751.7390093104939</v>
      </c>
      <c r="H148" s="39">
        <f t="shared" si="28"/>
        <v>691.1578780135186</v>
      </c>
      <c r="I148" s="37">
        <f t="shared" si="29"/>
        <v>2442.8968873240124</v>
      </c>
      <c r="J148" s="40">
        <f t="shared" si="30"/>
        <v>-111.19215679175619</v>
      </c>
      <c r="K148" s="37">
        <f t="shared" si="31"/>
        <v>2331.7047305322562</v>
      </c>
      <c r="L148" s="37">
        <f t="shared" si="32"/>
        <v>5994868.9614931261</v>
      </c>
      <c r="M148" s="37">
        <f t="shared" si="33"/>
        <v>5722003.4087261567</v>
      </c>
      <c r="N148" s="41">
        <f>'jan-mar'!M148</f>
        <v>5692083.6053392412</v>
      </c>
      <c r="O148" s="41">
        <f t="shared" si="34"/>
        <v>29919.803386915475</v>
      </c>
      <c r="Q148" s="4"/>
      <c r="R148" s="4"/>
      <c r="S148" s="4"/>
      <c r="T148" s="4"/>
      <c r="U148" s="4"/>
    </row>
    <row r="149" spans="1:21" s="34" customFormat="1" x14ac:dyDescent="0.3">
      <c r="A149" s="33" t="s">
        <v>608</v>
      </c>
      <c r="B149" s="34" t="s">
        <v>202</v>
      </c>
      <c r="C149" s="36">
        <v>13501882</v>
      </c>
      <c r="D149" s="36">
        <v>2093</v>
      </c>
      <c r="E149" s="37">
        <f t="shared" si="25"/>
        <v>6450.9708552317252</v>
      </c>
      <c r="F149" s="38">
        <f t="shared" si="26"/>
        <v>0.68276652946345007</v>
      </c>
      <c r="G149" s="39">
        <f t="shared" si="27"/>
        <v>1798.3868140198695</v>
      </c>
      <c r="H149" s="39">
        <f t="shared" si="28"/>
        <v>718.36909742732109</v>
      </c>
      <c r="I149" s="37">
        <f t="shared" si="29"/>
        <v>2516.7559114471906</v>
      </c>
      <c r="J149" s="40">
        <f t="shared" si="30"/>
        <v>-111.19215679175619</v>
      </c>
      <c r="K149" s="37">
        <f t="shared" si="31"/>
        <v>2405.5637546554344</v>
      </c>
      <c r="L149" s="37">
        <f t="shared" si="32"/>
        <v>5267570.1226589698</v>
      </c>
      <c r="M149" s="37">
        <f t="shared" si="33"/>
        <v>5034844.9384938246</v>
      </c>
      <c r="N149" s="41">
        <f>'jan-mar'!M149</f>
        <v>4571294.8223818392</v>
      </c>
      <c r="O149" s="41">
        <f t="shared" si="34"/>
        <v>463550.11611198541</v>
      </c>
      <c r="Q149" s="4"/>
      <c r="R149" s="4"/>
      <c r="S149" s="4"/>
      <c r="T149" s="4"/>
      <c r="U149" s="4"/>
    </row>
    <row r="150" spans="1:21" s="34" customFormat="1" x14ac:dyDescent="0.3">
      <c r="A150" s="33" t="s">
        <v>609</v>
      </c>
      <c r="B150" s="34" t="s">
        <v>203</v>
      </c>
      <c r="C150" s="36">
        <v>44793929</v>
      </c>
      <c r="D150" s="36">
        <v>6069</v>
      </c>
      <c r="E150" s="37">
        <f t="shared" si="25"/>
        <v>7380.7759103641456</v>
      </c>
      <c r="F150" s="38">
        <f t="shared" si="26"/>
        <v>0.78117648740884693</v>
      </c>
      <c r="G150" s="39">
        <f t="shared" si="27"/>
        <v>1240.5037809404173</v>
      </c>
      <c r="H150" s="39">
        <f t="shared" si="28"/>
        <v>392.93732813097392</v>
      </c>
      <c r="I150" s="37">
        <f t="shared" si="29"/>
        <v>1633.4411090713911</v>
      </c>
      <c r="J150" s="40">
        <f t="shared" si="30"/>
        <v>-111.19215679175619</v>
      </c>
      <c r="K150" s="37">
        <f t="shared" si="31"/>
        <v>1522.248952279635</v>
      </c>
      <c r="L150" s="37">
        <f t="shared" si="32"/>
        <v>9913354.0909542721</v>
      </c>
      <c r="M150" s="37">
        <f t="shared" si="33"/>
        <v>9238528.8913851045</v>
      </c>
      <c r="N150" s="41">
        <f>'jan-mar'!M150</f>
        <v>8299252.4647326227</v>
      </c>
      <c r="O150" s="41">
        <f t="shared" si="34"/>
        <v>939276.42665248178</v>
      </c>
      <c r="Q150" s="4"/>
      <c r="R150" s="4"/>
      <c r="S150" s="4"/>
      <c r="T150" s="4"/>
      <c r="U150" s="4"/>
    </row>
    <row r="151" spans="1:21" s="34" customFormat="1" x14ac:dyDescent="0.3">
      <c r="A151" s="33" t="s">
        <v>610</v>
      </c>
      <c r="B151" s="34" t="s">
        <v>204</v>
      </c>
      <c r="C151" s="36">
        <v>45373107</v>
      </c>
      <c r="D151" s="36">
        <v>5845</v>
      </c>
      <c r="E151" s="37">
        <f t="shared" si="25"/>
        <v>7762.7214713430285</v>
      </c>
      <c r="F151" s="38">
        <f t="shared" si="26"/>
        <v>0.82160135538077872</v>
      </c>
      <c r="G151" s="39">
        <f t="shared" si="27"/>
        <v>1011.3364443530876</v>
      </c>
      <c r="H151" s="39">
        <f t="shared" si="28"/>
        <v>259.25638178836493</v>
      </c>
      <c r="I151" s="37">
        <f t="shared" si="29"/>
        <v>1270.5928261414524</v>
      </c>
      <c r="J151" s="40">
        <f t="shared" si="30"/>
        <v>-111.19215679175619</v>
      </c>
      <c r="K151" s="37">
        <f t="shared" si="31"/>
        <v>1159.4006693496963</v>
      </c>
      <c r="L151" s="37">
        <f t="shared" si="32"/>
        <v>7426615.0687967893</v>
      </c>
      <c r="M151" s="37">
        <f t="shared" si="33"/>
        <v>6776696.9123489745</v>
      </c>
      <c r="N151" s="41">
        <f>'jan-mar'!M151</f>
        <v>8463437.4088255353</v>
      </c>
      <c r="O151" s="41">
        <f t="shared" si="34"/>
        <v>-1686740.4964765608</v>
      </c>
      <c r="Q151" s="4"/>
      <c r="R151" s="4"/>
      <c r="S151" s="4"/>
      <c r="T151" s="4"/>
      <c r="U151" s="4"/>
    </row>
    <row r="152" spans="1:21" s="34" customFormat="1" x14ac:dyDescent="0.3">
      <c r="A152" s="33" t="s">
        <v>611</v>
      </c>
      <c r="B152" s="34" t="s">
        <v>205</v>
      </c>
      <c r="C152" s="36">
        <v>88866184</v>
      </c>
      <c r="D152" s="36">
        <v>10990</v>
      </c>
      <c r="E152" s="37">
        <f t="shared" si="25"/>
        <v>8086.0949954504094</v>
      </c>
      <c r="F152" s="38">
        <f t="shared" si="26"/>
        <v>0.85582699733916745</v>
      </c>
      <c r="G152" s="39">
        <f t="shared" si="27"/>
        <v>817.31232988865906</v>
      </c>
      <c r="H152" s="39">
        <f t="shared" si="28"/>
        <v>146.07564835078159</v>
      </c>
      <c r="I152" s="37">
        <f t="shared" si="29"/>
        <v>963.3879782394406</v>
      </c>
      <c r="J152" s="40">
        <f t="shared" si="30"/>
        <v>-111.19215679175619</v>
      </c>
      <c r="K152" s="37">
        <f t="shared" si="31"/>
        <v>852.19582144768447</v>
      </c>
      <c r="L152" s="37">
        <f t="shared" si="32"/>
        <v>10587633.880851451</v>
      </c>
      <c r="M152" s="37">
        <f t="shared" si="33"/>
        <v>9365632.077710053</v>
      </c>
      <c r="N152" s="41">
        <f>'jan-mar'!M152</f>
        <v>7724280.4429414319</v>
      </c>
      <c r="O152" s="41">
        <f t="shared" si="34"/>
        <v>1641351.6347686211</v>
      </c>
      <c r="Q152" s="4"/>
      <c r="R152" s="4"/>
      <c r="S152" s="4"/>
      <c r="T152" s="4"/>
      <c r="U152" s="4"/>
    </row>
    <row r="153" spans="1:21" s="34" customFormat="1" x14ac:dyDescent="0.3">
      <c r="A153" s="33" t="s">
        <v>612</v>
      </c>
      <c r="B153" s="34" t="s">
        <v>206</v>
      </c>
      <c r="C153" s="36">
        <v>35660601</v>
      </c>
      <c r="D153" s="36">
        <v>5212</v>
      </c>
      <c r="E153" s="37">
        <f t="shared" si="25"/>
        <v>6842.0186108979278</v>
      </c>
      <c r="F153" s="38">
        <f t="shared" si="26"/>
        <v>0.72415476775848941</v>
      </c>
      <c r="G153" s="39">
        <f t="shared" si="27"/>
        <v>1563.7581606201479</v>
      </c>
      <c r="H153" s="39">
        <f t="shared" si="28"/>
        <v>581.5023829441501</v>
      </c>
      <c r="I153" s="37">
        <f t="shared" si="29"/>
        <v>2145.2605435642981</v>
      </c>
      <c r="J153" s="40">
        <f t="shared" si="30"/>
        <v>-111.19215679175619</v>
      </c>
      <c r="K153" s="37">
        <f t="shared" si="31"/>
        <v>2034.068386772542</v>
      </c>
      <c r="L153" s="37">
        <f t="shared" si="32"/>
        <v>11181097.953057121</v>
      </c>
      <c r="M153" s="37">
        <f t="shared" si="33"/>
        <v>10601564.431858489</v>
      </c>
      <c r="N153" s="41">
        <f>'jan-mar'!M153</f>
        <v>10270676.493695244</v>
      </c>
      <c r="O153" s="41">
        <f t="shared" si="34"/>
        <v>330887.9381632451</v>
      </c>
      <c r="Q153" s="4"/>
      <c r="R153" s="4"/>
      <c r="S153" s="4"/>
      <c r="T153" s="4"/>
      <c r="U153" s="4"/>
    </row>
    <row r="154" spans="1:21" s="34" customFormat="1" x14ac:dyDescent="0.3">
      <c r="A154" s="33" t="s">
        <v>613</v>
      </c>
      <c r="B154" s="34" t="s">
        <v>207</v>
      </c>
      <c r="C154" s="36">
        <v>15040392</v>
      </c>
      <c r="D154" s="36">
        <v>1848</v>
      </c>
      <c r="E154" s="37">
        <f t="shared" si="25"/>
        <v>8138.7402597402597</v>
      </c>
      <c r="F154" s="38">
        <f t="shared" si="26"/>
        <v>0.86139893762513486</v>
      </c>
      <c r="G154" s="39">
        <f t="shared" si="27"/>
        <v>785.72517131474888</v>
      </c>
      <c r="H154" s="39">
        <f t="shared" si="28"/>
        <v>127.649805849334</v>
      </c>
      <c r="I154" s="37">
        <f t="shared" si="29"/>
        <v>913.37497716408291</v>
      </c>
      <c r="J154" s="40">
        <f t="shared" si="30"/>
        <v>-111.19215679175619</v>
      </c>
      <c r="K154" s="37">
        <f t="shared" si="31"/>
        <v>802.18282037232666</v>
      </c>
      <c r="L154" s="37">
        <f t="shared" si="32"/>
        <v>1687916.9577992251</v>
      </c>
      <c r="M154" s="37">
        <f t="shared" si="33"/>
        <v>1482433.8520480597</v>
      </c>
      <c r="N154" s="41">
        <f>'jan-mar'!M154</f>
        <v>2684148.4112334633</v>
      </c>
      <c r="O154" s="41">
        <f t="shared" si="34"/>
        <v>-1201714.5591854036</v>
      </c>
      <c r="Q154" s="4"/>
      <c r="R154" s="4"/>
      <c r="S154" s="4"/>
      <c r="T154" s="4"/>
      <c r="U154" s="4"/>
    </row>
    <row r="155" spans="1:21" s="34" customFormat="1" x14ac:dyDescent="0.3">
      <c r="A155" s="33" t="s">
        <v>614</v>
      </c>
      <c r="B155" s="34" t="s">
        <v>208</v>
      </c>
      <c r="C155" s="36">
        <v>12732442</v>
      </c>
      <c r="D155" s="36">
        <v>1326</v>
      </c>
      <c r="E155" s="37">
        <f t="shared" si="25"/>
        <v>9602.1432880844641</v>
      </c>
      <c r="F155" s="38">
        <f t="shared" si="26"/>
        <v>1.0162845555098532</v>
      </c>
      <c r="G155" s="39">
        <f t="shared" si="27"/>
        <v>-92.316645691773729</v>
      </c>
      <c r="H155" s="39">
        <f t="shared" si="28"/>
        <v>0</v>
      </c>
      <c r="I155" s="37">
        <f t="shared" si="29"/>
        <v>-92.316645691773729</v>
      </c>
      <c r="J155" s="40">
        <f t="shared" si="30"/>
        <v>-111.19215679175619</v>
      </c>
      <c r="K155" s="37">
        <f t="shared" si="31"/>
        <v>-203.50880248352991</v>
      </c>
      <c r="L155" s="37">
        <f t="shared" si="32"/>
        <v>-122411.87218729197</v>
      </c>
      <c r="M155" s="37">
        <f t="shared" si="33"/>
        <v>-269852.67209316068</v>
      </c>
      <c r="N155" s="41">
        <f>'jan-mar'!M155</f>
        <v>1292755.6880928425</v>
      </c>
      <c r="O155" s="41">
        <f t="shared" si="34"/>
        <v>-1562608.3601860031</v>
      </c>
      <c r="Q155" s="4"/>
      <c r="R155" s="4"/>
      <c r="S155" s="4"/>
      <c r="T155" s="4"/>
      <c r="U155" s="4"/>
    </row>
    <row r="156" spans="1:21" s="34" customFormat="1" x14ac:dyDescent="0.3">
      <c r="A156" s="33" t="s">
        <v>615</v>
      </c>
      <c r="B156" s="34" t="s">
        <v>209</v>
      </c>
      <c r="C156" s="36">
        <v>25395029</v>
      </c>
      <c r="D156" s="36">
        <v>3638</v>
      </c>
      <c r="E156" s="37">
        <f t="shared" si="25"/>
        <v>6980.4917537108304</v>
      </c>
      <c r="F156" s="38">
        <f t="shared" si="26"/>
        <v>0.73881067448384485</v>
      </c>
      <c r="G156" s="39">
        <f t="shared" si="27"/>
        <v>1480.6742749324064</v>
      </c>
      <c r="H156" s="39">
        <f t="shared" si="28"/>
        <v>533.03678295963425</v>
      </c>
      <c r="I156" s="37">
        <f t="shared" si="29"/>
        <v>2013.7110578920406</v>
      </c>
      <c r="J156" s="40">
        <f t="shared" si="30"/>
        <v>-111.19215679175619</v>
      </c>
      <c r="K156" s="37">
        <f t="shared" si="31"/>
        <v>1902.5189011002844</v>
      </c>
      <c r="L156" s="37">
        <f t="shared" si="32"/>
        <v>7325880.8286112435</v>
      </c>
      <c r="M156" s="37">
        <f t="shared" si="33"/>
        <v>6921363.7622028347</v>
      </c>
      <c r="N156" s="41">
        <f>'jan-mar'!M156</f>
        <v>6929435.7365624122</v>
      </c>
      <c r="O156" s="41">
        <f t="shared" si="34"/>
        <v>-8071.9743595775217</v>
      </c>
      <c r="Q156" s="4"/>
      <c r="R156" s="4"/>
      <c r="S156" s="4"/>
      <c r="T156" s="4"/>
      <c r="U156" s="4"/>
    </row>
    <row r="157" spans="1:21" s="34" customFormat="1" x14ac:dyDescent="0.3">
      <c r="A157" s="33" t="s">
        <v>616</v>
      </c>
      <c r="B157" s="34" t="s">
        <v>210</v>
      </c>
      <c r="C157" s="36">
        <v>11237137</v>
      </c>
      <c r="D157" s="36">
        <v>1192</v>
      </c>
      <c r="E157" s="37">
        <f t="shared" si="25"/>
        <v>9427.1283557046972</v>
      </c>
      <c r="F157" s="38">
        <f t="shared" si="26"/>
        <v>0.99776108971426603</v>
      </c>
      <c r="G157" s="39">
        <f t="shared" si="27"/>
        <v>12.692313736086362</v>
      </c>
      <c r="H157" s="39">
        <f t="shared" si="28"/>
        <v>0</v>
      </c>
      <c r="I157" s="37">
        <f t="shared" si="29"/>
        <v>12.692313736086362</v>
      </c>
      <c r="J157" s="40">
        <f t="shared" si="30"/>
        <v>-111.19215679175619</v>
      </c>
      <c r="K157" s="37">
        <f t="shared" si="31"/>
        <v>-98.499843055669828</v>
      </c>
      <c r="L157" s="37">
        <f t="shared" si="32"/>
        <v>15129.237973414944</v>
      </c>
      <c r="M157" s="37">
        <f t="shared" si="33"/>
        <v>-117411.81292235844</v>
      </c>
      <c r="N157" s="41">
        <f>'jan-mar'!M157</f>
        <v>697735.76893413847</v>
      </c>
      <c r="O157" s="41">
        <f t="shared" si="34"/>
        <v>-815147.58185649686</v>
      </c>
      <c r="Q157" s="4"/>
      <c r="R157" s="4"/>
      <c r="S157" s="4"/>
      <c r="T157" s="4"/>
      <c r="U157" s="4"/>
    </row>
    <row r="158" spans="1:21" s="34" customFormat="1" x14ac:dyDescent="0.3">
      <c r="A158" s="33" t="s">
        <v>617</v>
      </c>
      <c r="B158" s="34" t="s">
        <v>211</v>
      </c>
      <c r="C158" s="36">
        <v>23386238</v>
      </c>
      <c r="D158" s="36">
        <v>1156</v>
      </c>
      <c r="E158" s="37">
        <f t="shared" si="25"/>
        <v>20230.309688581314</v>
      </c>
      <c r="F158" s="38">
        <f t="shared" si="26"/>
        <v>2.1411627251178014</v>
      </c>
      <c r="G158" s="39">
        <f t="shared" si="27"/>
        <v>-6469.216485989883</v>
      </c>
      <c r="H158" s="39">
        <f t="shared" si="28"/>
        <v>0</v>
      </c>
      <c r="I158" s="37">
        <f t="shared" si="29"/>
        <v>-6469.216485989883</v>
      </c>
      <c r="J158" s="40">
        <f t="shared" si="30"/>
        <v>-111.19215679175619</v>
      </c>
      <c r="K158" s="37">
        <f t="shared" si="31"/>
        <v>-6580.4086427816392</v>
      </c>
      <c r="L158" s="37">
        <f t="shared" si="32"/>
        <v>-7478414.2578043044</v>
      </c>
      <c r="M158" s="37">
        <f t="shared" si="33"/>
        <v>-7606952.3910555746</v>
      </c>
      <c r="N158" s="41">
        <f>'jan-mar'!M158</f>
        <v>-3597634.6517459117</v>
      </c>
      <c r="O158" s="41">
        <f t="shared" si="34"/>
        <v>-4009317.739309663</v>
      </c>
      <c r="Q158" s="4"/>
      <c r="R158" s="4"/>
      <c r="S158" s="4"/>
      <c r="T158" s="4"/>
      <c r="U158" s="4"/>
    </row>
    <row r="159" spans="1:21" s="34" customFormat="1" x14ac:dyDescent="0.3">
      <c r="A159" s="33" t="s">
        <v>618</v>
      </c>
      <c r="B159" s="34" t="s">
        <v>212</v>
      </c>
      <c r="C159" s="36">
        <v>48376396</v>
      </c>
      <c r="D159" s="36">
        <v>953</v>
      </c>
      <c r="E159" s="37">
        <f t="shared" si="25"/>
        <v>50762.220356768099</v>
      </c>
      <c r="F159" s="38">
        <f t="shared" si="26"/>
        <v>5.3726401496204677</v>
      </c>
      <c r="G159" s="39">
        <f t="shared" si="27"/>
        <v>-24788.362886901952</v>
      </c>
      <c r="H159" s="39">
        <f t="shared" si="28"/>
        <v>0</v>
      </c>
      <c r="I159" s="37">
        <f t="shared" si="29"/>
        <v>-24788.362886901952</v>
      </c>
      <c r="J159" s="40">
        <f t="shared" si="30"/>
        <v>-111.19215679175619</v>
      </c>
      <c r="K159" s="37">
        <f t="shared" si="31"/>
        <v>-24899.555043693708</v>
      </c>
      <c r="L159" s="37">
        <f t="shared" si="32"/>
        <v>-23623309.831217561</v>
      </c>
      <c r="M159" s="37">
        <f t="shared" si="33"/>
        <v>-23729275.956640106</v>
      </c>
      <c r="N159" s="41">
        <f>'jan-mar'!M159</f>
        <v>-12978808.756672883</v>
      </c>
      <c r="O159" s="41">
        <f t="shared" si="34"/>
        <v>-10750467.199967222</v>
      </c>
      <c r="Q159" s="4"/>
      <c r="R159" s="4"/>
      <c r="S159" s="4"/>
      <c r="T159" s="4"/>
      <c r="U159" s="4"/>
    </row>
    <row r="160" spans="1:21" s="34" customFormat="1" x14ac:dyDescent="0.3">
      <c r="A160" s="33" t="s">
        <v>619</v>
      </c>
      <c r="B160" s="34" t="s">
        <v>213</v>
      </c>
      <c r="C160" s="36">
        <v>759938175</v>
      </c>
      <c r="D160" s="36">
        <v>92282</v>
      </c>
      <c r="E160" s="37">
        <f t="shared" si="25"/>
        <v>8234.9556251489994</v>
      </c>
      <c r="F160" s="38">
        <f t="shared" si="26"/>
        <v>0.87158230887194588</v>
      </c>
      <c r="G160" s="39">
        <f t="shared" si="27"/>
        <v>727.99595206950505</v>
      </c>
      <c r="H160" s="39">
        <f t="shared" si="28"/>
        <v>93.974427956275122</v>
      </c>
      <c r="I160" s="37">
        <f t="shared" si="29"/>
        <v>821.97038002578017</v>
      </c>
      <c r="J160" s="40">
        <f t="shared" si="30"/>
        <v>-111.19215679175619</v>
      </c>
      <c r="K160" s="37">
        <f t="shared" si="31"/>
        <v>710.77822323402393</v>
      </c>
      <c r="L160" s="37">
        <f t="shared" si="32"/>
        <v>75853070.609539047</v>
      </c>
      <c r="M160" s="37">
        <f t="shared" si="33"/>
        <v>65592035.996482193</v>
      </c>
      <c r="N160" s="41">
        <f>'jan-mar'!M160</f>
        <v>52681047.117936373</v>
      </c>
      <c r="O160" s="41">
        <f t="shared" si="34"/>
        <v>12910988.878545821</v>
      </c>
      <c r="Q160" s="4"/>
      <c r="R160" s="4"/>
      <c r="S160" s="4"/>
      <c r="T160" s="4"/>
      <c r="U160" s="4"/>
    </row>
    <row r="161" spans="1:21" s="34" customFormat="1" x14ac:dyDescent="0.3">
      <c r="A161" s="33" t="s">
        <v>620</v>
      </c>
      <c r="B161" s="34" t="s">
        <v>214</v>
      </c>
      <c r="C161" s="36">
        <v>121502415</v>
      </c>
      <c r="D161" s="36">
        <v>15659</v>
      </c>
      <c r="E161" s="37">
        <f t="shared" si="25"/>
        <v>7759.2703876365031</v>
      </c>
      <c r="F161" s="38">
        <f t="shared" si="26"/>
        <v>0.82123609494199046</v>
      </c>
      <c r="G161" s="39">
        <f t="shared" si="27"/>
        <v>1013.4070945770028</v>
      </c>
      <c r="H161" s="39">
        <f t="shared" si="28"/>
        <v>260.46426108564884</v>
      </c>
      <c r="I161" s="37">
        <f t="shared" si="29"/>
        <v>1273.8713556626517</v>
      </c>
      <c r="J161" s="40">
        <f t="shared" si="30"/>
        <v>-111.19215679175619</v>
      </c>
      <c r="K161" s="37">
        <f t="shared" si="31"/>
        <v>1162.6791988708956</v>
      </c>
      <c r="L161" s="37">
        <f t="shared" si="32"/>
        <v>19947551.558321461</v>
      </c>
      <c r="M161" s="37">
        <f t="shared" si="33"/>
        <v>18206393.575119354</v>
      </c>
      <c r="N161" s="41">
        <f>'jan-mar'!M161</f>
        <v>16260776.508254755</v>
      </c>
      <c r="O161" s="41">
        <f t="shared" si="34"/>
        <v>1945617.0668645985</v>
      </c>
      <c r="Q161" s="4"/>
      <c r="R161" s="4"/>
      <c r="S161" s="4"/>
      <c r="T161" s="4"/>
      <c r="U161" s="4"/>
    </row>
    <row r="162" spans="1:21" s="34" customFormat="1" x14ac:dyDescent="0.3">
      <c r="A162" s="33" t="s">
        <v>621</v>
      </c>
      <c r="B162" s="34" t="s">
        <v>215</v>
      </c>
      <c r="C162" s="36">
        <v>75263435</v>
      </c>
      <c r="D162" s="36">
        <v>9695</v>
      </c>
      <c r="E162" s="37">
        <f t="shared" si="25"/>
        <v>7763.1186178442495</v>
      </c>
      <c r="F162" s="38">
        <f t="shared" si="26"/>
        <v>0.82164338910630808</v>
      </c>
      <c r="G162" s="39">
        <f t="shared" si="27"/>
        <v>1011.0981564523549</v>
      </c>
      <c r="H162" s="39">
        <f t="shared" si="28"/>
        <v>259.11738051293759</v>
      </c>
      <c r="I162" s="37">
        <f t="shared" si="29"/>
        <v>1270.2155369652926</v>
      </c>
      <c r="J162" s="40">
        <f t="shared" si="30"/>
        <v>-111.19215679175619</v>
      </c>
      <c r="K162" s="37">
        <f t="shared" si="31"/>
        <v>1159.0233801735365</v>
      </c>
      <c r="L162" s="37">
        <f t="shared" si="32"/>
        <v>12314739.630878512</v>
      </c>
      <c r="M162" s="37">
        <f t="shared" si="33"/>
        <v>11236731.670782436</v>
      </c>
      <c r="N162" s="41">
        <f>'jan-mar'!M162</f>
        <v>9970232.3697285876</v>
      </c>
      <c r="O162" s="41">
        <f t="shared" si="34"/>
        <v>1266499.3010538481</v>
      </c>
      <c r="Q162" s="4"/>
      <c r="R162" s="4"/>
      <c r="S162" s="4"/>
      <c r="T162" s="4"/>
      <c r="U162" s="4"/>
    </row>
    <row r="163" spans="1:21" s="34" customFormat="1" x14ac:dyDescent="0.3">
      <c r="A163" s="33" t="s">
        <v>622</v>
      </c>
      <c r="B163" s="34" t="s">
        <v>216</v>
      </c>
      <c r="C163" s="36">
        <v>76022516</v>
      </c>
      <c r="D163" s="36">
        <v>9066</v>
      </c>
      <c r="E163" s="37">
        <f t="shared" si="25"/>
        <v>8385.4529009485996</v>
      </c>
      <c r="F163" s="38">
        <f t="shared" si="26"/>
        <v>0.88751084195593322</v>
      </c>
      <c r="G163" s="39">
        <f t="shared" si="27"/>
        <v>637.6975865897449</v>
      </c>
      <c r="H163" s="39">
        <f t="shared" si="28"/>
        <v>41.300381426415058</v>
      </c>
      <c r="I163" s="37">
        <f t="shared" si="29"/>
        <v>678.99796801615992</v>
      </c>
      <c r="J163" s="40">
        <f t="shared" si="30"/>
        <v>-111.19215679175619</v>
      </c>
      <c r="K163" s="37">
        <f t="shared" si="31"/>
        <v>567.80581122440367</v>
      </c>
      <c r="L163" s="37">
        <f t="shared" si="32"/>
        <v>6155795.5780345062</v>
      </c>
      <c r="M163" s="37">
        <f t="shared" si="33"/>
        <v>5147727.484560444</v>
      </c>
      <c r="N163" s="41">
        <f>'jan-mar'!M163</f>
        <v>4844474.8984537739</v>
      </c>
      <c r="O163" s="41">
        <f t="shared" si="34"/>
        <v>303252.58610667009</v>
      </c>
      <c r="Q163" s="4"/>
      <c r="R163" s="4"/>
      <c r="S163" s="4"/>
      <c r="T163" s="4"/>
      <c r="U163" s="4"/>
    </row>
    <row r="164" spans="1:21" s="34" customFormat="1" x14ac:dyDescent="0.3">
      <c r="A164" s="33" t="s">
        <v>623</v>
      </c>
      <c r="B164" s="34" t="s">
        <v>217</v>
      </c>
      <c r="C164" s="36">
        <v>106512841</v>
      </c>
      <c r="D164" s="36">
        <v>14630</v>
      </c>
      <c r="E164" s="37">
        <f t="shared" si="25"/>
        <v>7280.4402597402595</v>
      </c>
      <c r="F164" s="38">
        <f t="shared" si="26"/>
        <v>0.77055702787395075</v>
      </c>
      <c r="G164" s="39">
        <f t="shared" si="27"/>
        <v>1300.7051713147489</v>
      </c>
      <c r="H164" s="39">
        <f t="shared" si="28"/>
        <v>428.05480584933406</v>
      </c>
      <c r="I164" s="37">
        <f t="shared" si="29"/>
        <v>1728.759977164083</v>
      </c>
      <c r="J164" s="40">
        <f t="shared" si="30"/>
        <v>-111.19215679175619</v>
      </c>
      <c r="K164" s="37">
        <f t="shared" si="31"/>
        <v>1617.5678203723269</v>
      </c>
      <c r="L164" s="37">
        <f t="shared" si="32"/>
        <v>25291758.465910535</v>
      </c>
      <c r="M164" s="37">
        <f t="shared" si="33"/>
        <v>23665017.212047141</v>
      </c>
      <c r="N164" s="41">
        <f>'jan-mar'!M164</f>
        <v>24720796.301431574</v>
      </c>
      <c r="O164" s="41">
        <f t="shared" si="34"/>
        <v>-1055779.0893844329</v>
      </c>
      <c r="Q164" s="4"/>
      <c r="R164" s="4"/>
      <c r="S164" s="4"/>
      <c r="T164" s="4"/>
      <c r="U164" s="4"/>
    </row>
    <row r="165" spans="1:21" s="34" customFormat="1" x14ac:dyDescent="0.3">
      <c r="A165" s="33" t="s">
        <v>624</v>
      </c>
      <c r="B165" s="34" t="s">
        <v>218</v>
      </c>
      <c r="C165" s="36">
        <v>43456974</v>
      </c>
      <c r="D165" s="36">
        <v>6706</v>
      </c>
      <c r="E165" s="37">
        <f t="shared" si="25"/>
        <v>6480.3122576796895</v>
      </c>
      <c r="F165" s="38">
        <f t="shared" si="26"/>
        <v>0.68587200427779371</v>
      </c>
      <c r="G165" s="39">
        <f t="shared" si="27"/>
        <v>1780.781972551091</v>
      </c>
      <c r="H165" s="39">
        <f t="shared" si="28"/>
        <v>708.09960657053352</v>
      </c>
      <c r="I165" s="37">
        <f t="shared" si="29"/>
        <v>2488.8815791216248</v>
      </c>
      <c r="J165" s="40">
        <f t="shared" si="30"/>
        <v>-111.19215679175619</v>
      </c>
      <c r="K165" s="37">
        <f t="shared" si="31"/>
        <v>2377.6894223298686</v>
      </c>
      <c r="L165" s="37">
        <f t="shared" si="32"/>
        <v>16690439.869589616</v>
      </c>
      <c r="M165" s="37">
        <f t="shared" si="33"/>
        <v>15944785.266144099</v>
      </c>
      <c r="N165" s="41">
        <f>'jan-mar'!M165</f>
        <v>14816853.773718402</v>
      </c>
      <c r="O165" s="41">
        <f t="shared" si="34"/>
        <v>1127931.4924256969</v>
      </c>
      <c r="Q165" s="4"/>
      <c r="R165" s="4"/>
      <c r="S165" s="4"/>
      <c r="T165" s="4"/>
      <c r="U165" s="4"/>
    </row>
    <row r="166" spans="1:21" s="34" customFormat="1" x14ac:dyDescent="0.3">
      <c r="A166" s="33" t="s">
        <v>625</v>
      </c>
      <c r="B166" s="34" t="s">
        <v>219</v>
      </c>
      <c r="C166" s="36">
        <v>92136542</v>
      </c>
      <c r="D166" s="36">
        <v>11403</v>
      </c>
      <c r="E166" s="37">
        <f t="shared" si="25"/>
        <v>8080.0264842585284</v>
      </c>
      <c r="F166" s="38">
        <f t="shared" si="26"/>
        <v>0.85518471008993413</v>
      </c>
      <c r="G166" s="39">
        <f t="shared" si="27"/>
        <v>820.95343660378762</v>
      </c>
      <c r="H166" s="39">
        <f t="shared" si="28"/>
        <v>148.19962726793995</v>
      </c>
      <c r="I166" s="37">
        <f t="shared" si="29"/>
        <v>969.15306387172757</v>
      </c>
      <c r="J166" s="40">
        <f t="shared" si="30"/>
        <v>-111.19215679175619</v>
      </c>
      <c r="K166" s="37">
        <f t="shared" si="31"/>
        <v>857.96090707997132</v>
      </c>
      <c r="L166" s="37">
        <f t="shared" si="32"/>
        <v>11051252.38732931</v>
      </c>
      <c r="M166" s="37">
        <f t="shared" si="33"/>
        <v>9783328.2234329134</v>
      </c>
      <c r="N166" s="41">
        <f>'jan-mar'!M166</f>
        <v>8747696.6460201219</v>
      </c>
      <c r="O166" s="41">
        <f t="shared" si="34"/>
        <v>1035631.5774127916</v>
      </c>
      <c r="Q166" s="4"/>
      <c r="R166" s="4"/>
      <c r="S166" s="4"/>
      <c r="T166" s="4"/>
      <c r="U166" s="4"/>
    </row>
    <row r="167" spans="1:21" s="34" customFormat="1" x14ac:dyDescent="0.3">
      <c r="A167" s="33" t="s">
        <v>626</v>
      </c>
      <c r="B167" s="34" t="s">
        <v>220</v>
      </c>
      <c r="C167" s="36">
        <v>19628093</v>
      </c>
      <c r="D167" s="36">
        <v>2297</v>
      </c>
      <c r="E167" s="37">
        <f t="shared" si="25"/>
        <v>8545.0992599042238</v>
      </c>
      <c r="F167" s="38">
        <f t="shared" si="26"/>
        <v>0.90440770800784043</v>
      </c>
      <c r="G167" s="39">
        <f t="shared" si="27"/>
        <v>541.90977121637036</v>
      </c>
      <c r="H167" s="39">
        <f t="shared" si="28"/>
        <v>0</v>
      </c>
      <c r="I167" s="37">
        <f t="shared" si="29"/>
        <v>541.90977121637036</v>
      </c>
      <c r="J167" s="40">
        <f t="shared" si="30"/>
        <v>-111.19215679175619</v>
      </c>
      <c r="K167" s="37">
        <f t="shared" si="31"/>
        <v>430.71761442461417</v>
      </c>
      <c r="L167" s="37">
        <f t="shared" si="32"/>
        <v>1244766.7444840027</v>
      </c>
      <c r="M167" s="37">
        <f t="shared" si="33"/>
        <v>989358.36033333873</v>
      </c>
      <c r="N167" s="41">
        <f>'jan-mar'!M167</f>
        <v>2567679.5590115082</v>
      </c>
      <c r="O167" s="41">
        <f t="shared" si="34"/>
        <v>-1578321.1986781694</v>
      </c>
      <c r="Q167" s="4"/>
      <c r="R167" s="4"/>
      <c r="S167" s="4"/>
      <c r="T167" s="4"/>
      <c r="U167" s="4"/>
    </row>
    <row r="168" spans="1:21" s="34" customFormat="1" x14ac:dyDescent="0.3">
      <c r="A168" s="33" t="s">
        <v>627</v>
      </c>
      <c r="B168" s="34" t="s">
        <v>221</v>
      </c>
      <c r="C168" s="36">
        <v>22762221</v>
      </c>
      <c r="D168" s="36">
        <v>939</v>
      </c>
      <c r="E168" s="37">
        <f t="shared" si="25"/>
        <v>24240.916932907348</v>
      </c>
      <c r="F168" s="38">
        <f t="shared" si="26"/>
        <v>2.5656427686183378</v>
      </c>
      <c r="G168" s="39">
        <f t="shared" si="27"/>
        <v>-8875.5808325855032</v>
      </c>
      <c r="H168" s="39">
        <f t="shared" si="28"/>
        <v>0</v>
      </c>
      <c r="I168" s="37">
        <f t="shared" si="29"/>
        <v>-8875.5808325855032</v>
      </c>
      <c r="J168" s="40">
        <f t="shared" si="30"/>
        <v>-111.19215679175619</v>
      </c>
      <c r="K168" s="37">
        <f t="shared" si="31"/>
        <v>-8986.7729893772594</v>
      </c>
      <c r="L168" s="37">
        <f t="shared" si="32"/>
        <v>-8334170.4017977873</v>
      </c>
      <c r="M168" s="37">
        <f t="shared" si="33"/>
        <v>-8438579.8370252457</v>
      </c>
      <c r="N168" s="41">
        <f>'jan-mar'!M168</f>
        <v>-3911028.3363230205</v>
      </c>
      <c r="O168" s="41">
        <f t="shared" si="34"/>
        <v>-4527551.5007022247</v>
      </c>
      <c r="Q168" s="4"/>
      <c r="R168" s="4"/>
      <c r="S168" s="4"/>
      <c r="T168" s="4"/>
      <c r="U168" s="4"/>
    </row>
    <row r="169" spans="1:21" s="34" customFormat="1" x14ac:dyDescent="0.3">
      <c r="A169" s="33" t="s">
        <v>628</v>
      </c>
      <c r="B169" s="34" t="s">
        <v>222</v>
      </c>
      <c r="C169" s="36">
        <v>12977790</v>
      </c>
      <c r="D169" s="36">
        <v>1780</v>
      </c>
      <c r="E169" s="37">
        <f t="shared" si="25"/>
        <v>7290.893258426966</v>
      </c>
      <c r="F169" s="38">
        <f t="shared" si="26"/>
        <v>0.77166336640747868</v>
      </c>
      <c r="G169" s="39">
        <f t="shared" si="27"/>
        <v>1294.4333721027251</v>
      </c>
      <c r="H169" s="39">
        <f t="shared" si="28"/>
        <v>424.39625630898678</v>
      </c>
      <c r="I169" s="37">
        <f t="shared" si="29"/>
        <v>1718.8296284117118</v>
      </c>
      <c r="J169" s="40">
        <f t="shared" si="30"/>
        <v>-111.19215679175619</v>
      </c>
      <c r="K169" s="37">
        <f t="shared" si="31"/>
        <v>1607.6374716199557</v>
      </c>
      <c r="L169" s="37">
        <f t="shared" si="32"/>
        <v>3059516.7385728471</v>
      </c>
      <c r="M169" s="37">
        <f t="shared" si="33"/>
        <v>2861594.6994835213</v>
      </c>
      <c r="N169" s="41">
        <f>'jan-mar'!M169</f>
        <v>2762201.2656902401</v>
      </c>
      <c r="O169" s="41">
        <f t="shared" si="34"/>
        <v>99393.433793281205</v>
      </c>
      <c r="Q169" s="4"/>
      <c r="R169" s="4"/>
      <c r="S169" s="4"/>
      <c r="T169" s="4"/>
      <c r="U169" s="4"/>
    </row>
    <row r="170" spans="1:21" s="34" customFormat="1" x14ac:dyDescent="0.3">
      <c r="A170" s="33" t="s">
        <v>629</v>
      </c>
      <c r="B170" s="34" t="s">
        <v>223</v>
      </c>
      <c r="C170" s="36">
        <v>34062961</v>
      </c>
      <c r="D170" s="36">
        <v>4953</v>
      </c>
      <c r="E170" s="37">
        <f t="shared" si="25"/>
        <v>6877.2382394508377</v>
      </c>
      <c r="F170" s="38">
        <f t="shared" si="26"/>
        <v>0.72788239017311562</v>
      </c>
      <c r="G170" s="39">
        <f t="shared" si="27"/>
        <v>1542.6263834884021</v>
      </c>
      <c r="H170" s="39">
        <f t="shared" si="28"/>
        <v>569.17551295063163</v>
      </c>
      <c r="I170" s="37">
        <f t="shared" si="29"/>
        <v>2111.801896439034</v>
      </c>
      <c r="J170" s="40">
        <f t="shared" si="30"/>
        <v>-111.19215679175619</v>
      </c>
      <c r="K170" s="37">
        <f t="shared" si="31"/>
        <v>2000.6097396472778</v>
      </c>
      <c r="L170" s="37">
        <f t="shared" si="32"/>
        <v>10459754.793062536</v>
      </c>
      <c r="M170" s="37">
        <f t="shared" si="33"/>
        <v>9909020.0404729676</v>
      </c>
      <c r="N170" s="41">
        <f>'jan-mar'!M170</f>
        <v>9221194.3790526725</v>
      </c>
      <c r="O170" s="41">
        <f t="shared" si="34"/>
        <v>687825.66142029501</v>
      </c>
      <c r="Q170" s="4"/>
      <c r="R170" s="4"/>
      <c r="S170" s="4"/>
      <c r="T170" s="4"/>
      <c r="U170" s="4"/>
    </row>
    <row r="171" spans="1:21" s="34" customFormat="1" x14ac:dyDescent="0.3">
      <c r="A171" s="33" t="s">
        <v>630</v>
      </c>
      <c r="B171" s="34" t="s">
        <v>224</v>
      </c>
      <c r="C171" s="36">
        <v>59097529</v>
      </c>
      <c r="D171" s="36">
        <v>8609</v>
      </c>
      <c r="E171" s="37">
        <f t="shared" si="25"/>
        <v>6864.6217911487975</v>
      </c>
      <c r="F171" s="38">
        <f t="shared" si="26"/>
        <v>0.72654707354951731</v>
      </c>
      <c r="G171" s="39">
        <f t="shared" si="27"/>
        <v>1550.1962524696262</v>
      </c>
      <c r="H171" s="39">
        <f t="shared" si="28"/>
        <v>573.59126985634578</v>
      </c>
      <c r="I171" s="37">
        <f t="shared" si="29"/>
        <v>2123.7875223259721</v>
      </c>
      <c r="J171" s="40">
        <f t="shared" si="30"/>
        <v>-111.19215679175619</v>
      </c>
      <c r="K171" s="37">
        <f t="shared" si="31"/>
        <v>2012.5953655342159</v>
      </c>
      <c r="L171" s="37">
        <f t="shared" si="32"/>
        <v>18283686.779704295</v>
      </c>
      <c r="M171" s="37">
        <f t="shared" si="33"/>
        <v>17326433.501884066</v>
      </c>
      <c r="N171" s="41">
        <f>'jan-mar'!M171</f>
        <v>15766589.762964761</v>
      </c>
      <c r="O171" s="41">
        <f t="shared" si="34"/>
        <v>1559843.7389193047</v>
      </c>
      <c r="Q171" s="4"/>
      <c r="R171" s="4"/>
      <c r="S171" s="4"/>
      <c r="T171" s="4"/>
      <c r="U171" s="4"/>
    </row>
    <row r="172" spans="1:21" s="34" customFormat="1" x14ac:dyDescent="0.3">
      <c r="A172" s="33" t="s">
        <v>631</v>
      </c>
      <c r="B172" s="34" t="s">
        <v>225</v>
      </c>
      <c r="C172" s="36">
        <v>11959958</v>
      </c>
      <c r="D172" s="36">
        <v>1683</v>
      </c>
      <c r="E172" s="37">
        <f t="shared" si="25"/>
        <v>7106.3327391562689</v>
      </c>
      <c r="F172" s="38">
        <f t="shared" si="26"/>
        <v>0.75212960194840806</v>
      </c>
      <c r="G172" s="39">
        <f t="shared" si="27"/>
        <v>1405.1696836651433</v>
      </c>
      <c r="H172" s="39">
        <f t="shared" si="28"/>
        <v>488.99243805373078</v>
      </c>
      <c r="I172" s="37">
        <f t="shared" si="29"/>
        <v>1894.162121718874</v>
      </c>
      <c r="J172" s="40">
        <f t="shared" si="30"/>
        <v>-111.19215679175619</v>
      </c>
      <c r="K172" s="37">
        <f t="shared" si="31"/>
        <v>1782.9699649271179</v>
      </c>
      <c r="L172" s="37">
        <f t="shared" si="32"/>
        <v>3187874.8508528648</v>
      </c>
      <c r="M172" s="37">
        <f t="shared" si="33"/>
        <v>3000738.4509723396</v>
      </c>
      <c r="N172" s="41">
        <f>'jan-mar'!M172</f>
        <v>2659719.0271947607</v>
      </c>
      <c r="O172" s="41">
        <f t="shared" si="34"/>
        <v>341019.42377757886</v>
      </c>
      <c r="Q172" s="4"/>
      <c r="R172" s="4"/>
      <c r="S172" s="4"/>
      <c r="T172" s="4"/>
      <c r="U172" s="4"/>
    </row>
    <row r="173" spans="1:21" s="34" customFormat="1" x14ac:dyDescent="0.3">
      <c r="A173" s="33" t="s">
        <v>632</v>
      </c>
      <c r="B173" s="34" t="s">
        <v>226</v>
      </c>
      <c r="C173" s="36">
        <v>68502229</v>
      </c>
      <c r="D173" s="36">
        <v>6048</v>
      </c>
      <c r="E173" s="37">
        <f t="shared" si="25"/>
        <v>11326.426752645502</v>
      </c>
      <c r="F173" s="38">
        <f t="shared" si="26"/>
        <v>1.1987815878681345</v>
      </c>
      <c r="G173" s="39">
        <f t="shared" si="27"/>
        <v>-1126.8867244283967</v>
      </c>
      <c r="H173" s="39">
        <f t="shared" si="28"/>
        <v>0</v>
      </c>
      <c r="I173" s="37">
        <f t="shared" si="29"/>
        <v>-1126.8867244283967</v>
      </c>
      <c r="J173" s="40">
        <f t="shared" si="30"/>
        <v>-111.19215679175619</v>
      </c>
      <c r="K173" s="37">
        <f t="shared" si="31"/>
        <v>-1238.0788812201529</v>
      </c>
      <c r="L173" s="37">
        <f t="shared" si="32"/>
        <v>-6815410.9093429437</v>
      </c>
      <c r="M173" s="37">
        <f t="shared" si="33"/>
        <v>-7487901.0736194849</v>
      </c>
      <c r="N173" s="41">
        <f>'jan-mar'!M173</f>
        <v>-685593.39114124444</v>
      </c>
      <c r="O173" s="41">
        <f t="shared" si="34"/>
        <v>-6802307.6824782407</v>
      </c>
      <c r="Q173" s="4"/>
      <c r="R173" s="4"/>
      <c r="S173" s="4"/>
      <c r="T173" s="4"/>
      <c r="U173" s="4"/>
    </row>
    <row r="174" spans="1:21" s="34" customFormat="1" x14ac:dyDescent="0.3">
      <c r="A174" s="33" t="s">
        <v>633</v>
      </c>
      <c r="B174" s="34" t="s">
        <v>227</v>
      </c>
      <c r="C174" s="36">
        <v>57409425</v>
      </c>
      <c r="D174" s="36">
        <v>1839</v>
      </c>
      <c r="E174" s="37">
        <f t="shared" si="25"/>
        <v>31217.740619902121</v>
      </c>
      <c r="F174" s="38">
        <f t="shared" si="26"/>
        <v>3.3040652173238052</v>
      </c>
      <c r="G174" s="39">
        <f t="shared" si="27"/>
        <v>-13061.675044782367</v>
      </c>
      <c r="H174" s="39">
        <f t="shared" si="28"/>
        <v>0</v>
      </c>
      <c r="I174" s="37">
        <f t="shared" si="29"/>
        <v>-13061.675044782367</v>
      </c>
      <c r="J174" s="40">
        <f t="shared" si="30"/>
        <v>-111.19215679175619</v>
      </c>
      <c r="K174" s="37">
        <f t="shared" si="31"/>
        <v>-13172.867201574123</v>
      </c>
      <c r="L174" s="37">
        <f t="shared" si="32"/>
        <v>-24020420.407354772</v>
      </c>
      <c r="M174" s="37">
        <f t="shared" si="33"/>
        <v>-24224902.783694811</v>
      </c>
      <c r="N174" s="41">
        <f>'jan-mar'!M174</f>
        <v>-12981724.130242849</v>
      </c>
      <c r="O174" s="41">
        <f t="shared" si="34"/>
        <v>-11243178.653451962</v>
      </c>
      <c r="Q174" s="4"/>
      <c r="R174" s="4"/>
      <c r="S174" s="4"/>
      <c r="T174" s="4"/>
      <c r="U174" s="4"/>
    </row>
    <row r="175" spans="1:21" s="34" customFormat="1" x14ac:dyDescent="0.3">
      <c r="A175" s="33" t="s">
        <v>634</v>
      </c>
      <c r="B175" s="34" t="s">
        <v>228</v>
      </c>
      <c r="C175" s="36">
        <v>134665806</v>
      </c>
      <c r="D175" s="36">
        <v>14830</v>
      </c>
      <c r="E175" s="37">
        <f t="shared" si="25"/>
        <v>9080.6342548887387</v>
      </c>
      <c r="F175" s="38">
        <f t="shared" si="26"/>
        <v>0.96108838106269789</v>
      </c>
      <c r="G175" s="39">
        <f t="shared" si="27"/>
        <v>220.58877422566147</v>
      </c>
      <c r="H175" s="39">
        <f t="shared" si="28"/>
        <v>0</v>
      </c>
      <c r="I175" s="37">
        <f t="shared" si="29"/>
        <v>220.58877422566147</v>
      </c>
      <c r="J175" s="40">
        <f t="shared" si="30"/>
        <v>-111.19215679175619</v>
      </c>
      <c r="K175" s="37">
        <f t="shared" si="31"/>
        <v>109.39661743390528</v>
      </c>
      <c r="L175" s="37">
        <f t="shared" si="32"/>
        <v>3271331.5217665597</v>
      </c>
      <c r="M175" s="37">
        <f t="shared" si="33"/>
        <v>1622351.8365448152</v>
      </c>
      <c r="N175" s="41">
        <f>'jan-mar'!M175</f>
        <v>161580.15796551146</v>
      </c>
      <c r="O175" s="41">
        <f t="shared" si="34"/>
        <v>1460771.6785793037</v>
      </c>
      <c r="Q175" s="4"/>
      <c r="R175" s="4"/>
      <c r="S175" s="4"/>
      <c r="T175" s="4"/>
      <c r="U175" s="4"/>
    </row>
    <row r="176" spans="1:21" s="34" customFormat="1" x14ac:dyDescent="0.3">
      <c r="A176" s="33" t="s">
        <v>635</v>
      </c>
      <c r="B176" s="34" t="s">
        <v>229</v>
      </c>
      <c r="C176" s="36">
        <v>739186198</v>
      </c>
      <c r="D176" s="36">
        <v>77246</v>
      </c>
      <c r="E176" s="37">
        <f t="shared" si="25"/>
        <v>9569.2488672552627</v>
      </c>
      <c r="F176" s="38">
        <f t="shared" si="26"/>
        <v>1.0128030315575243</v>
      </c>
      <c r="G176" s="39">
        <f t="shared" si="27"/>
        <v>-72.579993194252893</v>
      </c>
      <c r="H176" s="39">
        <f t="shared" si="28"/>
        <v>0</v>
      </c>
      <c r="I176" s="37">
        <f t="shared" si="29"/>
        <v>-72.579993194252893</v>
      </c>
      <c r="J176" s="40">
        <f t="shared" si="30"/>
        <v>-111.19215679175619</v>
      </c>
      <c r="K176" s="37">
        <f t="shared" si="31"/>
        <v>-183.77214998600908</v>
      </c>
      <c r="L176" s="37">
        <f t="shared" si="32"/>
        <v>-5606514.1542832591</v>
      </c>
      <c r="M176" s="37">
        <f t="shared" si="33"/>
        <v>-14195663.497819258</v>
      </c>
      <c r="N176" s="41">
        <f>'jan-mar'!M176</f>
        <v>-20673572.25325669</v>
      </c>
      <c r="O176" s="41">
        <f t="shared" si="34"/>
        <v>6477908.7554374319</v>
      </c>
      <c r="Q176" s="4"/>
      <c r="R176" s="4"/>
      <c r="S176" s="4"/>
      <c r="T176" s="4"/>
      <c r="U176" s="4"/>
    </row>
    <row r="177" spans="1:21" s="34" customFormat="1" x14ac:dyDescent="0.3">
      <c r="A177" s="33" t="s">
        <v>636</v>
      </c>
      <c r="B177" s="34" t="s">
        <v>230</v>
      </c>
      <c r="C177" s="36">
        <v>1581187977</v>
      </c>
      <c r="D177" s="36">
        <v>134037</v>
      </c>
      <c r="E177" s="37">
        <f t="shared" si="25"/>
        <v>11796.652991338213</v>
      </c>
      <c r="F177" s="38">
        <f t="shared" si="26"/>
        <v>1.2485500249390442</v>
      </c>
      <c r="G177" s="39">
        <f t="shared" si="27"/>
        <v>-1409.022467644023</v>
      </c>
      <c r="H177" s="39">
        <f t="shared" si="28"/>
        <v>0</v>
      </c>
      <c r="I177" s="37">
        <f t="shared" si="29"/>
        <v>-1409.022467644023</v>
      </c>
      <c r="J177" s="40">
        <f t="shared" si="30"/>
        <v>-111.19215679175619</v>
      </c>
      <c r="K177" s="37">
        <f t="shared" si="31"/>
        <v>-1520.2146244357791</v>
      </c>
      <c r="L177" s="37">
        <f t="shared" si="32"/>
        <v>-188861144.49560192</v>
      </c>
      <c r="M177" s="37">
        <f t="shared" si="33"/>
        <v>-203765007.61549851</v>
      </c>
      <c r="N177" s="41">
        <f>'jan-mar'!M177</f>
        <v>-211166080.2024799</v>
      </c>
      <c r="O177" s="41">
        <f t="shared" si="34"/>
        <v>7401072.5869813859</v>
      </c>
      <c r="Q177" s="4"/>
      <c r="R177" s="4"/>
      <c r="S177" s="4"/>
      <c r="T177" s="4"/>
      <c r="U177" s="4"/>
    </row>
    <row r="178" spans="1:21" s="34" customFormat="1" x14ac:dyDescent="0.3">
      <c r="A178" s="33" t="s">
        <v>637</v>
      </c>
      <c r="B178" s="34" t="s">
        <v>231</v>
      </c>
      <c r="C178" s="36">
        <v>333313631</v>
      </c>
      <c r="D178" s="36">
        <v>37250</v>
      </c>
      <c r="E178" s="37">
        <f t="shared" si="25"/>
        <v>8948.0169395973153</v>
      </c>
      <c r="F178" s="38">
        <f t="shared" si="26"/>
        <v>0.94705225128622361</v>
      </c>
      <c r="G178" s="39">
        <f t="shared" si="27"/>
        <v>300.15916340051552</v>
      </c>
      <c r="H178" s="39">
        <f t="shared" si="28"/>
        <v>0</v>
      </c>
      <c r="I178" s="37">
        <f t="shared" si="29"/>
        <v>300.15916340051552</v>
      </c>
      <c r="J178" s="40">
        <f t="shared" si="30"/>
        <v>-111.19215679175619</v>
      </c>
      <c r="K178" s="37">
        <f t="shared" si="31"/>
        <v>188.96700660875933</v>
      </c>
      <c r="L178" s="37">
        <f t="shared" si="32"/>
        <v>11180928.836669203</v>
      </c>
      <c r="M178" s="37">
        <f t="shared" si="33"/>
        <v>7039020.9961762847</v>
      </c>
      <c r="N178" s="41">
        <f>'jan-mar'!M178</f>
        <v>2725620.3405404557</v>
      </c>
      <c r="O178" s="41">
        <f t="shared" si="34"/>
        <v>4313400.6556358291</v>
      </c>
      <c r="Q178" s="4"/>
      <c r="R178" s="4"/>
      <c r="S178" s="4"/>
      <c r="T178" s="4"/>
      <c r="U178" s="4"/>
    </row>
    <row r="179" spans="1:21" s="34" customFormat="1" x14ac:dyDescent="0.3">
      <c r="A179" s="33" t="s">
        <v>638</v>
      </c>
      <c r="B179" s="34" t="s">
        <v>232</v>
      </c>
      <c r="C179" s="36">
        <v>25468263</v>
      </c>
      <c r="D179" s="36">
        <v>3305</v>
      </c>
      <c r="E179" s="37">
        <f t="shared" si="25"/>
        <v>7705.9797276853251</v>
      </c>
      <c r="F179" s="38">
        <f t="shared" si="26"/>
        <v>0.81559584640200911</v>
      </c>
      <c r="G179" s="39">
        <f t="shared" si="27"/>
        <v>1045.3814905477095</v>
      </c>
      <c r="H179" s="39">
        <f t="shared" si="28"/>
        <v>279.11599206856113</v>
      </c>
      <c r="I179" s="37">
        <f t="shared" si="29"/>
        <v>1324.4974826162706</v>
      </c>
      <c r="J179" s="40">
        <f t="shared" si="30"/>
        <v>-111.19215679175619</v>
      </c>
      <c r="K179" s="37">
        <f t="shared" si="31"/>
        <v>1213.3053258245145</v>
      </c>
      <c r="L179" s="37">
        <f t="shared" si="32"/>
        <v>4377464.1800467744</v>
      </c>
      <c r="M179" s="37">
        <f t="shared" si="33"/>
        <v>4009974.1018500202</v>
      </c>
      <c r="N179" s="41">
        <f>'jan-mar'!M179</f>
        <v>3257747.0605933941</v>
      </c>
      <c r="O179" s="41">
        <f t="shared" si="34"/>
        <v>752227.04125662614</v>
      </c>
      <c r="Q179" s="4"/>
      <c r="R179" s="4"/>
      <c r="S179" s="4"/>
      <c r="T179" s="4"/>
      <c r="U179" s="4"/>
    </row>
    <row r="180" spans="1:21" s="34" customFormat="1" x14ac:dyDescent="0.3">
      <c r="A180" s="33" t="s">
        <v>639</v>
      </c>
      <c r="B180" s="34" t="s">
        <v>233</v>
      </c>
      <c r="C180" s="36">
        <v>23626932</v>
      </c>
      <c r="D180" s="36">
        <v>3213</v>
      </c>
      <c r="E180" s="37">
        <f t="shared" si="25"/>
        <v>7353.5424836601305</v>
      </c>
      <c r="F180" s="38">
        <f t="shared" si="26"/>
        <v>0.77829411936636572</v>
      </c>
      <c r="G180" s="39">
        <f t="shared" si="27"/>
        <v>1256.8438369628263</v>
      </c>
      <c r="H180" s="39">
        <f t="shared" si="28"/>
        <v>402.4690274773792</v>
      </c>
      <c r="I180" s="37">
        <f t="shared" si="29"/>
        <v>1659.3128644402054</v>
      </c>
      <c r="J180" s="40">
        <f t="shared" si="30"/>
        <v>-111.19215679175619</v>
      </c>
      <c r="K180" s="37">
        <f t="shared" si="31"/>
        <v>1548.1207076484493</v>
      </c>
      <c r="L180" s="37">
        <f t="shared" si="32"/>
        <v>5331372.2334463801</v>
      </c>
      <c r="M180" s="37">
        <f t="shared" si="33"/>
        <v>4974111.8336744672</v>
      </c>
      <c r="N180" s="41">
        <f>'jan-mar'!M180</f>
        <v>4960995.00191727</v>
      </c>
      <c r="O180" s="41">
        <f t="shared" si="34"/>
        <v>13116.831757197157</v>
      </c>
      <c r="Q180" s="4"/>
      <c r="R180" s="4"/>
      <c r="S180" s="4"/>
      <c r="T180" s="4"/>
      <c r="U180" s="4"/>
    </row>
    <row r="181" spans="1:21" s="34" customFormat="1" x14ac:dyDescent="0.3">
      <c r="A181" s="33" t="s">
        <v>640</v>
      </c>
      <c r="B181" s="34" t="s">
        <v>234</v>
      </c>
      <c r="C181" s="36">
        <v>21877210</v>
      </c>
      <c r="D181" s="36">
        <v>2807</v>
      </c>
      <c r="E181" s="37">
        <f t="shared" si="25"/>
        <v>7793.8047737798361</v>
      </c>
      <c r="F181" s="38">
        <f t="shared" si="26"/>
        <v>0.82489119174887049</v>
      </c>
      <c r="G181" s="39">
        <f t="shared" si="27"/>
        <v>992.68646289100298</v>
      </c>
      <c r="H181" s="39">
        <f t="shared" si="28"/>
        <v>248.37722593548227</v>
      </c>
      <c r="I181" s="37">
        <f t="shared" si="29"/>
        <v>1241.0636888264853</v>
      </c>
      <c r="J181" s="40">
        <f t="shared" si="30"/>
        <v>-111.19215679175619</v>
      </c>
      <c r="K181" s="37">
        <f t="shared" si="31"/>
        <v>1129.8715320347292</v>
      </c>
      <c r="L181" s="37">
        <f t="shared" si="32"/>
        <v>3483665.7745359442</v>
      </c>
      <c r="M181" s="37">
        <f t="shared" si="33"/>
        <v>3171549.3904214846</v>
      </c>
      <c r="N181" s="41">
        <f>'jan-mar'!M181</f>
        <v>2572270.2005856782</v>
      </c>
      <c r="O181" s="41">
        <f t="shared" si="34"/>
        <v>599279.18983580638</v>
      </c>
      <c r="Q181" s="4"/>
      <c r="R181" s="4"/>
      <c r="S181" s="4"/>
      <c r="T181" s="4"/>
      <c r="U181" s="4"/>
    </row>
    <row r="182" spans="1:21" s="34" customFormat="1" x14ac:dyDescent="0.3">
      <c r="A182" s="33" t="s">
        <v>641</v>
      </c>
      <c r="B182" s="34" t="s">
        <v>235</v>
      </c>
      <c r="C182" s="36">
        <v>147108011</v>
      </c>
      <c r="D182" s="36">
        <v>18814</v>
      </c>
      <c r="E182" s="37">
        <f t="shared" si="25"/>
        <v>7819.0714893164668</v>
      </c>
      <c r="F182" s="38">
        <f t="shared" si="26"/>
        <v>0.82756540436973436</v>
      </c>
      <c r="G182" s="39">
        <f t="shared" si="27"/>
        <v>977.52643356902456</v>
      </c>
      <c r="H182" s="39">
        <f t="shared" si="28"/>
        <v>239.53387549766151</v>
      </c>
      <c r="I182" s="37">
        <f t="shared" si="29"/>
        <v>1217.0603090666862</v>
      </c>
      <c r="J182" s="40">
        <f t="shared" si="30"/>
        <v>-111.19215679175619</v>
      </c>
      <c r="K182" s="37">
        <f t="shared" si="31"/>
        <v>1105.86815227493</v>
      </c>
      <c r="L182" s="37">
        <f t="shared" si="32"/>
        <v>22897772.654780634</v>
      </c>
      <c r="M182" s="37">
        <f t="shared" si="33"/>
        <v>20805803.416900534</v>
      </c>
      <c r="N182" s="41">
        <f>'jan-mar'!M182</f>
        <v>17073160.574267522</v>
      </c>
      <c r="O182" s="41">
        <f t="shared" si="34"/>
        <v>3732642.8426330127</v>
      </c>
      <c r="Q182" s="4"/>
      <c r="R182" s="4"/>
      <c r="S182" s="4"/>
      <c r="T182" s="4"/>
      <c r="U182" s="4"/>
    </row>
    <row r="183" spans="1:21" s="34" customFormat="1" x14ac:dyDescent="0.3">
      <c r="A183" s="33" t="s">
        <v>642</v>
      </c>
      <c r="B183" s="34" t="s">
        <v>236</v>
      </c>
      <c r="C183" s="36">
        <v>167789869</v>
      </c>
      <c r="D183" s="36">
        <v>19354</v>
      </c>
      <c r="E183" s="37">
        <f t="shared" si="25"/>
        <v>8669.5189108194681</v>
      </c>
      <c r="F183" s="38">
        <f t="shared" si="26"/>
        <v>0.91757620235680515</v>
      </c>
      <c r="G183" s="39">
        <f t="shared" si="27"/>
        <v>467.25798066722382</v>
      </c>
      <c r="H183" s="39">
        <f t="shared" si="28"/>
        <v>0</v>
      </c>
      <c r="I183" s="37">
        <f t="shared" si="29"/>
        <v>467.25798066722382</v>
      </c>
      <c r="J183" s="40">
        <f t="shared" si="30"/>
        <v>-111.19215679175619</v>
      </c>
      <c r="K183" s="37">
        <f t="shared" si="31"/>
        <v>356.06582387546763</v>
      </c>
      <c r="L183" s="37">
        <f t="shared" si="32"/>
        <v>9043310.9578334503</v>
      </c>
      <c r="M183" s="37">
        <f t="shared" si="33"/>
        <v>6891297.9552858006</v>
      </c>
      <c r="N183" s="41">
        <f>'jan-mar'!M183</f>
        <v>4561304.2391951764</v>
      </c>
      <c r="O183" s="41">
        <f t="shared" si="34"/>
        <v>2329993.7160906242</v>
      </c>
      <c r="Q183" s="4"/>
      <c r="R183" s="4"/>
      <c r="S183" s="4"/>
      <c r="T183" s="4"/>
      <c r="U183" s="4"/>
    </row>
    <row r="184" spans="1:21" s="34" customFormat="1" x14ac:dyDescent="0.3">
      <c r="A184" s="33" t="s">
        <v>643</v>
      </c>
      <c r="B184" s="34" t="s">
        <v>237</v>
      </c>
      <c r="C184" s="36">
        <v>168570685</v>
      </c>
      <c r="D184" s="36">
        <v>18795</v>
      </c>
      <c r="E184" s="37">
        <f t="shared" si="25"/>
        <v>8968.9111465815367</v>
      </c>
      <c r="F184" s="38">
        <f t="shared" si="26"/>
        <v>0.94926368046621101</v>
      </c>
      <c r="G184" s="39">
        <f t="shared" si="27"/>
        <v>287.62263920998265</v>
      </c>
      <c r="H184" s="39">
        <f t="shared" si="28"/>
        <v>0</v>
      </c>
      <c r="I184" s="37">
        <f t="shared" si="29"/>
        <v>287.62263920998265</v>
      </c>
      <c r="J184" s="40">
        <f t="shared" si="30"/>
        <v>-111.19215679175619</v>
      </c>
      <c r="K184" s="37">
        <f t="shared" si="31"/>
        <v>176.43048241822646</v>
      </c>
      <c r="L184" s="37">
        <f t="shared" si="32"/>
        <v>5405867.503951624</v>
      </c>
      <c r="M184" s="37">
        <f t="shared" si="33"/>
        <v>3316010.9170505665</v>
      </c>
      <c r="N184" s="41">
        <f>'jan-mar'!M184</f>
        <v>828782.08030759054</v>
      </c>
      <c r="O184" s="41">
        <f t="shared" si="34"/>
        <v>2487228.8367429757</v>
      </c>
      <c r="Q184" s="4"/>
      <c r="R184" s="4"/>
      <c r="S184" s="4"/>
      <c r="T184" s="4"/>
      <c r="U184" s="4"/>
    </row>
    <row r="185" spans="1:21" s="34" customFormat="1" x14ac:dyDescent="0.3">
      <c r="A185" s="33" t="s">
        <v>644</v>
      </c>
      <c r="B185" s="34" t="s">
        <v>238</v>
      </c>
      <c r="C185" s="36">
        <v>100428677</v>
      </c>
      <c r="D185" s="36">
        <v>11899</v>
      </c>
      <c r="E185" s="37">
        <f t="shared" si="25"/>
        <v>8440.0938734347419</v>
      </c>
      <c r="F185" s="38">
        <f t="shared" si="26"/>
        <v>0.89329400669006243</v>
      </c>
      <c r="G185" s="39">
        <f t="shared" si="27"/>
        <v>604.91300309805956</v>
      </c>
      <c r="H185" s="39">
        <f t="shared" si="28"/>
        <v>22.176041056265237</v>
      </c>
      <c r="I185" s="37">
        <f t="shared" si="29"/>
        <v>627.08904415432482</v>
      </c>
      <c r="J185" s="40">
        <f t="shared" si="30"/>
        <v>-111.19215679175619</v>
      </c>
      <c r="K185" s="37">
        <f t="shared" si="31"/>
        <v>515.89688736256858</v>
      </c>
      <c r="L185" s="37">
        <f t="shared" si="32"/>
        <v>7461732.5363923106</v>
      </c>
      <c r="M185" s="37">
        <f t="shared" si="33"/>
        <v>6138657.0627272036</v>
      </c>
      <c r="N185" s="41">
        <f>'jan-mar'!M185</f>
        <v>5409870.8341001011</v>
      </c>
      <c r="O185" s="41">
        <f t="shared" si="34"/>
        <v>728786.22862710245</v>
      </c>
      <c r="Q185" s="4"/>
      <c r="R185" s="4"/>
      <c r="S185" s="4"/>
      <c r="T185" s="4"/>
      <c r="U185" s="4"/>
    </row>
    <row r="186" spans="1:21" s="34" customFormat="1" x14ac:dyDescent="0.3">
      <c r="A186" s="33" t="s">
        <v>645</v>
      </c>
      <c r="B186" s="34" t="s">
        <v>239</v>
      </c>
      <c r="C186" s="36">
        <v>314313776</v>
      </c>
      <c r="D186" s="36">
        <v>26582</v>
      </c>
      <c r="E186" s="37">
        <f t="shared" si="25"/>
        <v>11824.3087803777</v>
      </c>
      <c r="F186" s="38">
        <f t="shared" si="26"/>
        <v>1.2514770955344339</v>
      </c>
      <c r="G186" s="39">
        <f t="shared" si="27"/>
        <v>-1425.6159410677151</v>
      </c>
      <c r="H186" s="39">
        <f t="shared" si="28"/>
        <v>0</v>
      </c>
      <c r="I186" s="37">
        <f t="shared" si="29"/>
        <v>-1425.6159410677151</v>
      </c>
      <c r="J186" s="40">
        <f t="shared" si="30"/>
        <v>-111.19215679175619</v>
      </c>
      <c r="K186" s="37">
        <f t="shared" si="31"/>
        <v>-1536.8080978594712</v>
      </c>
      <c r="L186" s="37">
        <f t="shared" si="32"/>
        <v>-37895722.945462003</v>
      </c>
      <c r="M186" s="37">
        <f t="shared" si="33"/>
        <v>-40851432.85730046</v>
      </c>
      <c r="N186" s="41">
        <f>'jan-mar'!M186</f>
        <v>-42424221.952863172</v>
      </c>
      <c r="O186" s="41">
        <f t="shared" si="34"/>
        <v>1572789.0955627114</v>
      </c>
      <c r="Q186" s="4"/>
      <c r="R186" s="4"/>
      <c r="S186" s="4"/>
      <c r="T186" s="4"/>
      <c r="U186" s="4"/>
    </row>
    <row r="187" spans="1:21" s="34" customFormat="1" x14ac:dyDescent="0.3">
      <c r="A187" s="33" t="s">
        <v>646</v>
      </c>
      <c r="B187" s="34" t="s">
        <v>240</v>
      </c>
      <c r="C187" s="36">
        <v>112624206</v>
      </c>
      <c r="D187" s="36">
        <v>11053</v>
      </c>
      <c r="E187" s="37">
        <f t="shared" si="25"/>
        <v>10189.469465303537</v>
      </c>
      <c r="F187" s="38">
        <f t="shared" si="26"/>
        <v>1.0784467733654315</v>
      </c>
      <c r="G187" s="39">
        <f t="shared" si="27"/>
        <v>-444.71235202321731</v>
      </c>
      <c r="H187" s="39">
        <f t="shared" si="28"/>
        <v>0</v>
      </c>
      <c r="I187" s="37">
        <f t="shared" si="29"/>
        <v>-444.71235202321731</v>
      </c>
      <c r="J187" s="40">
        <f t="shared" si="30"/>
        <v>-111.19215679175619</v>
      </c>
      <c r="K187" s="37">
        <f t="shared" si="31"/>
        <v>-555.9045088149735</v>
      </c>
      <c r="L187" s="37">
        <f t="shared" si="32"/>
        <v>-4915405.6269126208</v>
      </c>
      <c r="M187" s="37">
        <f t="shared" si="33"/>
        <v>-6144412.535931902</v>
      </c>
      <c r="N187" s="41">
        <f>'jan-mar'!M187</f>
        <v>-7102143.8662176104</v>
      </c>
      <c r="O187" s="41">
        <f t="shared" si="34"/>
        <v>957731.33028570842</v>
      </c>
      <c r="Q187" s="4"/>
      <c r="R187" s="4"/>
      <c r="S187" s="4"/>
      <c r="T187" s="4"/>
      <c r="U187" s="4"/>
    </row>
    <row r="188" spans="1:21" s="34" customFormat="1" x14ac:dyDescent="0.3">
      <c r="A188" s="33" t="s">
        <v>647</v>
      </c>
      <c r="B188" s="34" t="s">
        <v>241</v>
      </c>
      <c r="C188" s="36">
        <v>28954941</v>
      </c>
      <c r="D188" s="36">
        <v>1193</v>
      </c>
      <c r="E188" s="37">
        <f t="shared" si="25"/>
        <v>24270.696563285834</v>
      </c>
      <c r="F188" s="38">
        <f t="shared" si="26"/>
        <v>2.5687946251897769</v>
      </c>
      <c r="G188" s="39">
        <f t="shared" si="27"/>
        <v>-8893.4486108125948</v>
      </c>
      <c r="H188" s="39">
        <f t="shared" si="28"/>
        <v>0</v>
      </c>
      <c r="I188" s="37">
        <f t="shared" si="29"/>
        <v>-8893.4486108125948</v>
      </c>
      <c r="J188" s="40">
        <f t="shared" si="30"/>
        <v>-111.19215679175619</v>
      </c>
      <c r="K188" s="37">
        <f t="shared" si="31"/>
        <v>-9004.6407676043509</v>
      </c>
      <c r="L188" s="37">
        <f t="shared" si="32"/>
        <v>-10609884.192699425</v>
      </c>
      <c r="M188" s="37">
        <f t="shared" si="33"/>
        <v>-10742536.435751991</v>
      </c>
      <c r="N188" s="41">
        <f>'jan-mar'!M188</f>
        <v>-5025604.248384838</v>
      </c>
      <c r="O188" s="41">
        <f t="shared" si="34"/>
        <v>-5716932.1873671534</v>
      </c>
      <c r="Q188" s="4"/>
      <c r="R188" s="4"/>
      <c r="S188" s="4"/>
      <c r="T188" s="4"/>
      <c r="U188" s="4"/>
    </row>
    <row r="189" spans="1:21" s="34" customFormat="1" x14ac:dyDescent="0.3">
      <c r="A189" s="33" t="s">
        <v>648</v>
      </c>
      <c r="B189" s="34" t="s">
        <v>242</v>
      </c>
      <c r="C189" s="36">
        <v>107097665</v>
      </c>
      <c r="D189" s="36">
        <v>12720</v>
      </c>
      <c r="E189" s="37">
        <f t="shared" si="25"/>
        <v>8419.6277515723268</v>
      </c>
      <c r="F189" s="38">
        <f t="shared" si="26"/>
        <v>0.89112788575894009</v>
      </c>
      <c r="G189" s="39">
        <f t="shared" si="27"/>
        <v>617.19267621550864</v>
      </c>
      <c r="H189" s="39">
        <f t="shared" si="28"/>
        <v>29.339183708110522</v>
      </c>
      <c r="I189" s="37">
        <f t="shared" si="29"/>
        <v>646.53185992361921</v>
      </c>
      <c r="J189" s="40">
        <f t="shared" si="30"/>
        <v>-111.19215679175619</v>
      </c>
      <c r="K189" s="37">
        <f t="shared" si="31"/>
        <v>535.33970313186296</v>
      </c>
      <c r="L189" s="37">
        <f t="shared" si="32"/>
        <v>8223885.2582284361</v>
      </c>
      <c r="M189" s="37">
        <f t="shared" si="33"/>
        <v>6809521.0238372972</v>
      </c>
      <c r="N189" s="41">
        <f>'jan-mar'!M189</f>
        <v>5540152.1392664406</v>
      </c>
      <c r="O189" s="41">
        <f t="shared" si="34"/>
        <v>1269368.8845708566</v>
      </c>
      <c r="Q189" s="4"/>
      <c r="R189" s="4"/>
      <c r="S189" s="4"/>
      <c r="T189" s="4"/>
      <c r="U189" s="4"/>
    </row>
    <row r="190" spans="1:21" s="34" customFormat="1" x14ac:dyDescent="0.3">
      <c r="A190" s="33" t="s">
        <v>649</v>
      </c>
      <c r="B190" s="34" t="s">
        <v>243</v>
      </c>
      <c r="C190" s="36">
        <v>42230112</v>
      </c>
      <c r="D190" s="36">
        <v>2684</v>
      </c>
      <c r="E190" s="37">
        <f t="shared" si="25"/>
        <v>15734.02086438152</v>
      </c>
      <c r="F190" s="38">
        <f t="shared" si="26"/>
        <v>1.665278461360123</v>
      </c>
      <c r="G190" s="39">
        <f t="shared" si="27"/>
        <v>-3771.4431914700072</v>
      </c>
      <c r="H190" s="39">
        <f t="shared" si="28"/>
        <v>0</v>
      </c>
      <c r="I190" s="37">
        <f t="shared" si="29"/>
        <v>-3771.4431914700072</v>
      </c>
      <c r="J190" s="40">
        <f t="shared" si="30"/>
        <v>-111.19215679175619</v>
      </c>
      <c r="K190" s="37">
        <f t="shared" si="31"/>
        <v>-3882.6353482617633</v>
      </c>
      <c r="L190" s="37">
        <f t="shared" si="32"/>
        <v>-10122553.525905499</v>
      </c>
      <c r="M190" s="37">
        <f t="shared" si="33"/>
        <v>-10420993.274734573</v>
      </c>
      <c r="N190" s="41">
        <f>'jan-mar'!M190</f>
        <v>-4428576.4156453526</v>
      </c>
      <c r="O190" s="41">
        <f t="shared" si="34"/>
        <v>-5992416.8590892209</v>
      </c>
      <c r="Q190" s="4"/>
      <c r="R190" s="4"/>
      <c r="S190" s="4"/>
      <c r="T190" s="4"/>
      <c r="U190" s="4"/>
    </row>
    <row r="191" spans="1:21" s="34" customFormat="1" x14ac:dyDescent="0.3">
      <c r="A191" s="33" t="s">
        <v>650</v>
      </c>
      <c r="B191" s="34" t="s">
        <v>244</v>
      </c>
      <c r="C191" s="36">
        <v>80702766</v>
      </c>
      <c r="D191" s="36">
        <v>3794</v>
      </c>
      <c r="E191" s="37">
        <f t="shared" si="25"/>
        <v>21271.156035846074</v>
      </c>
      <c r="F191" s="38">
        <f t="shared" si="26"/>
        <v>2.2513252206823764</v>
      </c>
      <c r="G191" s="39">
        <f t="shared" si="27"/>
        <v>-7093.724294348739</v>
      </c>
      <c r="H191" s="39">
        <f t="shared" si="28"/>
        <v>0</v>
      </c>
      <c r="I191" s="37">
        <f t="shared" si="29"/>
        <v>-7093.724294348739</v>
      </c>
      <c r="J191" s="40">
        <f t="shared" si="30"/>
        <v>-111.19215679175619</v>
      </c>
      <c r="K191" s="37">
        <f t="shared" si="31"/>
        <v>-7204.9164511404952</v>
      </c>
      <c r="L191" s="37">
        <f t="shared" si="32"/>
        <v>-26913589.972759116</v>
      </c>
      <c r="M191" s="37">
        <f t="shared" si="33"/>
        <v>-27335453.015627038</v>
      </c>
      <c r="N191" s="41">
        <f>'jan-mar'!M191</f>
        <v>-12344212.514813142</v>
      </c>
      <c r="O191" s="41">
        <f t="shared" si="34"/>
        <v>-14991240.500813896</v>
      </c>
      <c r="Q191" s="4"/>
      <c r="R191" s="4"/>
      <c r="S191" s="4"/>
      <c r="T191" s="4"/>
      <c r="U191" s="4"/>
    </row>
    <row r="192" spans="1:21" s="34" customFormat="1" x14ac:dyDescent="0.3">
      <c r="A192" s="33" t="s">
        <v>651</v>
      </c>
      <c r="B192" s="34" t="s">
        <v>245</v>
      </c>
      <c r="C192" s="36">
        <v>61763490</v>
      </c>
      <c r="D192" s="36">
        <v>4597</v>
      </c>
      <c r="E192" s="37">
        <f t="shared" si="25"/>
        <v>13435.608005220796</v>
      </c>
      <c r="F192" s="38">
        <f t="shared" si="26"/>
        <v>1.4220159499738483</v>
      </c>
      <c r="G192" s="39">
        <f t="shared" si="27"/>
        <v>-2392.395475973573</v>
      </c>
      <c r="H192" s="39">
        <f t="shared" si="28"/>
        <v>0</v>
      </c>
      <c r="I192" s="37">
        <f t="shared" si="29"/>
        <v>-2392.395475973573</v>
      </c>
      <c r="J192" s="40">
        <f t="shared" si="30"/>
        <v>-111.19215679175619</v>
      </c>
      <c r="K192" s="37">
        <f t="shared" si="31"/>
        <v>-2503.5876327653291</v>
      </c>
      <c r="L192" s="37">
        <f t="shared" si="32"/>
        <v>-10997842.003050515</v>
      </c>
      <c r="M192" s="37">
        <f t="shared" si="33"/>
        <v>-11508992.347822217</v>
      </c>
      <c r="N192" s="41">
        <f>'jan-mar'!M192</f>
        <v>-6423439.9391660532</v>
      </c>
      <c r="O192" s="41">
        <f t="shared" si="34"/>
        <v>-5085552.4086561641</v>
      </c>
      <c r="Q192" s="4"/>
      <c r="R192" s="4"/>
      <c r="S192" s="4"/>
      <c r="T192" s="4"/>
      <c r="U192" s="4"/>
    </row>
    <row r="193" spans="1:21" s="34" customFormat="1" x14ac:dyDescent="0.3">
      <c r="A193" s="33" t="s">
        <v>652</v>
      </c>
      <c r="B193" s="34" t="s">
        <v>246</v>
      </c>
      <c r="C193" s="36">
        <v>25670709</v>
      </c>
      <c r="D193" s="36">
        <v>3150</v>
      </c>
      <c r="E193" s="37">
        <f t="shared" si="25"/>
        <v>8149.431428571429</v>
      </c>
      <c r="F193" s="38">
        <f t="shared" si="26"/>
        <v>0.86253048393073395</v>
      </c>
      <c r="G193" s="39">
        <f t="shared" si="27"/>
        <v>779.31047001604725</v>
      </c>
      <c r="H193" s="39">
        <f t="shared" si="28"/>
        <v>123.90789675842474</v>
      </c>
      <c r="I193" s="37">
        <f t="shared" si="29"/>
        <v>903.21836677447197</v>
      </c>
      <c r="J193" s="40">
        <f t="shared" si="30"/>
        <v>-111.19215679175619</v>
      </c>
      <c r="K193" s="37">
        <f t="shared" si="31"/>
        <v>792.02620998271573</v>
      </c>
      <c r="L193" s="37">
        <f t="shared" si="32"/>
        <v>2845137.8553395867</v>
      </c>
      <c r="M193" s="37">
        <f t="shared" si="33"/>
        <v>2494882.5614455547</v>
      </c>
      <c r="N193" s="41">
        <f>'jan-mar'!M193</f>
        <v>1915267.9361934038</v>
      </c>
      <c r="O193" s="41">
        <f t="shared" si="34"/>
        <v>579614.62525215093</v>
      </c>
      <c r="Q193" s="4"/>
      <c r="R193" s="4"/>
      <c r="S193" s="4"/>
      <c r="T193" s="4"/>
      <c r="U193" s="4"/>
    </row>
    <row r="194" spans="1:21" s="34" customFormat="1" x14ac:dyDescent="0.3">
      <c r="A194" s="33" t="s">
        <v>653</v>
      </c>
      <c r="B194" s="34" t="s">
        <v>247</v>
      </c>
      <c r="C194" s="36">
        <v>46490580</v>
      </c>
      <c r="D194" s="36">
        <v>4847</v>
      </c>
      <c r="E194" s="37">
        <f t="shared" si="25"/>
        <v>9591.6195584897869</v>
      </c>
      <c r="F194" s="38">
        <f t="shared" si="26"/>
        <v>1.0151707308633595</v>
      </c>
      <c r="G194" s="39">
        <f t="shared" si="27"/>
        <v>-86.002407934967408</v>
      </c>
      <c r="H194" s="39">
        <f t="shared" si="28"/>
        <v>0</v>
      </c>
      <c r="I194" s="37">
        <f t="shared" si="29"/>
        <v>-86.002407934967408</v>
      </c>
      <c r="J194" s="40">
        <f t="shared" si="30"/>
        <v>-111.19215679175619</v>
      </c>
      <c r="K194" s="37">
        <f t="shared" si="31"/>
        <v>-197.1945647267236</v>
      </c>
      <c r="L194" s="37">
        <f t="shared" si="32"/>
        <v>-416853.671260787</v>
      </c>
      <c r="M194" s="37">
        <f t="shared" si="33"/>
        <v>-955802.05523042928</v>
      </c>
      <c r="N194" s="41">
        <f>'jan-mar'!M194</f>
        <v>-1395929.3596993382</v>
      </c>
      <c r="O194" s="41">
        <f t="shared" si="34"/>
        <v>440127.30446890893</v>
      </c>
      <c r="Q194" s="4"/>
      <c r="R194" s="4"/>
      <c r="S194" s="4"/>
      <c r="T194" s="4"/>
      <c r="U194" s="4"/>
    </row>
    <row r="195" spans="1:21" s="34" customFormat="1" x14ac:dyDescent="0.3">
      <c r="A195" s="33" t="s">
        <v>654</v>
      </c>
      <c r="B195" s="34" t="s">
        <v>248</v>
      </c>
      <c r="C195" s="36">
        <v>4563282</v>
      </c>
      <c r="D195" s="36">
        <v>516</v>
      </c>
      <c r="E195" s="37">
        <f t="shared" si="25"/>
        <v>8843.5697674418607</v>
      </c>
      <c r="F195" s="38">
        <f t="shared" si="26"/>
        <v>0.93599763100577138</v>
      </c>
      <c r="G195" s="39">
        <f t="shared" si="27"/>
        <v>362.82746669378827</v>
      </c>
      <c r="H195" s="39">
        <f t="shared" si="28"/>
        <v>0</v>
      </c>
      <c r="I195" s="37">
        <f t="shared" si="29"/>
        <v>362.82746669378827</v>
      </c>
      <c r="J195" s="40">
        <f t="shared" si="30"/>
        <v>-111.19215679175619</v>
      </c>
      <c r="K195" s="37">
        <f t="shared" si="31"/>
        <v>251.63530990203208</v>
      </c>
      <c r="L195" s="37">
        <f t="shared" si="32"/>
        <v>187218.97281399474</v>
      </c>
      <c r="M195" s="37">
        <f t="shared" si="33"/>
        <v>129843.81990944855</v>
      </c>
      <c r="N195" s="41">
        <f>'jan-mar'!M195</f>
        <v>185095.39281929878</v>
      </c>
      <c r="O195" s="41">
        <f t="shared" si="34"/>
        <v>-55251.572909850234</v>
      </c>
      <c r="Q195" s="4"/>
      <c r="R195" s="4"/>
      <c r="S195" s="4"/>
      <c r="T195" s="4"/>
      <c r="U195" s="4"/>
    </row>
    <row r="196" spans="1:21" s="34" customFormat="1" x14ac:dyDescent="0.3">
      <c r="A196" s="33" t="s">
        <v>655</v>
      </c>
      <c r="B196" s="34" t="s">
        <v>249</v>
      </c>
      <c r="C196" s="36">
        <v>6941238</v>
      </c>
      <c r="D196" s="36">
        <v>840</v>
      </c>
      <c r="E196" s="37">
        <f t="shared" si="25"/>
        <v>8263.3785714285714</v>
      </c>
      <c r="F196" s="38">
        <f t="shared" si="26"/>
        <v>0.87459057488708236</v>
      </c>
      <c r="G196" s="39">
        <f t="shared" si="27"/>
        <v>710.94218430176181</v>
      </c>
      <c r="H196" s="39">
        <f t="shared" si="28"/>
        <v>84.026396758424923</v>
      </c>
      <c r="I196" s="37">
        <f t="shared" si="29"/>
        <v>794.96858106018669</v>
      </c>
      <c r="J196" s="40">
        <f t="shared" si="30"/>
        <v>-111.19215679175619</v>
      </c>
      <c r="K196" s="37">
        <f t="shared" si="31"/>
        <v>683.77642426843045</v>
      </c>
      <c r="L196" s="37">
        <f t="shared" si="32"/>
        <v>667773.60809055681</v>
      </c>
      <c r="M196" s="37">
        <f t="shared" si="33"/>
        <v>574372.19638548163</v>
      </c>
      <c r="N196" s="41">
        <f>'jan-mar'!M196</f>
        <v>436378.25965157419</v>
      </c>
      <c r="O196" s="41">
        <f t="shared" si="34"/>
        <v>137993.93673390744</v>
      </c>
      <c r="Q196" s="4"/>
      <c r="R196" s="4"/>
      <c r="S196" s="4"/>
      <c r="T196" s="4"/>
      <c r="U196" s="4"/>
    </row>
    <row r="197" spans="1:21" s="34" customFormat="1" x14ac:dyDescent="0.3">
      <c r="A197" s="33" t="s">
        <v>656</v>
      </c>
      <c r="B197" s="34" t="s">
        <v>250</v>
      </c>
      <c r="C197" s="36">
        <v>90076946</v>
      </c>
      <c r="D197" s="36">
        <v>11028</v>
      </c>
      <c r="E197" s="37">
        <f t="shared" si="25"/>
        <v>8168.0219441421832</v>
      </c>
      <c r="F197" s="38">
        <f t="shared" si="26"/>
        <v>0.86449809192060512</v>
      </c>
      <c r="G197" s="39">
        <f t="shared" si="27"/>
        <v>768.15616067359474</v>
      </c>
      <c r="H197" s="39">
        <f t="shared" si="28"/>
        <v>117.40121630866078</v>
      </c>
      <c r="I197" s="37">
        <f t="shared" si="29"/>
        <v>885.55737698225551</v>
      </c>
      <c r="J197" s="40">
        <f t="shared" si="30"/>
        <v>-111.19215679175619</v>
      </c>
      <c r="K197" s="37">
        <f t="shared" si="31"/>
        <v>774.36522019049926</v>
      </c>
      <c r="L197" s="37">
        <f t="shared" si="32"/>
        <v>9765926.7533603143</v>
      </c>
      <c r="M197" s="37">
        <f t="shared" si="33"/>
        <v>8539699.6482608262</v>
      </c>
      <c r="N197" s="41">
        <f>'jan-mar'!M197</f>
        <v>6576188.7595685236</v>
      </c>
      <c r="O197" s="41">
        <f t="shared" si="34"/>
        <v>1963510.8886923026</v>
      </c>
      <c r="Q197" s="4"/>
      <c r="R197" s="4"/>
      <c r="S197" s="4"/>
      <c r="T197" s="4"/>
      <c r="U197" s="4"/>
    </row>
    <row r="198" spans="1:21" s="34" customFormat="1" x14ac:dyDescent="0.3">
      <c r="A198" s="33" t="s">
        <v>657</v>
      </c>
      <c r="B198" s="34" t="s">
        <v>251</v>
      </c>
      <c r="C198" s="36">
        <v>335943011</v>
      </c>
      <c r="D198" s="36">
        <v>42161</v>
      </c>
      <c r="E198" s="37">
        <f t="shared" si="25"/>
        <v>7968.0987405422075</v>
      </c>
      <c r="F198" s="38">
        <f t="shared" si="26"/>
        <v>0.84333835101579724</v>
      </c>
      <c r="G198" s="39">
        <f t="shared" si="27"/>
        <v>888.11008283358024</v>
      </c>
      <c r="H198" s="39">
        <f t="shared" si="28"/>
        <v>187.37433756865229</v>
      </c>
      <c r="I198" s="37">
        <f t="shared" si="29"/>
        <v>1075.4844204022324</v>
      </c>
      <c r="J198" s="40">
        <f t="shared" si="30"/>
        <v>-111.19215679175619</v>
      </c>
      <c r="K198" s="37">
        <f t="shared" si="31"/>
        <v>964.29226361047631</v>
      </c>
      <c r="L198" s="37">
        <f t="shared" si="32"/>
        <v>45343498.648578525</v>
      </c>
      <c r="M198" s="37">
        <f t="shared" si="33"/>
        <v>40655526.126081295</v>
      </c>
      <c r="N198" s="41">
        <f>'jan-mar'!M198</f>
        <v>32919324.072761923</v>
      </c>
      <c r="O198" s="41">
        <f t="shared" si="34"/>
        <v>7736202.0533193722</v>
      </c>
      <c r="Q198" s="4"/>
      <c r="R198" s="4"/>
      <c r="S198" s="4"/>
      <c r="T198" s="4"/>
      <c r="U198" s="4"/>
    </row>
    <row r="199" spans="1:21" s="34" customFormat="1" x14ac:dyDescent="0.3">
      <c r="A199" s="33" t="s">
        <v>658</v>
      </c>
      <c r="B199" s="34" t="s">
        <v>252</v>
      </c>
      <c r="C199" s="36">
        <v>1739298</v>
      </c>
      <c r="D199" s="36">
        <v>196</v>
      </c>
      <c r="E199" s="37">
        <f t="shared" si="25"/>
        <v>8873.9693877551017</v>
      </c>
      <c r="F199" s="38">
        <f t="shared" si="26"/>
        <v>0.93921510690576637</v>
      </c>
      <c r="G199" s="39">
        <f t="shared" si="27"/>
        <v>344.58769450584367</v>
      </c>
      <c r="H199" s="39">
        <f t="shared" si="28"/>
        <v>0</v>
      </c>
      <c r="I199" s="37">
        <f t="shared" si="29"/>
        <v>344.58769450584367</v>
      </c>
      <c r="J199" s="40">
        <f t="shared" si="30"/>
        <v>-111.19215679175619</v>
      </c>
      <c r="K199" s="37">
        <f t="shared" si="31"/>
        <v>233.39553771408748</v>
      </c>
      <c r="L199" s="37">
        <f t="shared" si="32"/>
        <v>67539.188123145359</v>
      </c>
      <c r="M199" s="37">
        <f t="shared" si="33"/>
        <v>45745.52539196115</v>
      </c>
      <c r="N199" s="41">
        <f>'jan-mar'!M199</f>
        <v>34526.915101904277</v>
      </c>
      <c r="O199" s="41">
        <f t="shared" si="34"/>
        <v>11218.610290056873</v>
      </c>
      <c r="Q199" s="4"/>
      <c r="R199" s="4"/>
      <c r="S199" s="4"/>
      <c r="T199" s="4"/>
      <c r="U199" s="4"/>
    </row>
    <row r="200" spans="1:21" s="34" customFormat="1" x14ac:dyDescent="0.3">
      <c r="A200" s="33" t="s">
        <v>659</v>
      </c>
      <c r="B200" s="34" t="s">
        <v>253</v>
      </c>
      <c r="C200" s="36">
        <v>84658277</v>
      </c>
      <c r="D200" s="36">
        <v>8743</v>
      </c>
      <c r="E200" s="37">
        <f t="shared" si="25"/>
        <v>9682.9780395745165</v>
      </c>
      <c r="F200" s="38">
        <f t="shared" si="26"/>
        <v>1.0248400526549291</v>
      </c>
      <c r="G200" s="39">
        <f t="shared" si="27"/>
        <v>-140.8174965858052</v>
      </c>
      <c r="H200" s="39">
        <f t="shared" si="28"/>
        <v>0</v>
      </c>
      <c r="I200" s="37">
        <f t="shared" si="29"/>
        <v>-140.8174965858052</v>
      </c>
      <c r="J200" s="40">
        <f t="shared" si="30"/>
        <v>-111.19215679175619</v>
      </c>
      <c r="K200" s="37">
        <f t="shared" si="31"/>
        <v>-252.00965337756139</v>
      </c>
      <c r="L200" s="37">
        <f t="shared" si="32"/>
        <v>-1231167.3726496948</v>
      </c>
      <c r="M200" s="37">
        <f t="shared" si="33"/>
        <v>-2203320.3994800192</v>
      </c>
      <c r="N200" s="41">
        <f>'jan-mar'!M200</f>
        <v>-2663631.5084900586</v>
      </c>
      <c r="O200" s="41">
        <f t="shared" si="34"/>
        <v>460311.10901003936</v>
      </c>
      <c r="Q200" s="4"/>
      <c r="R200" s="4"/>
      <c r="S200" s="4"/>
      <c r="T200" s="4"/>
      <c r="U200" s="4"/>
    </row>
    <row r="201" spans="1:21" s="34" customFormat="1" x14ac:dyDescent="0.3">
      <c r="A201" s="33" t="s">
        <v>660</v>
      </c>
      <c r="B201" s="34" t="s">
        <v>254</v>
      </c>
      <c r="C201" s="36">
        <v>2775737440</v>
      </c>
      <c r="D201" s="36">
        <v>281190</v>
      </c>
      <c r="E201" s="37">
        <f t="shared" ref="E201:E264" si="35">(C201)/D201</f>
        <v>9871.3945730644755</v>
      </c>
      <c r="F201" s="38">
        <f t="shared" ref="F201:F264" si="36">IF(ISNUMBER(C201),E201/E$435,"")</f>
        <v>1.0447819351329972</v>
      </c>
      <c r="G201" s="39">
        <f t="shared" ref="G201:G264" si="37">(E$435-E201)*0.6</f>
        <v>-253.86741667978058</v>
      </c>
      <c r="H201" s="39">
        <f t="shared" ref="H201:H264" si="38">IF(E201&gt;=E$435*0.9,0,IF(E201&lt;0.9*E$435,(E$435*0.9-E201)*0.35))</f>
        <v>0</v>
      </c>
      <c r="I201" s="37">
        <f t="shared" ref="I201:I264" si="39">G201+H201</f>
        <v>-253.86741667978058</v>
      </c>
      <c r="J201" s="40">
        <f t="shared" ref="J201:J264" si="40">I$437</f>
        <v>-111.19215679175619</v>
      </c>
      <c r="K201" s="37">
        <f t="shared" ref="K201:K264" si="41">I201+J201</f>
        <v>-365.05957347153674</v>
      </c>
      <c r="L201" s="37">
        <f t="shared" ref="L201:L264" si="42">(I201*D201)</f>
        <v>-71384978.896187499</v>
      </c>
      <c r="M201" s="37">
        <f t="shared" ref="M201:M264" si="43">(K201*D201)</f>
        <v>-102651101.46446142</v>
      </c>
      <c r="N201" s="41">
        <f>'jan-mar'!M201</f>
        <v>-122664229.32701805</v>
      </c>
      <c r="O201" s="41">
        <f t="shared" ref="O201:O264" si="44">M201-N201</f>
        <v>20013127.862556636</v>
      </c>
      <c r="Q201" s="4"/>
      <c r="R201" s="4"/>
      <c r="S201" s="4"/>
      <c r="T201" s="4"/>
      <c r="U201" s="4"/>
    </row>
    <row r="202" spans="1:21" s="34" customFormat="1" x14ac:dyDescent="0.3">
      <c r="A202" s="33" t="s">
        <v>661</v>
      </c>
      <c r="B202" s="34" t="s">
        <v>255</v>
      </c>
      <c r="C202" s="36">
        <v>34446185</v>
      </c>
      <c r="D202" s="36">
        <v>4077</v>
      </c>
      <c r="E202" s="37">
        <f t="shared" si="35"/>
        <v>8448.9048319843023</v>
      </c>
      <c r="F202" s="38">
        <f t="shared" si="36"/>
        <v>0.89422655277113028</v>
      </c>
      <c r="G202" s="39">
        <f t="shared" si="37"/>
        <v>599.62642796832336</v>
      </c>
      <c r="H202" s="39">
        <f t="shared" si="38"/>
        <v>19.092205563919105</v>
      </c>
      <c r="I202" s="37">
        <f t="shared" si="39"/>
        <v>618.71863353224251</v>
      </c>
      <c r="J202" s="40">
        <f t="shared" si="40"/>
        <v>-111.19215679175619</v>
      </c>
      <c r="K202" s="37">
        <f t="shared" si="41"/>
        <v>507.52647674048632</v>
      </c>
      <c r="L202" s="37">
        <f t="shared" si="42"/>
        <v>2522515.8689109525</v>
      </c>
      <c r="M202" s="37">
        <f t="shared" si="43"/>
        <v>2069185.4456709628</v>
      </c>
      <c r="N202" s="41">
        <f>'jan-mar'!M202</f>
        <v>2889090.4747017468</v>
      </c>
      <c r="O202" s="41">
        <f t="shared" si="44"/>
        <v>-819905.02903078403</v>
      </c>
      <c r="Q202" s="4"/>
      <c r="R202" s="4"/>
      <c r="S202" s="4"/>
      <c r="T202" s="4"/>
      <c r="U202" s="4"/>
    </row>
    <row r="203" spans="1:21" s="34" customFormat="1" x14ac:dyDescent="0.3">
      <c r="A203" s="33" t="s">
        <v>662</v>
      </c>
      <c r="B203" s="34" t="s">
        <v>256</v>
      </c>
      <c r="C203" s="36">
        <v>43043200</v>
      </c>
      <c r="D203" s="36">
        <v>5721</v>
      </c>
      <c r="E203" s="37">
        <f t="shared" si="35"/>
        <v>7523.7196294354135</v>
      </c>
      <c r="F203" s="38">
        <f t="shared" si="36"/>
        <v>0.79630555699683558</v>
      </c>
      <c r="G203" s="39">
        <f t="shared" si="37"/>
        <v>1154.7375494976566</v>
      </c>
      <c r="H203" s="39">
        <f t="shared" si="38"/>
        <v>342.90702645603017</v>
      </c>
      <c r="I203" s="37">
        <f t="shared" si="39"/>
        <v>1497.6445759536869</v>
      </c>
      <c r="J203" s="40">
        <f t="shared" si="40"/>
        <v>-111.19215679175619</v>
      </c>
      <c r="K203" s="37">
        <f t="shared" si="41"/>
        <v>1386.4524191619307</v>
      </c>
      <c r="L203" s="37">
        <f t="shared" si="42"/>
        <v>8568024.6190310419</v>
      </c>
      <c r="M203" s="37">
        <f t="shared" si="43"/>
        <v>7931894.2900254056</v>
      </c>
      <c r="N203" s="41">
        <f>'jan-mar'!M203</f>
        <v>7037828.8993055448</v>
      </c>
      <c r="O203" s="41">
        <f t="shared" si="44"/>
        <v>894065.39071986079</v>
      </c>
      <c r="Q203" s="4"/>
      <c r="R203" s="4"/>
      <c r="S203" s="4"/>
      <c r="T203" s="4"/>
      <c r="U203" s="4"/>
    </row>
    <row r="204" spans="1:21" s="34" customFormat="1" x14ac:dyDescent="0.3">
      <c r="A204" s="33" t="s">
        <v>663</v>
      </c>
      <c r="B204" s="34" t="s">
        <v>257</v>
      </c>
      <c r="C204" s="36">
        <v>99930296</v>
      </c>
      <c r="D204" s="36">
        <v>11960</v>
      </c>
      <c r="E204" s="37">
        <f t="shared" si="35"/>
        <v>8355.3759197324416</v>
      </c>
      <c r="F204" s="38">
        <f t="shared" si="36"/>
        <v>0.88432751396662146</v>
      </c>
      <c r="G204" s="39">
        <f t="shared" si="37"/>
        <v>655.74377531943969</v>
      </c>
      <c r="H204" s="39">
        <f t="shared" si="38"/>
        <v>51.82732485207034</v>
      </c>
      <c r="I204" s="37">
        <f t="shared" si="39"/>
        <v>707.57110017151001</v>
      </c>
      <c r="J204" s="40">
        <f t="shared" si="40"/>
        <v>-111.19215679175619</v>
      </c>
      <c r="K204" s="37">
        <f t="shared" si="41"/>
        <v>596.37894337975376</v>
      </c>
      <c r="L204" s="37">
        <f t="shared" si="42"/>
        <v>8462550.3580512591</v>
      </c>
      <c r="M204" s="37">
        <f t="shared" si="43"/>
        <v>7132692.1628218554</v>
      </c>
      <c r="N204" s="41">
        <f>'jan-mar'!M204</f>
        <v>5014011.929687622</v>
      </c>
      <c r="O204" s="41">
        <f t="shared" si="44"/>
        <v>2118680.2331342334</v>
      </c>
      <c r="Q204" s="4"/>
      <c r="R204" s="4"/>
      <c r="S204" s="4"/>
      <c r="T204" s="4"/>
      <c r="U204" s="4"/>
    </row>
    <row r="205" spans="1:21" s="34" customFormat="1" x14ac:dyDescent="0.3">
      <c r="A205" s="33" t="s">
        <v>664</v>
      </c>
      <c r="B205" s="34" t="s">
        <v>258</v>
      </c>
      <c r="C205" s="36">
        <v>160910134</v>
      </c>
      <c r="D205" s="36">
        <v>18699</v>
      </c>
      <c r="E205" s="37">
        <f t="shared" si="35"/>
        <v>8605.2801754104494</v>
      </c>
      <c r="F205" s="38">
        <f t="shared" si="36"/>
        <v>0.91077721668215028</v>
      </c>
      <c r="G205" s="39">
        <f t="shared" si="37"/>
        <v>505.80122191263507</v>
      </c>
      <c r="H205" s="39">
        <f t="shared" si="38"/>
        <v>0</v>
      </c>
      <c r="I205" s="37">
        <f t="shared" si="39"/>
        <v>505.80122191263507</v>
      </c>
      <c r="J205" s="40">
        <f t="shared" si="40"/>
        <v>-111.19215679175619</v>
      </c>
      <c r="K205" s="37">
        <f t="shared" si="41"/>
        <v>394.60906512087888</v>
      </c>
      <c r="L205" s="37">
        <f t="shared" si="42"/>
        <v>9457977.0485443641</v>
      </c>
      <c r="M205" s="37">
        <f t="shared" si="43"/>
        <v>7378794.9086953141</v>
      </c>
      <c r="N205" s="41">
        <f>'jan-mar'!M205</f>
        <v>4840968.6769923894</v>
      </c>
      <c r="O205" s="41">
        <f t="shared" si="44"/>
        <v>2537826.2317029247</v>
      </c>
      <c r="Q205" s="4"/>
      <c r="R205" s="4"/>
      <c r="S205" s="4"/>
      <c r="T205" s="4"/>
      <c r="U205" s="4"/>
    </row>
    <row r="206" spans="1:21" s="34" customFormat="1" x14ac:dyDescent="0.3">
      <c r="A206" s="33" t="s">
        <v>665</v>
      </c>
      <c r="B206" s="34" t="s">
        <v>259</v>
      </c>
      <c r="C206" s="36">
        <v>27342079</v>
      </c>
      <c r="D206" s="36">
        <v>3201</v>
      </c>
      <c r="E206" s="37">
        <f t="shared" si="35"/>
        <v>8541.7303967510161</v>
      </c>
      <c r="F206" s="38">
        <f t="shared" si="36"/>
        <v>0.90405114973855483</v>
      </c>
      <c r="G206" s="39">
        <f t="shared" si="37"/>
        <v>543.93108910829505</v>
      </c>
      <c r="H206" s="39">
        <f t="shared" si="38"/>
        <v>0</v>
      </c>
      <c r="I206" s="37">
        <f t="shared" si="39"/>
        <v>543.93108910829505</v>
      </c>
      <c r="J206" s="40">
        <f t="shared" si="40"/>
        <v>-111.19215679175619</v>
      </c>
      <c r="K206" s="37">
        <f t="shared" si="41"/>
        <v>432.73893231653886</v>
      </c>
      <c r="L206" s="37">
        <f t="shared" si="42"/>
        <v>1741123.4162356525</v>
      </c>
      <c r="M206" s="37">
        <f t="shared" si="43"/>
        <v>1385197.322345241</v>
      </c>
      <c r="N206" s="41">
        <f>'jan-mar'!M206</f>
        <v>1192988.8042918139</v>
      </c>
      <c r="O206" s="41">
        <f t="shared" si="44"/>
        <v>192208.51805342711</v>
      </c>
      <c r="Q206" s="4"/>
      <c r="R206" s="4"/>
      <c r="S206" s="4"/>
      <c r="T206" s="4"/>
      <c r="U206" s="4"/>
    </row>
    <row r="207" spans="1:21" s="34" customFormat="1" x14ac:dyDescent="0.3">
      <c r="A207" s="33" t="s">
        <v>666</v>
      </c>
      <c r="B207" s="34" t="s">
        <v>260</v>
      </c>
      <c r="C207" s="36">
        <v>27763008</v>
      </c>
      <c r="D207" s="36">
        <v>2846</v>
      </c>
      <c r="E207" s="37">
        <f t="shared" si="35"/>
        <v>9755.0976809557269</v>
      </c>
      <c r="F207" s="38">
        <f t="shared" si="36"/>
        <v>1.032473148255115</v>
      </c>
      <c r="G207" s="39">
        <f t="shared" si="37"/>
        <v>-184.08928141453143</v>
      </c>
      <c r="H207" s="39">
        <f t="shared" si="38"/>
        <v>0</v>
      </c>
      <c r="I207" s="37">
        <f t="shared" si="39"/>
        <v>-184.08928141453143</v>
      </c>
      <c r="J207" s="40">
        <f t="shared" si="40"/>
        <v>-111.19215679175619</v>
      </c>
      <c r="K207" s="37">
        <f t="shared" si="41"/>
        <v>-295.28143820628759</v>
      </c>
      <c r="L207" s="37">
        <f t="shared" si="42"/>
        <v>-523918.09490575641</v>
      </c>
      <c r="M207" s="37">
        <f t="shared" si="43"/>
        <v>-840370.97313509451</v>
      </c>
      <c r="N207" s="41">
        <f>'jan-mar'!M207</f>
        <v>-1161665.0225509207</v>
      </c>
      <c r="O207" s="41">
        <f t="shared" si="44"/>
        <v>321294.04941582622</v>
      </c>
      <c r="Q207" s="4"/>
      <c r="R207" s="4"/>
      <c r="S207" s="4"/>
      <c r="T207" s="4"/>
      <c r="U207" s="4"/>
    </row>
    <row r="208" spans="1:21" s="34" customFormat="1" x14ac:dyDescent="0.3">
      <c r="A208" s="33" t="s">
        <v>667</v>
      </c>
      <c r="B208" s="34" t="s">
        <v>261</v>
      </c>
      <c r="C208" s="36">
        <v>128238808</v>
      </c>
      <c r="D208" s="36">
        <v>13137</v>
      </c>
      <c r="E208" s="37">
        <f t="shared" si="35"/>
        <v>9761.6509096445152</v>
      </c>
      <c r="F208" s="38">
        <f t="shared" si="36"/>
        <v>1.033166737686696</v>
      </c>
      <c r="G208" s="39">
        <f t="shared" si="37"/>
        <v>-188.02121862780442</v>
      </c>
      <c r="H208" s="39">
        <f t="shared" si="38"/>
        <v>0</v>
      </c>
      <c r="I208" s="37">
        <f t="shared" si="39"/>
        <v>-188.02121862780442</v>
      </c>
      <c r="J208" s="40">
        <f t="shared" si="40"/>
        <v>-111.19215679175619</v>
      </c>
      <c r="K208" s="37">
        <f t="shared" si="41"/>
        <v>-299.21337541956063</v>
      </c>
      <c r="L208" s="37">
        <f t="shared" si="42"/>
        <v>-2470034.7491134666</v>
      </c>
      <c r="M208" s="37">
        <f t="shared" si="43"/>
        <v>-3930766.1128867678</v>
      </c>
      <c r="N208" s="41">
        <f>'jan-mar'!M208</f>
        <v>2381154.4474169142</v>
      </c>
      <c r="O208" s="41">
        <f t="shared" si="44"/>
        <v>-6311920.5603036825</v>
      </c>
      <c r="Q208" s="4"/>
      <c r="R208" s="4"/>
      <c r="S208" s="4"/>
      <c r="T208" s="4"/>
      <c r="U208" s="4"/>
    </row>
    <row r="209" spans="1:21" s="34" customFormat="1" x14ac:dyDescent="0.3">
      <c r="A209" s="33" t="s">
        <v>668</v>
      </c>
      <c r="B209" s="34" t="s">
        <v>262</v>
      </c>
      <c r="C209" s="36">
        <v>11523996</v>
      </c>
      <c r="D209" s="36">
        <v>1087</v>
      </c>
      <c r="E209" s="37">
        <f t="shared" si="35"/>
        <v>10601.652253909844</v>
      </c>
      <c r="F209" s="38">
        <f t="shared" si="36"/>
        <v>1.1220719297018704</v>
      </c>
      <c r="G209" s="39">
        <f t="shared" si="37"/>
        <v>-692.02202518700176</v>
      </c>
      <c r="H209" s="39">
        <f t="shared" si="38"/>
        <v>0</v>
      </c>
      <c r="I209" s="37">
        <f t="shared" si="39"/>
        <v>-692.02202518700176</v>
      </c>
      <c r="J209" s="40">
        <f t="shared" si="40"/>
        <v>-111.19215679175619</v>
      </c>
      <c r="K209" s="37">
        <f t="shared" si="41"/>
        <v>-803.21418197875801</v>
      </c>
      <c r="L209" s="37">
        <f t="shared" si="42"/>
        <v>-752227.94137827086</v>
      </c>
      <c r="M209" s="37">
        <f t="shared" si="43"/>
        <v>-873093.81581090996</v>
      </c>
      <c r="N209" s="41">
        <f>'jan-mar'!M209</f>
        <v>44151.677121274697</v>
      </c>
      <c r="O209" s="41">
        <f t="shared" si="44"/>
        <v>-917245.4929321846</v>
      </c>
      <c r="Q209" s="4"/>
      <c r="R209" s="4"/>
      <c r="S209" s="4"/>
      <c r="T209" s="4"/>
      <c r="U209" s="4"/>
    </row>
    <row r="210" spans="1:21" s="34" customFormat="1" x14ac:dyDescent="0.3">
      <c r="A210" s="33" t="s">
        <v>669</v>
      </c>
      <c r="B210" s="34" t="s">
        <v>263</v>
      </c>
      <c r="C210" s="36">
        <v>95957763</v>
      </c>
      <c r="D210" s="36">
        <v>6745</v>
      </c>
      <c r="E210" s="37">
        <f t="shared" si="35"/>
        <v>14226.503039288362</v>
      </c>
      <c r="F210" s="38">
        <f t="shared" si="36"/>
        <v>1.5057237622858901</v>
      </c>
      <c r="G210" s="39">
        <f t="shared" si="37"/>
        <v>-2866.9324964141124</v>
      </c>
      <c r="H210" s="39">
        <f t="shared" si="38"/>
        <v>0</v>
      </c>
      <c r="I210" s="37">
        <f t="shared" si="39"/>
        <v>-2866.9324964141124</v>
      </c>
      <c r="J210" s="40">
        <f t="shared" si="40"/>
        <v>-111.19215679175619</v>
      </c>
      <c r="K210" s="37">
        <f t="shared" si="41"/>
        <v>-2978.1246532058685</v>
      </c>
      <c r="L210" s="37">
        <f t="shared" si="42"/>
        <v>-19337459.68831319</v>
      </c>
      <c r="M210" s="37">
        <f t="shared" si="43"/>
        <v>-20087450.785873584</v>
      </c>
      <c r="N210" s="41">
        <f>'jan-mar'!M210</f>
        <v>-8722251.6899880432</v>
      </c>
      <c r="O210" s="41">
        <f t="shared" si="44"/>
        <v>-11365199.095885541</v>
      </c>
      <c r="Q210" s="4"/>
      <c r="R210" s="4"/>
      <c r="S210" s="4"/>
      <c r="T210" s="4"/>
      <c r="U210" s="4"/>
    </row>
    <row r="211" spans="1:21" s="34" customFormat="1" x14ac:dyDescent="0.3">
      <c r="A211" s="33" t="s">
        <v>670</v>
      </c>
      <c r="B211" s="34" t="s">
        <v>264</v>
      </c>
      <c r="C211" s="36">
        <v>29668347</v>
      </c>
      <c r="D211" s="36">
        <v>3320</v>
      </c>
      <c r="E211" s="37">
        <f t="shared" si="35"/>
        <v>8936.2490963855416</v>
      </c>
      <c r="F211" s="38">
        <f t="shared" si="36"/>
        <v>0.94580675046948126</v>
      </c>
      <c r="G211" s="39">
        <f t="shared" si="37"/>
        <v>307.21986932757972</v>
      </c>
      <c r="H211" s="39">
        <f t="shared" si="38"/>
        <v>0</v>
      </c>
      <c r="I211" s="37">
        <f t="shared" si="39"/>
        <v>307.21986932757972</v>
      </c>
      <c r="J211" s="40">
        <f t="shared" si="40"/>
        <v>-111.19215679175619</v>
      </c>
      <c r="K211" s="37">
        <f t="shared" si="41"/>
        <v>196.02771253582353</v>
      </c>
      <c r="L211" s="37">
        <f t="shared" si="42"/>
        <v>1019969.9661675646</v>
      </c>
      <c r="M211" s="37">
        <f t="shared" si="43"/>
        <v>650812.00561893405</v>
      </c>
      <c r="N211" s="41">
        <f>'jan-mar'!M211</f>
        <v>1744540.3500514582</v>
      </c>
      <c r="O211" s="41">
        <f t="shared" si="44"/>
        <v>-1093728.3444325242</v>
      </c>
      <c r="Q211" s="4"/>
      <c r="R211" s="4"/>
      <c r="S211" s="4"/>
      <c r="T211" s="4"/>
      <c r="U211" s="4"/>
    </row>
    <row r="212" spans="1:21" s="34" customFormat="1" x14ac:dyDescent="0.3">
      <c r="A212" s="33" t="s">
        <v>671</v>
      </c>
      <c r="B212" s="34" t="s">
        <v>265</v>
      </c>
      <c r="C212" s="36">
        <v>34173812</v>
      </c>
      <c r="D212" s="36">
        <v>906</v>
      </c>
      <c r="E212" s="37">
        <f t="shared" si="35"/>
        <v>37719.439293598232</v>
      </c>
      <c r="F212" s="38">
        <f t="shared" si="36"/>
        <v>3.9922007458631219</v>
      </c>
      <c r="G212" s="39">
        <f t="shared" si="37"/>
        <v>-16962.694249000033</v>
      </c>
      <c r="H212" s="39">
        <f t="shared" si="38"/>
        <v>0</v>
      </c>
      <c r="I212" s="37">
        <f t="shared" si="39"/>
        <v>-16962.694249000033</v>
      </c>
      <c r="J212" s="40">
        <f t="shared" si="40"/>
        <v>-111.19215679175619</v>
      </c>
      <c r="K212" s="37">
        <f t="shared" si="41"/>
        <v>-17073.886405791789</v>
      </c>
      <c r="L212" s="37">
        <f t="shared" si="42"/>
        <v>-15368200.989594029</v>
      </c>
      <c r="M212" s="37">
        <f t="shared" si="43"/>
        <v>-15468941.083647361</v>
      </c>
      <c r="N212" s="41">
        <f>'jan-mar'!M212</f>
        <v>-7876795.2312126253</v>
      </c>
      <c r="O212" s="41">
        <f t="shared" si="44"/>
        <v>-7592145.8524347357</v>
      </c>
      <c r="Q212" s="4"/>
      <c r="R212" s="4"/>
      <c r="S212" s="4"/>
      <c r="T212" s="4"/>
      <c r="U212" s="4"/>
    </row>
    <row r="213" spans="1:21" s="34" customFormat="1" x14ac:dyDescent="0.3">
      <c r="A213" s="33" t="s">
        <v>672</v>
      </c>
      <c r="B213" s="34" t="s">
        <v>266</v>
      </c>
      <c r="C213" s="36">
        <v>17503102</v>
      </c>
      <c r="D213" s="36">
        <v>1093</v>
      </c>
      <c r="E213" s="37">
        <f t="shared" si="35"/>
        <v>16013.817017383348</v>
      </c>
      <c r="F213" s="38">
        <f t="shared" si="36"/>
        <v>1.6948919029070419</v>
      </c>
      <c r="G213" s="39">
        <f t="shared" si="37"/>
        <v>-3939.3208832711039</v>
      </c>
      <c r="H213" s="39">
        <f t="shared" si="38"/>
        <v>0</v>
      </c>
      <c r="I213" s="37">
        <f t="shared" si="39"/>
        <v>-3939.3208832711039</v>
      </c>
      <c r="J213" s="40">
        <f t="shared" si="40"/>
        <v>-111.19215679175619</v>
      </c>
      <c r="K213" s="37">
        <f t="shared" si="41"/>
        <v>-4050.51304006286</v>
      </c>
      <c r="L213" s="37">
        <f t="shared" si="42"/>
        <v>-4305677.7254153164</v>
      </c>
      <c r="M213" s="37">
        <f t="shared" si="43"/>
        <v>-4427210.7527887058</v>
      </c>
      <c r="N213" s="41">
        <f>'jan-mar'!M213</f>
        <v>-1496598.3601715234</v>
      </c>
      <c r="O213" s="41">
        <f t="shared" si="44"/>
        <v>-2930612.3926171823</v>
      </c>
      <c r="Q213" s="4"/>
      <c r="R213" s="4"/>
      <c r="S213" s="4"/>
      <c r="T213" s="4"/>
      <c r="U213" s="4"/>
    </row>
    <row r="214" spans="1:21" s="34" customFormat="1" x14ac:dyDescent="0.3">
      <c r="A214" s="33" t="s">
        <v>673</v>
      </c>
      <c r="B214" s="34" t="s">
        <v>267</v>
      </c>
      <c r="C214" s="36">
        <v>7346461</v>
      </c>
      <c r="D214" s="36">
        <v>937</v>
      </c>
      <c r="E214" s="37">
        <f t="shared" si="35"/>
        <v>7840.4066168623267</v>
      </c>
      <c r="F214" s="38">
        <f t="shared" si="36"/>
        <v>0.82982350029313068</v>
      </c>
      <c r="G214" s="39">
        <f t="shared" si="37"/>
        <v>964.72535704150869</v>
      </c>
      <c r="H214" s="39">
        <f t="shared" si="38"/>
        <v>232.06658085661056</v>
      </c>
      <c r="I214" s="37">
        <f t="shared" si="39"/>
        <v>1196.7919378981192</v>
      </c>
      <c r="J214" s="40">
        <f t="shared" si="40"/>
        <v>-111.19215679175619</v>
      </c>
      <c r="K214" s="37">
        <f t="shared" si="41"/>
        <v>1085.599781106363</v>
      </c>
      <c r="L214" s="37">
        <f t="shared" si="42"/>
        <v>1121394.0458105376</v>
      </c>
      <c r="M214" s="37">
        <f t="shared" si="43"/>
        <v>1017206.9948966622</v>
      </c>
      <c r="N214" s="41">
        <f>'jan-mar'!M214</f>
        <v>1079039.9981470536</v>
      </c>
      <c r="O214" s="41">
        <f t="shared" si="44"/>
        <v>-61833.003250391455</v>
      </c>
      <c r="Q214" s="4"/>
      <c r="R214" s="4"/>
      <c r="S214" s="4"/>
      <c r="T214" s="4"/>
      <c r="U214" s="4"/>
    </row>
    <row r="215" spans="1:21" s="34" customFormat="1" x14ac:dyDescent="0.3">
      <c r="A215" s="33" t="s">
        <v>674</v>
      </c>
      <c r="B215" s="34" t="s">
        <v>268</v>
      </c>
      <c r="C215" s="36">
        <v>131240313</v>
      </c>
      <c r="D215" s="36">
        <v>14606</v>
      </c>
      <c r="E215" s="37">
        <f t="shared" si="35"/>
        <v>8985.3699164726822</v>
      </c>
      <c r="F215" s="38">
        <f t="shared" si="36"/>
        <v>0.95100566588980062</v>
      </c>
      <c r="G215" s="39">
        <f t="shared" si="37"/>
        <v>277.74737727529538</v>
      </c>
      <c r="H215" s="39">
        <f t="shared" si="38"/>
        <v>0</v>
      </c>
      <c r="I215" s="37">
        <f t="shared" si="39"/>
        <v>277.74737727529538</v>
      </c>
      <c r="J215" s="40">
        <f t="shared" si="40"/>
        <v>-111.19215679175619</v>
      </c>
      <c r="K215" s="37">
        <f t="shared" si="41"/>
        <v>166.55522048353919</v>
      </c>
      <c r="L215" s="37">
        <f t="shared" si="42"/>
        <v>4056778.1924829641</v>
      </c>
      <c r="M215" s="37">
        <f t="shared" si="43"/>
        <v>2432705.5503825732</v>
      </c>
      <c r="N215" s="41">
        <f>'jan-mar'!M215</f>
        <v>4717121.4835633272</v>
      </c>
      <c r="O215" s="41">
        <f t="shared" si="44"/>
        <v>-2284415.9331807541</v>
      </c>
      <c r="Q215" s="4"/>
      <c r="R215" s="4"/>
      <c r="S215" s="4"/>
      <c r="T215" s="4"/>
      <c r="U215" s="4"/>
    </row>
    <row r="216" spans="1:21" s="34" customFormat="1" x14ac:dyDescent="0.3">
      <c r="A216" s="33" t="s">
        <v>675</v>
      </c>
      <c r="B216" s="34" t="s">
        <v>269</v>
      </c>
      <c r="C216" s="36">
        <v>74773947</v>
      </c>
      <c r="D216" s="36">
        <v>8441</v>
      </c>
      <c r="E216" s="37">
        <f t="shared" si="35"/>
        <v>8858.4228172017538</v>
      </c>
      <c r="F216" s="38">
        <f t="shared" si="36"/>
        <v>0.9375696680625325</v>
      </c>
      <c r="G216" s="39">
        <f t="shared" si="37"/>
        <v>353.91563683785245</v>
      </c>
      <c r="H216" s="39">
        <f t="shared" si="38"/>
        <v>0</v>
      </c>
      <c r="I216" s="37">
        <f t="shared" si="39"/>
        <v>353.91563683785245</v>
      </c>
      <c r="J216" s="40">
        <f t="shared" si="40"/>
        <v>-111.19215679175619</v>
      </c>
      <c r="K216" s="37">
        <f t="shared" si="41"/>
        <v>242.72348004609626</v>
      </c>
      <c r="L216" s="37">
        <f t="shared" si="42"/>
        <v>2987401.8905483126</v>
      </c>
      <c r="M216" s="37">
        <f t="shared" si="43"/>
        <v>2048828.8950690986</v>
      </c>
      <c r="N216" s="41">
        <f>'jan-mar'!M216</f>
        <v>2927041.5019141533</v>
      </c>
      <c r="O216" s="41">
        <f t="shared" si="44"/>
        <v>-878212.60684505478</v>
      </c>
      <c r="Q216" s="4"/>
      <c r="R216" s="4"/>
      <c r="S216" s="4"/>
      <c r="T216" s="4"/>
      <c r="U216" s="4"/>
    </row>
    <row r="217" spans="1:21" s="34" customFormat="1" x14ac:dyDescent="0.3">
      <c r="A217" s="33" t="s">
        <v>676</v>
      </c>
      <c r="B217" s="34" t="s">
        <v>270</v>
      </c>
      <c r="C217" s="36">
        <v>34959522</v>
      </c>
      <c r="D217" s="36">
        <v>3861</v>
      </c>
      <c r="E217" s="37">
        <f t="shared" si="35"/>
        <v>9054.5252525252527</v>
      </c>
      <c r="F217" s="38">
        <f t="shared" si="36"/>
        <v>0.95832502135583864</v>
      </c>
      <c r="G217" s="39">
        <f t="shared" si="37"/>
        <v>236.25417564375311</v>
      </c>
      <c r="H217" s="39">
        <f t="shared" si="38"/>
        <v>0</v>
      </c>
      <c r="I217" s="37">
        <f t="shared" si="39"/>
        <v>236.25417564375311</v>
      </c>
      <c r="J217" s="40">
        <f t="shared" si="40"/>
        <v>-111.19215679175619</v>
      </c>
      <c r="K217" s="37">
        <f t="shared" si="41"/>
        <v>125.06201885199692</v>
      </c>
      <c r="L217" s="37">
        <f t="shared" si="42"/>
        <v>912177.37216053077</v>
      </c>
      <c r="M217" s="37">
        <f t="shared" si="43"/>
        <v>482864.4547875601</v>
      </c>
      <c r="N217" s="41">
        <f>'jan-mar'!M217</f>
        <v>528407.70208393852</v>
      </c>
      <c r="O217" s="41">
        <f t="shared" si="44"/>
        <v>-45543.247296378424</v>
      </c>
      <c r="Q217" s="4"/>
      <c r="R217" s="4"/>
      <c r="S217" s="4"/>
      <c r="T217" s="4"/>
      <c r="U217" s="4"/>
    </row>
    <row r="218" spans="1:21" s="34" customFormat="1" x14ac:dyDescent="0.3">
      <c r="A218" s="33" t="s">
        <v>677</v>
      </c>
      <c r="B218" s="34" t="s">
        <v>271</v>
      </c>
      <c r="C218" s="36">
        <v>23443179</v>
      </c>
      <c r="D218" s="36">
        <v>2465</v>
      </c>
      <c r="E218" s="37">
        <f t="shared" si="35"/>
        <v>9510.417444219067</v>
      </c>
      <c r="F218" s="38">
        <f t="shared" si="36"/>
        <v>1.0065763522822269</v>
      </c>
      <c r="G218" s="39">
        <f t="shared" si="37"/>
        <v>-37.28113937253547</v>
      </c>
      <c r="H218" s="39">
        <f t="shared" si="38"/>
        <v>0</v>
      </c>
      <c r="I218" s="37">
        <f t="shared" si="39"/>
        <v>-37.28113937253547</v>
      </c>
      <c r="J218" s="40">
        <f t="shared" si="40"/>
        <v>-111.19215679175619</v>
      </c>
      <c r="K218" s="37">
        <f t="shared" si="41"/>
        <v>-148.47329616429167</v>
      </c>
      <c r="L218" s="37">
        <f t="shared" si="42"/>
        <v>-91898.008553299936</v>
      </c>
      <c r="M218" s="37">
        <f t="shared" si="43"/>
        <v>-365986.67504497897</v>
      </c>
      <c r="N218" s="41">
        <f>'jan-mar'!M218</f>
        <v>708881.64554180577</v>
      </c>
      <c r="O218" s="41">
        <f t="shared" si="44"/>
        <v>-1074868.3205867847</v>
      </c>
      <c r="Q218" s="4"/>
      <c r="R218" s="4"/>
      <c r="S218" s="4"/>
      <c r="T218" s="4"/>
      <c r="U218" s="4"/>
    </row>
    <row r="219" spans="1:21" s="34" customFormat="1" x14ac:dyDescent="0.3">
      <c r="A219" s="33" t="s">
        <v>678</v>
      </c>
      <c r="B219" s="34" t="s">
        <v>124</v>
      </c>
      <c r="C219" s="36">
        <v>178082038</v>
      </c>
      <c r="D219" s="36">
        <v>20804</v>
      </c>
      <c r="E219" s="37">
        <f t="shared" si="35"/>
        <v>8559.9902903287821</v>
      </c>
      <c r="F219" s="38">
        <f t="shared" si="36"/>
        <v>0.9059837649132696</v>
      </c>
      <c r="G219" s="39">
        <f t="shared" si="37"/>
        <v>532.97515296163544</v>
      </c>
      <c r="H219" s="39">
        <f t="shared" si="38"/>
        <v>0</v>
      </c>
      <c r="I219" s="37">
        <f t="shared" si="39"/>
        <v>532.97515296163544</v>
      </c>
      <c r="J219" s="40">
        <f t="shared" si="40"/>
        <v>-111.19215679175619</v>
      </c>
      <c r="K219" s="37">
        <f t="shared" si="41"/>
        <v>421.78299616987925</v>
      </c>
      <c r="L219" s="37">
        <f t="shared" si="42"/>
        <v>11088015.082213864</v>
      </c>
      <c r="M219" s="37">
        <f t="shared" si="43"/>
        <v>8774773.4523181673</v>
      </c>
      <c r="N219" s="41">
        <f>'jan-mar'!M219</f>
        <v>6991632.7601021202</v>
      </c>
      <c r="O219" s="41">
        <f t="shared" si="44"/>
        <v>1783140.6922160471</v>
      </c>
      <c r="Q219" s="4"/>
      <c r="R219" s="4"/>
      <c r="S219" s="4"/>
      <c r="T219" s="4"/>
      <c r="U219" s="4"/>
    </row>
    <row r="220" spans="1:21" s="34" customFormat="1" x14ac:dyDescent="0.3">
      <c r="A220" s="33" t="s">
        <v>679</v>
      </c>
      <c r="B220" s="34" t="s">
        <v>272</v>
      </c>
      <c r="C220" s="36">
        <v>75773771</v>
      </c>
      <c r="D220" s="36">
        <v>5212</v>
      </c>
      <c r="E220" s="37">
        <f t="shared" si="35"/>
        <v>14538.329048349962</v>
      </c>
      <c r="F220" s="38">
        <f t="shared" si="36"/>
        <v>1.5387272228162943</v>
      </c>
      <c r="G220" s="39">
        <f t="shared" si="37"/>
        <v>-3054.0281018510727</v>
      </c>
      <c r="H220" s="39">
        <f t="shared" si="38"/>
        <v>0</v>
      </c>
      <c r="I220" s="37">
        <f t="shared" si="39"/>
        <v>-3054.0281018510727</v>
      </c>
      <c r="J220" s="40">
        <f t="shared" si="40"/>
        <v>-111.19215679175619</v>
      </c>
      <c r="K220" s="37">
        <f t="shared" si="41"/>
        <v>-3165.2202586428289</v>
      </c>
      <c r="L220" s="37">
        <f t="shared" si="42"/>
        <v>-15917594.46684779</v>
      </c>
      <c r="M220" s="37">
        <f t="shared" si="43"/>
        <v>-16497127.988046424</v>
      </c>
      <c r="N220" s="41">
        <f>'jan-mar'!M220</f>
        <v>-16698482.661677932</v>
      </c>
      <c r="O220" s="41">
        <f t="shared" si="44"/>
        <v>201354.6736315079</v>
      </c>
      <c r="Q220" s="4"/>
      <c r="R220" s="4"/>
      <c r="S220" s="4"/>
      <c r="T220" s="4"/>
      <c r="U220" s="4"/>
    </row>
    <row r="221" spans="1:21" s="34" customFormat="1" x14ac:dyDescent="0.3">
      <c r="A221" s="33" t="s">
        <v>680</v>
      </c>
      <c r="B221" s="34" t="s">
        <v>273</v>
      </c>
      <c r="C221" s="36">
        <v>56124051</v>
      </c>
      <c r="D221" s="36">
        <v>7062</v>
      </c>
      <c r="E221" s="37">
        <f t="shared" si="35"/>
        <v>7947.330926083263</v>
      </c>
      <c r="F221" s="38">
        <f t="shared" si="36"/>
        <v>0.8411402991378889</v>
      </c>
      <c r="G221" s="39">
        <f t="shared" si="37"/>
        <v>900.5707715089469</v>
      </c>
      <c r="H221" s="39">
        <f t="shared" si="38"/>
        <v>194.64307262928287</v>
      </c>
      <c r="I221" s="37">
        <f t="shared" si="39"/>
        <v>1095.2138441382299</v>
      </c>
      <c r="J221" s="40">
        <f t="shared" si="40"/>
        <v>-111.19215679175619</v>
      </c>
      <c r="K221" s="37">
        <f t="shared" si="41"/>
        <v>984.02168734647375</v>
      </c>
      <c r="L221" s="37">
        <f t="shared" si="42"/>
        <v>7734400.1673041796</v>
      </c>
      <c r="M221" s="37">
        <f t="shared" si="43"/>
        <v>6949161.1560407979</v>
      </c>
      <c r="N221" s="41">
        <f>'jan-mar'!M221</f>
        <v>5625270.3768564463</v>
      </c>
      <c r="O221" s="41">
        <f t="shared" si="44"/>
        <v>1323890.7791843517</v>
      </c>
      <c r="Q221" s="4"/>
      <c r="R221" s="4"/>
      <c r="S221" s="4"/>
      <c r="T221" s="4"/>
      <c r="U221" s="4"/>
    </row>
    <row r="222" spans="1:21" s="34" customFormat="1" x14ac:dyDescent="0.3">
      <c r="A222" s="33" t="s">
        <v>681</v>
      </c>
      <c r="B222" s="34" t="s">
        <v>274</v>
      </c>
      <c r="C222" s="36">
        <v>229601481</v>
      </c>
      <c r="D222" s="36">
        <v>26166</v>
      </c>
      <c r="E222" s="37">
        <f t="shared" si="35"/>
        <v>8774.802453565695</v>
      </c>
      <c r="F222" s="38">
        <f t="shared" si="36"/>
        <v>0.92871934355270136</v>
      </c>
      <c r="G222" s="39">
        <f t="shared" si="37"/>
        <v>404.08785501948768</v>
      </c>
      <c r="H222" s="39">
        <f t="shared" si="38"/>
        <v>0</v>
      </c>
      <c r="I222" s="37">
        <f t="shared" si="39"/>
        <v>404.08785501948768</v>
      </c>
      <c r="J222" s="40">
        <f t="shared" si="40"/>
        <v>-111.19215679175619</v>
      </c>
      <c r="K222" s="37">
        <f t="shared" si="41"/>
        <v>292.89569822773149</v>
      </c>
      <c r="L222" s="37">
        <f t="shared" si="42"/>
        <v>10573362.814439915</v>
      </c>
      <c r="M222" s="37">
        <f t="shared" si="43"/>
        <v>7663908.8398268223</v>
      </c>
      <c r="N222" s="41">
        <f>'jan-mar'!M222</f>
        <v>5092244.1661041984</v>
      </c>
      <c r="O222" s="41">
        <f t="shared" si="44"/>
        <v>2571664.6737226238</v>
      </c>
      <c r="Q222" s="4"/>
      <c r="R222" s="4"/>
      <c r="S222" s="4"/>
      <c r="T222" s="4"/>
      <c r="U222" s="4"/>
    </row>
    <row r="223" spans="1:21" s="34" customFormat="1" x14ac:dyDescent="0.3">
      <c r="A223" s="33" t="s">
        <v>682</v>
      </c>
      <c r="B223" s="34" t="s">
        <v>275</v>
      </c>
      <c r="C223" s="36">
        <v>233882368</v>
      </c>
      <c r="D223" s="36">
        <v>29275</v>
      </c>
      <c r="E223" s="37">
        <f t="shared" si="35"/>
        <v>7989.1500597779677</v>
      </c>
      <c r="F223" s="38">
        <f t="shared" si="36"/>
        <v>0.8455664088535676</v>
      </c>
      <c r="G223" s="39">
        <f t="shared" si="37"/>
        <v>875.479291292124</v>
      </c>
      <c r="H223" s="39">
        <f t="shared" si="38"/>
        <v>180.00637583613619</v>
      </c>
      <c r="I223" s="37">
        <f t="shared" si="39"/>
        <v>1055.4856671282603</v>
      </c>
      <c r="J223" s="40">
        <f t="shared" si="40"/>
        <v>-111.19215679175619</v>
      </c>
      <c r="K223" s="37">
        <f t="shared" si="41"/>
        <v>944.29351033650414</v>
      </c>
      <c r="L223" s="37">
        <f t="shared" si="42"/>
        <v>30899342.905179821</v>
      </c>
      <c r="M223" s="37">
        <f t="shared" si="43"/>
        <v>27644192.515101157</v>
      </c>
      <c r="N223" s="41">
        <f>'jan-mar'!M223</f>
        <v>23744898.042321216</v>
      </c>
      <c r="O223" s="41">
        <f t="shared" si="44"/>
        <v>3899294.4727799408</v>
      </c>
      <c r="Q223" s="4"/>
      <c r="R223" s="4"/>
      <c r="S223" s="4"/>
      <c r="T223" s="4"/>
      <c r="U223" s="4"/>
    </row>
    <row r="224" spans="1:21" s="34" customFormat="1" x14ac:dyDescent="0.3">
      <c r="A224" s="33" t="s">
        <v>683</v>
      </c>
      <c r="B224" s="34" t="s">
        <v>276</v>
      </c>
      <c r="C224" s="36">
        <v>44743412</v>
      </c>
      <c r="D224" s="36">
        <v>4045</v>
      </c>
      <c r="E224" s="37">
        <f t="shared" si="35"/>
        <v>11061.412113720642</v>
      </c>
      <c r="F224" s="38">
        <f t="shared" si="36"/>
        <v>1.1707326120881567</v>
      </c>
      <c r="G224" s="39">
        <f t="shared" si="37"/>
        <v>-967.87794107348054</v>
      </c>
      <c r="H224" s="39">
        <f t="shared" si="38"/>
        <v>0</v>
      </c>
      <c r="I224" s="37">
        <f t="shared" si="39"/>
        <v>-967.87794107348054</v>
      </c>
      <c r="J224" s="40">
        <f t="shared" si="40"/>
        <v>-111.19215679175619</v>
      </c>
      <c r="K224" s="37">
        <f t="shared" si="41"/>
        <v>-1079.0700978652367</v>
      </c>
      <c r="L224" s="37">
        <f t="shared" si="42"/>
        <v>-3915066.2716422286</v>
      </c>
      <c r="M224" s="37">
        <f t="shared" si="43"/>
        <v>-4364838.5458648819</v>
      </c>
      <c r="N224" s="41">
        <f>'jan-mar'!M224</f>
        <v>120190.09177144042</v>
      </c>
      <c r="O224" s="41">
        <f t="shared" si="44"/>
        <v>-4485028.6376363225</v>
      </c>
      <c r="Q224" s="4"/>
      <c r="R224" s="4"/>
      <c r="S224" s="4"/>
      <c r="T224" s="4"/>
      <c r="U224" s="4"/>
    </row>
    <row r="225" spans="1:21" s="34" customFormat="1" x14ac:dyDescent="0.3">
      <c r="A225" s="33" t="s">
        <v>684</v>
      </c>
      <c r="B225" s="34" t="s">
        <v>277</v>
      </c>
      <c r="C225" s="36">
        <v>18576994</v>
      </c>
      <c r="D225" s="36">
        <v>380</v>
      </c>
      <c r="E225" s="37">
        <f t="shared" si="35"/>
        <v>48886.826315789476</v>
      </c>
      <c r="F225" s="38">
        <f t="shared" si="36"/>
        <v>5.1741496728425478</v>
      </c>
      <c r="G225" s="39">
        <f t="shared" si="37"/>
        <v>-23663.12646231478</v>
      </c>
      <c r="H225" s="39">
        <f t="shared" si="38"/>
        <v>0</v>
      </c>
      <c r="I225" s="37">
        <f t="shared" si="39"/>
        <v>-23663.12646231478</v>
      </c>
      <c r="J225" s="40">
        <f t="shared" si="40"/>
        <v>-111.19215679175619</v>
      </c>
      <c r="K225" s="37">
        <f t="shared" si="41"/>
        <v>-23774.318619106536</v>
      </c>
      <c r="L225" s="37">
        <f t="shared" si="42"/>
        <v>-8991988.0556796156</v>
      </c>
      <c r="M225" s="37">
        <f t="shared" si="43"/>
        <v>-9034241.0752604846</v>
      </c>
      <c r="N225" s="41">
        <f>'jan-mar'!M225</f>
        <v>-4370479.6952105938</v>
      </c>
      <c r="O225" s="41">
        <f t="shared" si="44"/>
        <v>-4663761.3800498908</v>
      </c>
      <c r="Q225" s="4"/>
      <c r="R225" s="4"/>
      <c r="S225" s="4"/>
      <c r="T225" s="4"/>
      <c r="U225" s="4"/>
    </row>
    <row r="226" spans="1:21" s="34" customFormat="1" x14ac:dyDescent="0.3">
      <c r="A226" s="33" t="s">
        <v>685</v>
      </c>
      <c r="B226" s="34" t="s">
        <v>278</v>
      </c>
      <c r="C226" s="36">
        <v>60182869</v>
      </c>
      <c r="D226" s="36">
        <v>8120</v>
      </c>
      <c r="E226" s="37">
        <f t="shared" si="35"/>
        <v>7411.6833743842362</v>
      </c>
      <c r="F226" s="38">
        <f t="shared" si="36"/>
        <v>0.78444771315410033</v>
      </c>
      <c r="G226" s="39">
        <f t="shared" si="37"/>
        <v>1221.959302528363</v>
      </c>
      <c r="H226" s="39">
        <f t="shared" si="38"/>
        <v>382.11971572394219</v>
      </c>
      <c r="I226" s="37">
        <f t="shared" si="39"/>
        <v>1604.0790182523051</v>
      </c>
      <c r="J226" s="40">
        <f t="shared" si="40"/>
        <v>-111.19215679175619</v>
      </c>
      <c r="K226" s="37">
        <f t="shared" si="41"/>
        <v>1492.886861460549</v>
      </c>
      <c r="L226" s="37">
        <f t="shared" si="42"/>
        <v>13025121.628208717</v>
      </c>
      <c r="M226" s="37">
        <f t="shared" si="43"/>
        <v>12122241.315059658</v>
      </c>
      <c r="N226" s="41">
        <f>'jan-mar'!M226</f>
        <v>10957532.926631881</v>
      </c>
      <c r="O226" s="41">
        <f t="shared" si="44"/>
        <v>1164708.3884277772</v>
      </c>
      <c r="Q226" s="4"/>
      <c r="R226" s="4"/>
      <c r="S226" s="4"/>
      <c r="T226" s="4"/>
      <c r="U226" s="4"/>
    </row>
    <row r="227" spans="1:21" s="34" customFormat="1" x14ac:dyDescent="0.3">
      <c r="A227" s="33" t="s">
        <v>686</v>
      </c>
      <c r="B227" s="34" t="s">
        <v>279</v>
      </c>
      <c r="C227" s="36">
        <v>63827257</v>
      </c>
      <c r="D227" s="36">
        <v>8187</v>
      </c>
      <c r="E227" s="37">
        <f t="shared" si="35"/>
        <v>7796.171613533651</v>
      </c>
      <c r="F227" s="38">
        <f t="shared" si="36"/>
        <v>0.82514169651796243</v>
      </c>
      <c r="G227" s="39">
        <f t="shared" si="37"/>
        <v>991.26635903871409</v>
      </c>
      <c r="H227" s="39">
        <f t="shared" si="38"/>
        <v>247.54883202164703</v>
      </c>
      <c r="I227" s="37">
        <f t="shared" si="39"/>
        <v>1238.815191060361</v>
      </c>
      <c r="J227" s="40">
        <f t="shared" si="40"/>
        <v>-111.19215679175619</v>
      </c>
      <c r="K227" s="37">
        <f t="shared" si="41"/>
        <v>1127.6230342686049</v>
      </c>
      <c r="L227" s="37">
        <f t="shared" si="42"/>
        <v>10142179.969211176</v>
      </c>
      <c r="M227" s="37">
        <f t="shared" si="43"/>
        <v>9231849.7815570682</v>
      </c>
      <c r="N227" s="41">
        <f>'jan-mar'!M227</f>
        <v>7976417.1362112369</v>
      </c>
      <c r="O227" s="41">
        <f t="shared" si="44"/>
        <v>1255432.6453458313</v>
      </c>
      <c r="Q227" s="4"/>
      <c r="R227" s="4"/>
      <c r="S227" s="4"/>
      <c r="T227" s="4"/>
      <c r="U227" s="4"/>
    </row>
    <row r="228" spans="1:21" s="34" customFormat="1" x14ac:dyDescent="0.3">
      <c r="A228" s="33" t="s">
        <v>687</v>
      </c>
      <c r="B228" s="34" t="s">
        <v>280</v>
      </c>
      <c r="C228" s="36">
        <v>37105799</v>
      </c>
      <c r="D228" s="36">
        <v>4889</v>
      </c>
      <c r="E228" s="37">
        <f t="shared" si="35"/>
        <v>7589.6500306811213</v>
      </c>
      <c r="F228" s="38">
        <f t="shared" si="36"/>
        <v>0.80328358747548168</v>
      </c>
      <c r="G228" s="39">
        <f t="shared" si="37"/>
        <v>1115.1793087502319</v>
      </c>
      <c r="H228" s="39">
        <f t="shared" si="38"/>
        <v>319.83138602003243</v>
      </c>
      <c r="I228" s="37">
        <f t="shared" si="39"/>
        <v>1435.0106947702643</v>
      </c>
      <c r="J228" s="40">
        <f t="shared" si="40"/>
        <v>-111.19215679175619</v>
      </c>
      <c r="K228" s="37">
        <f t="shared" si="41"/>
        <v>1323.8185379785082</v>
      </c>
      <c r="L228" s="37">
        <f t="shared" si="42"/>
        <v>7015767.2867318224</v>
      </c>
      <c r="M228" s="37">
        <f t="shared" si="43"/>
        <v>6472148.8321769265</v>
      </c>
      <c r="N228" s="41">
        <f>'jan-mar'!M228</f>
        <v>5151293.4773649368</v>
      </c>
      <c r="O228" s="41">
        <f t="shared" si="44"/>
        <v>1320855.3548119897</v>
      </c>
      <c r="Q228" s="4"/>
      <c r="R228" s="4"/>
      <c r="S228" s="4"/>
      <c r="T228" s="4"/>
      <c r="U228" s="4"/>
    </row>
    <row r="229" spans="1:21" s="34" customFormat="1" x14ac:dyDescent="0.3">
      <c r="A229" s="33" t="s">
        <v>688</v>
      </c>
      <c r="B229" s="34" t="s">
        <v>281</v>
      </c>
      <c r="C229" s="36">
        <v>37241767</v>
      </c>
      <c r="D229" s="36">
        <v>5091</v>
      </c>
      <c r="E229" s="37">
        <f t="shared" si="35"/>
        <v>7315.2164604203499</v>
      </c>
      <c r="F229" s="38">
        <f t="shared" si="36"/>
        <v>0.77423771817299514</v>
      </c>
      <c r="G229" s="39">
        <f t="shared" si="37"/>
        <v>1279.8394509066948</v>
      </c>
      <c r="H229" s="39">
        <f t="shared" si="38"/>
        <v>415.88313561130241</v>
      </c>
      <c r="I229" s="37">
        <f t="shared" si="39"/>
        <v>1695.7225865179971</v>
      </c>
      <c r="J229" s="40">
        <f t="shared" si="40"/>
        <v>-111.19215679175619</v>
      </c>
      <c r="K229" s="37">
        <f t="shared" si="41"/>
        <v>1584.530429726241</v>
      </c>
      <c r="L229" s="37">
        <f t="shared" si="42"/>
        <v>8632923.6879631225</v>
      </c>
      <c r="M229" s="37">
        <f t="shared" si="43"/>
        <v>8066844.4177362928</v>
      </c>
      <c r="N229" s="41">
        <f>'jan-mar'!M229</f>
        <v>7076006.6420668606</v>
      </c>
      <c r="O229" s="41">
        <f t="shared" si="44"/>
        <v>990837.77566943225</v>
      </c>
      <c r="Q229" s="4"/>
      <c r="R229" s="4"/>
      <c r="S229" s="4"/>
      <c r="T229" s="4"/>
      <c r="U229" s="4"/>
    </row>
    <row r="230" spans="1:21" s="34" customFormat="1" x14ac:dyDescent="0.3">
      <c r="A230" s="33" t="s">
        <v>689</v>
      </c>
      <c r="B230" s="34" t="s">
        <v>282</v>
      </c>
      <c r="C230" s="36">
        <v>134503343</v>
      </c>
      <c r="D230" s="36">
        <v>15812</v>
      </c>
      <c r="E230" s="37">
        <f t="shared" si="35"/>
        <v>8506.4092461421696</v>
      </c>
      <c r="F230" s="38">
        <f t="shared" si="36"/>
        <v>0.90031278229603262</v>
      </c>
      <c r="G230" s="39">
        <f t="shared" si="37"/>
        <v>565.12377947360289</v>
      </c>
      <c r="H230" s="39">
        <f t="shared" si="38"/>
        <v>0</v>
      </c>
      <c r="I230" s="37">
        <f t="shared" si="39"/>
        <v>565.12377947360289</v>
      </c>
      <c r="J230" s="40">
        <f t="shared" si="40"/>
        <v>-111.19215679175619</v>
      </c>
      <c r="K230" s="37">
        <f t="shared" si="41"/>
        <v>453.9316226818467</v>
      </c>
      <c r="L230" s="37">
        <f t="shared" si="42"/>
        <v>8935737.2010366097</v>
      </c>
      <c r="M230" s="37">
        <f t="shared" si="43"/>
        <v>7177566.8178453604</v>
      </c>
      <c r="N230" s="41">
        <f>'jan-mar'!M230</f>
        <v>5556502.5877107615</v>
      </c>
      <c r="O230" s="41">
        <f t="shared" si="44"/>
        <v>1621064.2301345989</v>
      </c>
      <c r="Q230" s="4"/>
      <c r="R230" s="4"/>
      <c r="S230" s="4"/>
      <c r="T230" s="4"/>
      <c r="U230" s="4"/>
    </row>
    <row r="231" spans="1:21" s="34" customFormat="1" x14ac:dyDescent="0.3">
      <c r="A231" s="33" t="s">
        <v>690</v>
      </c>
      <c r="B231" s="34" t="s">
        <v>283</v>
      </c>
      <c r="C231" s="36">
        <v>27669712</v>
      </c>
      <c r="D231" s="36">
        <v>2887</v>
      </c>
      <c r="E231" s="37">
        <f t="shared" si="35"/>
        <v>9584.243851749221</v>
      </c>
      <c r="F231" s="38">
        <f t="shared" si="36"/>
        <v>1.0143900908935612</v>
      </c>
      <c r="G231" s="39">
        <f t="shared" si="37"/>
        <v>-81.576983890627886</v>
      </c>
      <c r="H231" s="39">
        <f t="shared" si="38"/>
        <v>0</v>
      </c>
      <c r="I231" s="37">
        <f t="shared" si="39"/>
        <v>-81.576983890627886</v>
      </c>
      <c r="J231" s="40">
        <f t="shared" si="40"/>
        <v>-111.19215679175619</v>
      </c>
      <c r="K231" s="37">
        <f t="shared" si="41"/>
        <v>-192.76914068238409</v>
      </c>
      <c r="L231" s="37">
        <f t="shared" si="42"/>
        <v>-235512.7524922427</v>
      </c>
      <c r="M231" s="37">
        <f t="shared" si="43"/>
        <v>-556524.5091500429</v>
      </c>
      <c r="N231" s="41">
        <f>'jan-mar'!M231</f>
        <v>-851049.31071837957</v>
      </c>
      <c r="O231" s="41">
        <f t="shared" si="44"/>
        <v>294524.80156833667</v>
      </c>
      <c r="Q231" s="4"/>
      <c r="R231" s="4"/>
      <c r="S231" s="4"/>
      <c r="T231" s="4"/>
      <c r="U231" s="4"/>
    </row>
    <row r="232" spans="1:21" s="34" customFormat="1" x14ac:dyDescent="0.3">
      <c r="A232" s="33" t="s">
        <v>691</v>
      </c>
      <c r="B232" s="34" t="s">
        <v>284</v>
      </c>
      <c r="C232" s="36">
        <v>4438428</v>
      </c>
      <c r="D232" s="36">
        <v>562</v>
      </c>
      <c r="E232" s="37">
        <f t="shared" si="35"/>
        <v>7897.5587188612099</v>
      </c>
      <c r="F232" s="38">
        <f t="shared" si="36"/>
        <v>0.83587244132991612</v>
      </c>
      <c r="G232" s="39">
        <f t="shared" si="37"/>
        <v>930.43409584217875</v>
      </c>
      <c r="H232" s="39">
        <f t="shared" si="38"/>
        <v>212.06334515700144</v>
      </c>
      <c r="I232" s="37">
        <f t="shared" si="39"/>
        <v>1142.4974409991801</v>
      </c>
      <c r="J232" s="40">
        <f t="shared" si="40"/>
        <v>-111.19215679175619</v>
      </c>
      <c r="K232" s="37">
        <f t="shared" si="41"/>
        <v>1031.3052842074239</v>
      </c>
      <c r="L232" s="37">
        <f t="shared" si="42"/>
        <v>642083.56184153922</v>
      </c>
      <c r="M232" s="37">
        <f t="shared" si="43"/>
        <v>579593.56972457224</v>
      </c>
      <c r="N232" s="41">
        <f>'jan-mar'!M232</f>
        <v>458009.06169545802</v>
      </c>
      <c r="O232" s="41">
        <f t="shared" si="44"/>
        <v>121584.50802911422</v>
      </c>
      <c r="Q232" s="4"/>
      <c r="R232" s="4"/>
      <c r="S232" s="4"/>
      <c r="T232" s="4"/>
      <c r="U232" s="4"/>
    </row>
    <row r="233" spans="1:21" s="34" customFormat="1" x14ac:dyDescent="0.3">
      <c r="A233" s="33" t="s">
        <v>692</v>
      </c>
      <c r="B233" s="34" t="s">
        <v>285</v>
      </c>
      <c r="C233" s="36">
        <v>24980128</v>
      </c>
      <c r="D233" s="36">
        <v>1711</v>
      </c>
      <c r="E233" s="37">
        <f t="shared" si="35"/>
        <v>14599.724137931034</v>
      </c>
      <c r="F233" s="38">
        <f t="shared" si="36"/>
        <v>1.5452252388793137</v>
      </c>
      <c r="G233" s="39">
        <f t="shared" si="37"/>
        <v>-3090.8651555997158</v>
      </c>
      <c r="H233" s="39">
        <f t="shared" si="38"/>
        <v>0</v>
      </c>
      <c r="I233" s="37">
        <f t="shared" si="39"/>
        <v>-3090.8651555997158</v>
      </c>
      <c r="J233" s="40">
        <f t="shared" si="40"/>
        <v>-111.19215679175619</v>
      </c>
      <c r="K233" s="37">
        <f t="shared" si="41"/>
        <v>-3202.0573123914719</v>
      </c>
      <c r="L233" s="37">
        <f t="shared" si="42"/>
        <v>-5288470.2812311137</v>
      </c>
      <c r="M233" s="37">
        <f t="shared" si="43"/>
        <v>-5478720.0615018085</v>
      </c>
      <c r="N233" s="41">
        <f>'jan-mar'!M233</f>
        <v>-2113010.2013298059</v>
      </c>
      <c r="O233" s="41">
        <f t="shared" si="44"/>
        <v>-3365709.8601720026</v>
      </c>
      <c r="Q233" s="4"/>
      <c r="R233" s="4"/>
      <c r="S233" s="4"/>
      <c r="T233" s="4"/>
      <c r="U233" s="4"/>
    </row>
    <row r="234" spans="1:21" s="34" customFormat="1" x14ac:dyDescent="0.3">
      <c r="A234" s="33" t="s">
        <v>693</v>
      </c>
      <c r="B234" s="34" t="s">
        <v>286</v>
      </c>
      <c r="C234" s="36">
        <v>110321782</v>
      </c>
      <c r="D234" s="36">
        <v>11852</v>
      </c>
      <c r="E234" s="37">
        <f t="shared" si="35"/>
        <v>9308.2840026999656</v>
      </c>
      <c r="F234" s="38">
        <f t="shared" si="36"/>
        <v>0.98518268124392505</v>
      </c>
      <c r="G234" s="39">
        <f t="shared" si="37"/>
        <v>83.99892553892532</v>
      </c>
      <c r="H234" s="39">
        <f t="shared" si="38"/>
        <v>0</v>
      </c>
      <c r="I234" s="37">
        <f t="shared" si="39"/>
        <v>83.99892553892532</v>
      </c>
      <c r="J234" s="40">
        <f t="shared" si="40"/>
        <v>-111.19215679175619</v>
      </c>
      <c r="K234" s="37">
        <f t="shared" si="41"/>
        <v>-27.19323125283087</v>
      </c>
      <c r="L234" s="37">
        <f t="shared" si="42"/>
        <v>995555.26548734284</v>
      </c>
      <c r="M234" s="37">
        <f t="shared" si="43"/>
        <v>-322294.17680855148</v>
      </c>
      <c r="N234" s="41">
        <f>'jan-mar'!M234</f>
        <v>-1142192.5990419984</v>
      </c>
      <c r="O234" s="41">
        <f t="shared" si="44"/>
        <v>819898.42223344697</v>
      </c>
      <c r="Q234" s="4"/>
      <c r="R234" s="4"/>
      <c r="S234" s="4"/>
      <c r="T234" s="4"/>
      <c r="U234" s="4"/>
    </row>
    <row r="235" spans="1:21" s="34" customFormat="1" x14ac:dyDescent="0.3">
      <c r="A235" s="33" t="s">
        <v>694</v>
      </c>
      <c r="B235" s="34" t="s">
        <v>287</v>
      </c>
      <c r="C235" s="36">
        <v>22900291</v>
      </c>
      <c r="D235" s="36">
        <v>2322</v>
      </c>
      <c r="E235" s="37">
        <f t="shared" si="35"/>
        <v>9862.3130921619286</v>
      </c>
      <c r="F235" s="38">
        <f t="shared" si="36"/>
        <v>1.0438207571433009</v>
      </c>
      <c r="G235" s="39">
        <f t="shared" si="37"/>
        <v>-248.41852813825244</v>
      </c>
      <c r="H235" s="39">
        <f t="shared" si="38"/>
        <v>0</v>
      </c>
      <c r="I235" s="37">
        <f t="shared" si="39"/>
        <v>-248.41852813825244</v>
      </c>
      <c r="J235" s="40">
        <f t="shared" si="40"/>
        <v>-111.19215679175619</v>
      </c>
      <c r="K235" s="37">
        <f t="shared" si="41"/>
        <v>-359.61068493000863</v>
      </c>
      <c r="L235" s="37">
        <f t="shared" si="42"/>
        <v>-576827.82233702217</v>
      </c>
      <c r="M235" s="37">
        <f t="shared" si="43"/>
        <v>-835016.01040748006</v>
      </c>
      <c r="N235" s="41">
        <f>'jan-mar'!M235</f>
        <v>6875.3676868456259</v>
      </c>
      <c r="O235" s="41">
        <f t="shared" si="44"/>
        <v>-841891.37809432566</v>
      </c>
      <c r="Q235" s="4"/>
      <c r="R235" s="4"/>
      <c r="S235" s="4"/>
      <c r="T235" s="4"/>
      <c r="U235" s="4"/>
    </row>
    <row r="236" spans="1:21" s="34" customFormat="1" x14ac:dyDescent="0.3">
      <c r="A236" s="33" t="s">
        <v>695</v>
      </c>
      <c r="B236" s="34" t="s">
        <v>288</v>
      </c>
      <c r="C236" s="36">
        <v>7018402</v>
      </c>
      <c r="D236" s="36">
        <v>820</v>
      </c>
      <c r="E236" s="37">
        <f t="shared" si="35"/>
        <v>8559.0268292682922</v>
      </c>
      <c r="F236" s="38">
        <f t="shared" si="36"/>
        <v>0.90588179282576431</v>
      </c>
      <c r="G236" s="39">
        <f t="shared" si="37"/>
        <v>533.55322959792932</v>
      </c>
      <c r="H236" s="39">
        <f t="shared" si="38"/>
        <v>0</v>
      </c>
      <c r="I236" s="37">
        <f t="shared" si="39"/>
        <v>533.55322959792932</v>
      </c>
      <c r="J236" s="40">
        <f t="shared" si="40"/>
        <v>-111.19215679175619</v>
      </c>
      <c r="K236" s="37">
        <f t="shared" si="41"/>
        <v>422.36107280617313</v>
      </c>
      <c r="L236" s="37">
        <f t="shared" si="42"/>
        <v>437513.64827030204</v>
      </c>
      <c r="M236" s="37">
        <f t="shared" si="43"/>
        <v>346336.07970106194</v>
      </c>
      <c r="N236" s="41">
        <f>'jan-mar'!M236</f>
        <v>233063.43665082409</v>
      </c>
      <c r="O236" s="41">
        <f t="shared" si="44"/>
        <v>113272.64305023785</v>
      </c>
      <c r="Q236" s="4"/>
      <c r="R236" s="4"/>
      <c r="S236" s="4"/>
      <c r="T236" s="4"/>
      <c r="U236" s="4"/>
    </row>
    <row r="237" spans="1:21" s="34" customFormat="1" x14ac:dyDescent="0.3">
      <c r="A237" s="33" t="s">
        <v>696</v>
      </c>
      <c r="B237" s="34" t="s">
        <v>289</v>
      </c>
      <c r="C237" s="36">
        <v>11979905</v>
      </c>
      <c r="D237" s="36">
        <v>1366</v>
      </c>
      <c r="E237" s="37">
        <f t="shared" si="35"/>
        <v>8770.0622254758418</v>
      </c>
      <c r="F237" s="38">
        <f t="shared" si="36"/>
        <v>0.92821764091686487</v>
      </c>
      <c r="G237" s="39">
        <f t="shared" si="37"/>
        <v>406.93199187339957</v>
      </c>
      <c r="H237" s="39">
        <f t="shared" si="38"/>
        <v>0</v>
      </c>
      <c r="I237" s="37">
        <f t="shared" si="39"/>
        <v>406.93199187339957</v>
      </c>
      <c r="J237" s="40">
        <f t="shared" si="40"/>
        <v>-111.19215679175619</v>
      </c>
      <c r="K237" s="37">
        <f t="shared" si="41"/>
        <v>295.73983508164338</v>
      </c>
      <c r="L237" s="37">
        <f t="shared" si="42"/>
        <v>555869.10089906387</v>
      </c>
      <c r="M237" s="37">
        <f t="shared" si="43"/>
        <v>403980.61472152488</v>
      </c>
      <c r="N237" s="41">
        <f>'jan-mar'!M237</f>
        <v>318853.64300612884</v>
      </c>
      <c r="O237" s="41">
        <f t="shared" si="44"/>
        <v>85126.971715396037</v>
      </c>
      <c r="Q237" s="4"/>
      <c r="R237" s="4"/>
      <c r="S237" s="4"/>
      <c r="T237" s="4"/>
      <c r="U237" s="4"/>
    </row>
    <row r="238" spans="1:21" s="34" customFormat="1" x14ac:dyDescent="0.3">
      <c r="A238" s="33" t="s">
        <v>697</v>
      </c>
      <c r="B238" s="34" t="s">
        <v>290</v>
      </c>
      <c r="C238" s="36">
        <v>48102618</v>
      </c>
      <c r="D238" s="36">
        <v>4091</v>
      </c>
      <c r="E238" s="37">
        <f t="shared" si="35"/>
        <v>11758.156440967978</v>
      </c>
      <c r="F238" s="38">
        <f t="shared" si="36"/>
        <v>1.244475575265894</v>
      </c>
      <c r="G238" s="39">
        <f t="shared" si="37"/>
        <v>-1385.924537421882</v>
      </c>
      <c r="H238" s="39">
        <f t="shared" si="38"/>
        <v>0</v>
      </c>
      <c r="I238" s="37">
        <f t="shared" si="39"/>
        <v>-1385.924537421882</v>
      </c>
      <c r="J238" s="40">
        <f t="shared" si="40"/>
        <v>-111.19215679175619</v>
      </c>
      <c r="K238" s="37">
        <f t="shared" si="41"/>
        <v>-1497.1166942136381</v>
      </c>
      <c r="L238" s="37">
        <f t="shared" si="42"/>
        <v>-5669817.2825929187</v>
      </c>
      <c r="M238" s="37">
        <f t="shared" si="43"/>
        <v>-6124704.3960279934</v>
      </c>
      <c r="N238" s="41">
        <f>'jan-mar'!M238</f>
        <v>-1576714.8608066821</v>
      </c>
      <c r="O238" s="41">
        <f t="shared" si="44"/>
        <v>-4547989.5352213113</v>
      </c>
      <c r="Q238" s="4"/>
      <c r="R238" s="4"/>
      <c r="S238" s="4"/>
      <c r="T238" s="4"/>
      <c r="U238" s="4"/>
    </row>
    <row r="239" spans="1:21" s="34" customFormat="1" x14ac:dyDescent="0.3">
      <c r="A239" s="33" t="s">
        <v>698</v>
      </c>
      <c r="B239" s="34" t="s">
        <v>291</v>
      </c>
      <c r="C239" s="36">
        <v>32256924</v>
      </c>
      <c r="D239" s="36">
        <v>2672</v>
      </c>
      <c r="E239" s="37">
        <f t="shared" si="35"/>
        <v>12072.202095808383</v>
      </c>
      <c r="F239" s="38">
        <f t="shared" si="36"/>
        <v>1.2777139616514979</v>
      </c>
      <c r="G239" s="39">
        <f t="shared" si="37"/>
        <v>-1574.3519303261251</v>
      </c>
      <c r="H239" s="39">
        <f t="shared" si="38"/>
        <v>0</v>
      </c>
      <c r="I239" s="37">
        <f t="shared" si="39"/>
        <v>-1574.3519303261251</v>
      </c>
      <c r="J239" s="40">
        <f t="shared" si="40"/>
        <v>-111.19215679175619</v>
      </c>
      <c r="K239" s="37">
        <f t="shared" si="41"/>
        <v>-1685.5440871178812</v>
      </c>
      <c r="L239" s="37">
        <f t="shared" si="42"/>
        <v>-4206668.3578314064</v>
      </c>
      <c r="M239" s="37">
        <f t="shared" si="43"/>
        <v>-4503773.8007789785</v>
      </c>
      <c r="N239" s="41">
        <f>'jan-mar'!M239</f>
        <v>-1424992.9410597556</v>
      </c>
      <c r="O239" s="41">
        <f t="shared" si="44"/>
        <v>-3078780.8597192229</v>
      </c>
      <c r="Q239" s="4"/>
      <c r="R239" s="4"/>
      <c r="S239" s="4"/>
      <c r="T239" s="4"/>
      <c r="U239" s="4"/>
    </row>
    <row r="240" spans="1:21" s="34" customFormat="1" x14ac:dyDescent="0.3">
      <c r="A240" s="33" t="s">
        <v>699</v>
      </c>
      <c r="B240" s="34" t="s">
        <v>292</v>
      </c>
      <c r="C240" s="36">
        <v>11448396</v>
      </c>
      <c r="D240" s="36">
        <v>1279</v>
      </c>
      <c r="E240" s="37">
        <f t="shared" si="35"/>
        <v>8951.0523846755277</v>
      </c>
      <c r="F240" s="38">
        <f t="shared" si="36"/>
        <v>0.9473735208048647</v>
      </c>
      <c r="G240" s="39">
        <f t="shared" si="37"/>
        <v>298.33789635358806</v>
      </c>
      <c r="H240" s="39">
        <f t="shared" si="38"/>
        <v>0</v>
      </c>
      <c r="I240" s="37">
        <f t="shared" si="39"/>
        <v>298.33789635358806</v>
      </c>
      <c r="J240" s="40">
        <f t="shared" si="40"/>
        <v>-111.19215679175619</v>
      </c>
      <c r="K240" s="37">
        <f t="shared" si="41"/>
        <v>187.14573956183187</v>
      </c>
      <c r="L240" s="37">
        <f t="shared" si="42"/>
        <v>381574.16943623911</v>
      </c>
      <c r="M240" s="37">
        <f t="shared" si="43"/>
        <v>239359.40089958298</v>
      </c>
      <c r="N240" s="41">
        <f>'jan-mar'!M240</f>
        <v>960018.24779090856</v>
      </c>
      <c r="O240" s="41">
        <f t="shared" si="44"/>
        <v>-720658.84689132555</v>
      </c>
      <c r="Q240" s="4"/>
      <c r="R240" s="4"/>
      <c r="S240" s="4"/>
      <c r="T240" s="4"/>
      <c r="U240" s="4"/>
    </row>
    <row r="241" spans="1:21" s="34" customFormat="1" x14ac:dyDescent="0.3">
      <c r="A241" s="33" t="s">
        <v>700</v>
      </c>
      <c r="B241" s="34" t="s">
        <v>293</v>
      </c>
      <c r="C241" s="36">
        <v>20877308</v>
      </c>
      <c r="D241" s="36">
        <v>2331</v>
      </c>
      <c r="E241" s="37">
        <f t="shared" si="35"/>
        <v>8956.3740883740884</v>
      </c>
      <c r="F241" s="38">
        <f t="shared" si="36"/>
        <v>0.94793676643821811</v>
      </c>
      <c r="G241" s="39">
        <f t="shared" si="37"/>
        <v>295.14487413445164</v>
      </c>
      <c r="H241" s="39">
        <f t="shared" si="38"/>
        <v>0</v>
      </c>
      <c r="I241" s="37">
        <f t="shared" si="39"/>
        <v>295.14487413445164</v>
      </c>
      <c r="J241" s="40">
        <f t="shared" si="40"/>
        <v>-111.19215679175619</v>
      </c>
      <c r="K241" s="37">
        <f t="shared" si="41"/>
        <v>183.95271734269545</v>
      </c>
      <c r="L241" s="37">
        <f t="shared" si="42"/>
        <v>687982.70160740672</v>
      </c>
      <c r="M241" s="37">
        <f t="shared" si="43"/>
        <v>428793.78412582312</v>
      </c>
      <c r="N241" s="41">
        <f>'jan-mar'!M241</f>
        <v>282812.01174764562</v>
      </c>
      <c r="O241" s="41">
        <f t="shared" si="44"/>
        <v>145981.7723781775</v>
      </c>
      <c r="Q241" s="4"/>
      <c r="R241" s="4"/>
      <c r="S241" s="4"/>
      <c r="T241" s="4"/>
      <c r="U241" s="4"/>
    </row>
    <row r="242" spans="1:21" s="34" customFormat="1" x14ac:dyDescent="0.3">
      <c r="A242" s="33" t="s">
        <v>701</v>
      </c>
      <c r="B242" s="34" t="s">
        <v>294</v>
      </c>
      <c r="C242" s="36">
        <v>69685176</v>
      </c>
      <c r="D242" s="36">
        <v>8191</v>
      </c>
      <c r="E242" s="37">
        <f t="shared" si="35"/>
        <v>8507.5297277499703</v>
      </c>
      <c r="F242" s="38">
        <f t="shared" si="36"/>
        <v>0.90043137333540546</v>
      </c>
      <c r="G242" s="39">
        <f t="shared" si="37"/>
        <v>564.45149050892246</v>
      </c>
      <c r="H242" s="39">
        <f t="shared" si="38"/>
        <v>0</v>
      </c>
      <c r="I242" s="37">
        <f t="shared" si="39"/>
        <v>564.45149050892246</v>
      </c>
      <c r="J242" s="40">
        <f t="shared" si="40"/>
        <v>-111.19215679175619</v>
      </c>
      <c r="K242" s="37">
        <f t="shared" si="41"/>
        <v>453.25933371716627</v>
      </c>
      <c r="L242" s="37">
        <f t="shared" si="42"/>
        <v>4623422.1587585835</v>
      </c>
      <c r="M242" s="37">
        <f t="shared" si="43"/>
        <v>3712647.2024773089</v>
      </c>
      <c r="N242" s="41">
        <f>'jan-mar'!M242</f>
        <v>4361965.33006672</v>
      </c>
      <c r="O242" s="41">
        <f t="shared" si="44"/>
        <v>-649318.1275894111</v>
      </c>
      <c r="Q242" s="4"/>
      <c r="R242" s="4"/>
      <c r="S242" s="4"/>
      <c r="T242" s="4"/>
      <c r="U242" s="4"/>
    </row>
    <row r="243" spans="1:21" s="34" customFormat="1" x14ac:dyDescent="0.3">
      <c r="A243" s="33" t="s">
        <v>702</v>
      </c>
      <c r="B243" s="34" t="s">
        <v>295</v>
      </c>
      <c r="C243" s="36">
        <v>46396109</v>
      </c>
      <c r="D243" s="36">
        <v>1764</v>
      </c>
      <c r="E243" s="37">
        <f t="shared" si="35"/>
        <v>26301.649092970521</v>
      </c>
      <c r="F243" s="38">
        <f t="shared" si="36"/>
        <v>2.7837493105102422</v>
      </c>
      <c r="G243" s="39">
        <f t="shared" si="37"/>
        <v>-10112.02012862341</v>
      </c>
      <c r="H243" s="39">
        <f t="shared" si="38"/>
        <v>0</v>
      </c>
      <c r="I243" s="37">
        <f t="shared" si="39"/>
        <v>-10112.02012862341</v>
      </c>
      <c r="J243" s="40">
        <f t="shared" si="40"/>
        <v>-111.19215679175619</v>
      </c>
      <c r="K243" s="37">
        <f t="shared" si="41"/>
        <v>-10223.212285415166</v>
      </c>
      <c r="L243" s="37">
        <f t="shared" si="42"/>
        <v>-17837603.506891694</v>
      </c>
      <c r="M243" s="37">
        <f t="shared" si="43"/>
        <v>-18033746.471472353</v>
      </c>
      <c r="N243" s="41">
        <f>'jan-mar'!M243</f>
        <v>-8898229.9640828632</v>
      </c>
      <c r="O243" s="41">
        <f t="shared" si="44"/>
        <v>-9135516.5073894896</v>
      </c>
      <c r="Q243" s="4"/>
      <c r="R243" s="4"/>
      <c r="S243" s="4"/>
      <c r="T243" s="4"/>
      <c r="U243" s="4"/>
    </row>
    <row r="244" spans="1:21" s="34" customFormat="1" x14ac:dyDescent="0.3">
      <c r="A244" s="33" t="s">
        <v>703</v>
      </c>
      <c r="B244" s="34" t="s">
        <v>296</v>
      </c>
      <c r="C244" s="36">
        <v>31673992</v>
      </c>
      <c r="D244" s="36">
        <v>2151</v>
      </c>
      <c r="E244" s="37">
        <f t="shared" si="35"/>
        <v>14725.240353324036</v>
      </c>
      <c r="F244" s="38">
        <f t="shared" si="36"/>
        <v>1.5585097928942748</v>
      </c>
      <c r="G244" s="39">
        <f t="shared" si="37"/>
        <v>-3166.1748848355169</v>
      </c>
      <c r="H244" s="39">
        <f t="shared" si="38"/>
        <v>0</v>
      </c>
      <c r="I244" s="37">
        <f t="shared" si="39"/>
        <v>-3166.1748848355169</v>
      </c>
      <c r="J244" s="40">
        <f t="shared" si="40"/>
        <v>-111.19215679175619</v>
      </c>
      <c r="K244" s="37">
        <f t="shared" si="41"/>
        <v>-3277.367041627273</v>
      </c>
      <c r="L244" s="37">
        <f t="shared" si="42"/>
        <v>-6810442.1772811972</v>
      </c>
      <c r="M244" s="37">
        <f t="shared" si="43"/>
        <v>-7049616.506540264</v>
      </c>
      <c r="N244" s="41">
        <f>'jan-mar'!M244</f>
        <v>-2820305.269468389</v>
      </c>
      <c r="O244" s="41">
        <f t="shared" si="44"/>
        <v>-4229311.2370718755</v>
      </c>
      <c r="Q244" s="4"/>
      <c r="R244" s="4"/>
      <c r="S244" s="4"/>
      <c r="T244" s="4"/>
      <c r="U244" s="4"/>
    </row>
    <row r="245" spans="1:21" s="34" customFormat="1" x14ac:dyDescent="0.3">
      <c r="A245" s="33" t="s">
        <v>704</v>
      </c>
      <c r="B245" s="34" t="s">
        <v>297</v>
      </c>
      <c r="C245" s="36">
        <v>69214731</v>
      </c>
      <c r="D245" s="36">
        <v>5245</v>
      </c>
      <c r="E245" s="37">
        <f t="shared" si="35"/>
        <v>13196.32621544328</v>
      </c>
      <c r="F245" s="38">
        <f t="shared" si="36"/>
        <v>1.3966905220907411</v>
      </c>
      <c r="G245" s="39">
        <f t="shared" si="37"/>
        <v>-2248.8264021070631</v>
      </c>
      <c r="H245" s="39">
        <f t="shared" si="38"/>
        <v>0</v>
      </c>
      <c r="I245" s="37">
        <f t="shared" si="39"/>
        <v>-2248.8264021070631</v>
      </c>
      <c r="J245" s="40">
        <f t="shared" si="40"/>
        <v>-111.19215679175619</v>
      </c>
      <c r="K245" s="37">
        <f t="shared" si="41"/>
        <v>-2360.0185588988193</v>
      </c>
      <c r="L245" s="37">
        <f t="shared" si="42"/>
        <v>-11795094.479051545</v>
      </c>
      <c r="M245" s="37">
        <f t="shared" si="43"/>
        <v>-12378297.341424307</v>
      </c>
      <c r="N245" s="41">
        <f>'jan-mar'!M245</f>
        <v>-6382417.7667883281</v>
      </c>
      <c r="O245" s="41">
        <f t="shared" si="44"/>
        <v>-5995879.5746359788</v>
      </c>
      <c r="Q245" s="4"/>
      <c r="R245" s="4"/>
      <c r="S245" s="4"/>
      <c r="T245" s="4"/>
      <c r="U245" s="4"/>
    </row>
    <row r="246" spans="1:21" s="34" customFormat="1" x14ac:dyDescent="0.3">
      <c r="A246" s="33" t="s">
        <v>705</v>
      </c>
      <c r="B246" s="34" t="s">
        <v>298</v>
      </c>
      <c r="C246" s="36">
        <v>73027354</v>
      </c>
      <c r="D246" s="36">
        <v>5195</v>
      </c>
      <c r="E246" s="37">
        <f t="shared" si="35"/>
        <v>14057.238498556304</v>
      </c>
      <c r="F246" s="38">
        <f t="shared" si="36"/>
        <v>1.4878089141753725</v>
      </c>
      <c r="G246" s="39">
        <f t="shared" si="37"/>
        <v>-2765.3737719748774</v>
      </c>
      <c r="H246" s="39">
        <f t="shared" si="38"/>
        <v>0</v>
      </c>
      <c r="I246" s="37">
        <f t="shared" si="39"/>
        <v>-2765.3737719748774</v>
      </c>
      <c r="J246" s="40">
        <f t="shared" si="40"/>
        <v>-111.19215679175619</v>
      </c>
      <c r="K246" s="37">
        <f t="shared" si="41"/>
        <v>-2876.5659287666335</v>
      </c>
      <c r="L246" s="37">
        <f t="shared" si="42"/>
        <v>-14366116.745409489</v>
      </c>
      <c r="M246" s="37">
        <f t="shared" si="43"/>
        <v>-14943759.99994266</v>
      </c>
      <c r="N246" s="41">
        <f>'jan-mar'!M246</f>
        <v>-5346952.3226816738</v>
      </c>
      <c r="O246" s="41">
        <f t="shared" si="44"/>
        <v>-9596807.6772609875</v>
      </c>
      <c r="Q246" s="4"/>
      <c r="R246" s="4"/>
      <c r="S246" s="4"/>
      <c r="T246" s="4"/>
      <c r="U246" s="4"/>
    </row>
    <row r="247" spans="1:21" s="34" customFormat="1" x14ac:dyDescent="0.3">
      <c r="A247" s="33" t="s">
        <v>706</v>
      </c>
      <c r="B247" s="34" t="s">
        <v>299</v>
      </c>
      <c r="C247" s="36">
        <v>24018794</v>
      </c>
      <c r="D247" s="36">
        <v>3038</v>
      </c>
      <c r="E247" s="37">
        <f t="shared" si="35"/>
        <v>7906.1204739960504</v>
      </c>
      <c r="F247" s="38">
        <f t="shared" si="36"/>
        <v>0.8367786118848165</v>
      </c>
      <c r="G247" s="39">
        <f t="shared" si="37"/>
        <v>925.2970427612745</v>
      </c>
      <c r="H247" s="39">
        <f t="shared" si="38"/>
        <v>209.06673085980728</v>
      </c>
      <c r="I247" s="37">
        <f t="shared" si="39"/>
        <v>1134.3637736210817</v>
      </c>
      <c r="J247" s="40">
        <f t="shared" si="40"/>
        <v>-111.19215679175619</v>
      </c>
      <c r="K247" s="37">
        <f t="shared" si="41"/>
        <v>1023.1716168293256</v>
      </c>
      <c r="L247" s="37">
        <f t="shared" si="42"/>
        <v>3446197.1442608461</v>
      </c>
      <c r="M247" s="37">
        <f t="shared" si="43"/>
        <v>3108395.3719274909</v>
      </c>
      <c r="N247" s="41">
        <f>'jan-mar'!M247</f>
        <v>2919694.5082398583</v>
      </c>
      <c r="O247" s="41">
        <f t="shared" si="44"/>
        <v>188700.86368763261</v>
      </c>
      <c r="Q247" s="4"/>
      <c r="R247" s="4"/>
      <c r="S247" s="4"/>
      <c r="T247" s="4"/>
      <c r="U247" s="4"/>
    </row>
    <row r="248" spans="1:21" s="34" customFormat="1" x14ac:dyDescent="0.3">
      <c r="A248" s="33" t="s">
        <v>707</v>
      </c>
      <c r="B248" s="34" t="s">
        <v>300</v>
      </c>
      <c r="C248" s="36">
        <v>20470861</v>
      </c>
      <c r="D248" s="36">
        <v>2770</v>
      </c>
      <c r="E248" s="37">
        <f t="shared" si="35"/>
        <v>7390.2025270758122</v>
      </c>
      <c r="F248" s="38">
        <f t="shared" si="36"/>
        <v>0.78217419434649138</v>
      </c>
      <c r="G248" s="39">
        <f t="shared" si="37"/>
        <v>1234.8478109134173</v>
      </c>
      <c r="H248" s="39">
        <f t="shared" si="38"/>
        <v>389.63801228189061</v>
      </c>
      <c r="I248" s="37">
        <f t="shared" si="39"/>
        <v>1624.4858231953081</v>
      </c>
      <c r="J248" s="40">
        <f t="shared" si="40"/>
        <v>-111.19215679175619</v>
      </c>
      <c r="K248" s="37">
        <f t="shared" si="41"/>
        <v>1513.2936664035519</v>
      </c>
      <c r="L248" s="37">
        <f t="shared" si="42"/>
        <v>4499825.7302510031</v>
      </c>
      <c r="M248" s="37">
        <f t="shared" si="43"/>
        <v>4191823.4559378386</v>
      </c>
      <c r="N248" s="41">
        <f>'jan-mar'!M248</f>
        <v>3746434.3699224526</v>
      </c>
      <c r="O248" s="41">
        <f t="shared" si="44"/>
        <v>445389.08601538604</v>
      </c>
      <c r="Q248" s="4"/>
      <c r="R248" s="4"/>
      <c r="S248" s="4"/>
      <c r="T248" s="4"/>
      <c r="U248" s="4"/>
    </row>
    <row r="249" spans="1:21" s="34" customFormat="1" x14ac:dyDescent="0.3">
      <c r="A249" s="33" t="s">
        <v>708</v>
      </c>
      <c r="B249" s="34" t="s">
        <v>301</v>
      </c>
      <c r="C249" s="36">
        <v>22402159</v>
      </c>
      <c r="D249" s="36">
        <v>3027</v>
      </c>
      <c r="E249" s="37">
        <f t="shared" si="35"/>
        <v>7400.7793194582091</v>
      </c>
      <c r="F249" s="38">
        <f t="shared" si="36"/>
        <v>0.78329363512367733</v>
      </c>
      <c r="G249" s="39">
        <f t="shared" si="37"/>
        <v>1228.5017354839792</v>
      </c>
      <c r="H249" s="39">
        <f t="shared" si="38"/>
        <v>385.93613494805169</v>
      </c>
      <c r="I249" s="37">
        <f t="shared" si="39"/>
        <v>1614.4378704320309</v>
      </c>
      <c r="J249" s="40">
        <f t="shared" si="40"/>
        <v>-111.19215679175619</v>
      </c>
      <c r="K249" s="37">
        <f t="shared" si="41"/>
        <v>1503.2457136402747</v>
      </c>
      <c r="L249" s="37">
        <f t="shared" si="42"/>
        <v>4886903.4337977571</v>
      </c>
      <c r="M249" s="37">
        <f t="shared" si="43"/>
        <v>4550324.7751891119</v>
      </c>
      <c r="N249" s="41">
        <f>'jan-mar'!M249</f>
        <v>4117456.4626372806</v>
      </c>
      <c r="O249" s="41">
        <f t="shared" si="44"/>
        <v>432868.31255183136</v>
      </c>
      <c r="Q249" s="4"/>
      <c r="R249" s="4"/>
      <c r="S249" s="4"/>
      <c r="T249" s="4"/>
      <c r="U249" s="4"/>
    </row>
    <row r="250" spans="1:21" s="34" customFormat="1" x14ac:dyDescent="0.3">
      <c r="A250" s="33" t="s">
        <v>709</v>
      </c>
      <c r="B250" s="34" t="s">
        <v>302</v>
      </c>
      <c r="C250" s="36">
        <v>26912993</v>
      </c>
      <c r="D250" s="36">
        <v>3047</v>
      </c>
      <c r="E250" s="37">
        <f t="shared" si="35"/>
        <v>8832.619954053167</v>
      </c>
      <c r="F250" s="38">
        <f t="shared" si="36"/>
        <v>0.9348387099296348</v>
      </c>
      <c r="G250" s="39">
        <f t="shared" si="37"/>
        <v>369.39735472700448</v>
      </c>
      <c r="H250" s="39">
        <f t="shared" si="38"/>
        <v>0</v>
      </c>
      <c r="I250" s="37">
        <f t="shared" si="39"/>
        <v>369.39735472700448</v>
      </c>
      <c r="J250" s="40">
        <f t="shared" si="40"/>
        <v>-111.19215679175619</v>
      </c>
      <c r="K250" s="37">
        <f t="shared" si="41"/>
        <v>258.20519793524829</v>
      </c>
      <c r="L250" s="37">
        <f t="shared" si="42"/>
        <v>1125553.7398531826</v>
      </c>
      <c r="M250" s="37">
        <f t="shared" si="43"/>
        <v>786751.23810870154</v>
      </c>
      <c r="N250" s="41">
        <f>'jan-mar'!M250</f>
        <v>1656473.3319146968</v>
      </c>
      <c r="O250" s="41">
        <f t="shared" si="44"/>
        <v>-869722.0938059953</v>
      </c>
      <c r="Q250" s="4"/>
      <c r="R250" s="4"/>
      <c r="S250" s="4"/>
      <c r="T250" s="4"/>
      <c r="U250" s="4"/>
    </row>
    <row r="251" spans="1:21" s="34" customFormat="1" x14ac:dyDescent="0.3">
      <c r="A251" s="33" t="s">
        <v>710</v>
      </c>
      <c r="B251" s="34" t="s">
        <v>303</v>
      </c>
      <c r="C251" s="36">
        <v>118605617</v>
      </c>
      <c r="D251" s="36">
        <v>13092</v>
      </c>
      <c r="E251" s="37">
        <f t="shared" si="35"/>
        <v>9059.3963489153684</v>
      </c>
      <c r="F251" s="38">
        <f t="shared" si="36"/>
        <v>0.95884057500684672</v>
      </c>
      <c r="G251" s="39">
        <f t="shared" si="37"/>
        <v>233.33151780968365</v>
      </c>
      <c r="H251" s="39">
        <f t="shared" si="38"/>
        <v>0</v>
      </c>
      <c r="I251" s="37">
        <f t="shared" si="39"/>
        <v>233.33151780968365</v>
      </c>
      <c r="J251" s="40">
        <f t="shared" si="40"/>
        <v>-111.19215679175619</v>
      </c>
      <c r="K251" s="37">
        <f t="shared" si="41"/>
        <v>122.13936101792746</v>
      </c>
      <c r="L251" s="37">
        <f t="shared" si="42"/>
        <v>3054776.2311643781</v>
      </c>
      <c r="M251" s="37">
        <f t="shared" si="43"/>
        <v>1599048.5144467063</v>
      </c>
      <c r="N251" s="41">
        <f>'jan-mar'!M251</f>
        <v>612611.22711291222</v>
      </c>
      <c r="O251" s="41">
        <f t="shared" si="44"/>
        <v>986437.28733379405</v>
      </c>
      <c r="Q251" s="4"/>
      <c r="R251" s="4"/>
      <c r="S251" s="4"/>
      <c r="T251" s="4"/>
      <c r="U251" s="4"/>
    </row>
    <row r="252" spans="1:21" s="34" customFormat="1" x14ac:dyDescent="0.3">
      <c r="A252" s="33" t="s">
        <v>711</v>
      </c>
      <c r="B252" s="34" t="s">
        <v>304</v>
      </c>
      <c r="C252" s="36">
        <v>21360747</v>
      </c>
      <c r="D252" s="36">
        <v>2793</v>
      </c>
      <c r="E252" s="37">
        <f t="shared" si="35"/>
        <v>7647.9581095596131</v>
      </c>
      <c r="F252" s="38">
        <f t="shared" si="36"/>
        <v>0.80945487634795621</v>
      </c>
      <c r="G252" s="39">
        <f t="shared" si="37"/>
        <v>1080.1944614231368</v>
      </c>
      <c r="H252" s="39">
        <f t="shared" si="38"/>
        <v>299.42355841256028</v>
      </c>
      <c r="I252" s="37">
        <f t="shared" si="39"/>
        <v>1379.6180198356969</v>
      </c>
      <c r="J252" s="40">
        <f t="shared" si="40"/>
        <v>-111.19215679175619</v>
      </c>
      <c r="K252" s="37">
        <f t="shared" si="41"/>
        <v>1268.4258630439408</v>
      </c>
      <c r="L252" s="37">
        <f t="shared" si="42"/>
        <v>3853273.1294011017</v>
      </c>
      <c r="M252" s="37">
        <f t="shared" si="43"/>
        <v>3542713.4354817267</v>
      </c>
      <c r="N252" s="41">
        <f>'jan-mar'!M252</f>
        <v>3555053.6470914837</v>
      </c>
      <c r="O252" s="41">
        <f t="shared" si="44"/>
        <v>-12340.21160975704</v>
      </c>
      <c r="Q252" s="4"/>
      <c r="R252" s="4"/>
      <c r="S252" s="4"/>
      <c r="T252" s="4"/>
      <c r="U252" s="4"/>
    </row>
    <row r="253" spans="1:21" s="34" customFormat="1" x14ac:dyDescent="0.3">
      <c r="A253" s="33" t="s">
        <v>712</v>
      </c>
      <c r="B253" s="34" t="s">
        <v>305</v>
      </c>
      <c r="C253" s="36">
        <v>43050219</v>
      </c>
      <c r="D253" s="36">
        <v>3705</v>
      </c>
      <c r="E253" s="37">
        <f t="shared" si="35"/>
        <v>11619.492307692308</v>
      </c>
      <c r="F253" s="38">
        <f t="shared" si="36"/>
        <v>1.2297994542350721</v>
      </c>
      <c r="G253" s="39">
        <f t="shared" si="37"/>
        <v>-1302.72605745648</v>
      </c>
      <c r="H253" s="39">
        <f t="shared" si="38"/>
        <v>0</v>
      </c>
      <c r="I253" s="37">
        <f t="shared" si="39"/>
        <v>-1302.72605745648</v>
      </c>
      <c r="J253" s="40">
        <f t="shared" si="40"/>
        <v>-111.19215679175619</v>
      </c>
      <c r="K253" s="37">
        <f t="shared" si="41"/>
        <v>-1413.9182142482362</v>
      </c>
      <c r="L253" s="37">
        <f t="shared" si="42"/>
        <v>-4826600.0428762585</v>
      </c>
      <c r="M253" s="37">
        <f t="shared" si="43"/>
        <v>-5238566.983789715</v>
      </c>
      <c r="N253" s="41">
        <f>'jan-mar'!M253</f>
        <v>-860782.52830329002</v>
      </c>
      <c r="O253" s="41">
        <f t="shared" si="44"/>
        <v>-4377784.4554864252</v>
      </c>
      <c r="Q253" s="4"/>
      <c r="R253" s="4"/>
      <c r="S253" s="4"/>
      <c r="T253" s="4"/>
      <c r="U253" s="4"/>
    </row>
    <row r="254" spans="1:21" s="34" customFormat="1" x14ac:dyDescent="0.3">
      <c r="A254" s="33" t="s">
        <v>713</v>
      </c>
      <c r="B254" s="34" t="s">
        <v>306</v>
      </c>
      <c r="C254" s="36">
        <v>51422869</v>
      </c>
      <c r="D254" s="36">
        <v>5970</v>
      </c>
      <c r="E254" s="37">
        <f t="shared" si="35"/>
        <v>8613.5458961474033</v>
      </c>
      <c r="F254" s="38">
        <f t="shared" si="36"/>
        <v>0.91165205515030234</v>
      </c>
      <c r="G254" s="39">
        <f t="shared" si="37"/>
        <v>500.84178947046274</v>
      </c>
      <c r="H254" s="39">
        <f t="shared" si="38"/>
        <v>0</v>
      </c>
      <c r="I254" s="37">
        <f t="shared" si="39"/>
        <v>500.84178947046274</v>
      </c>
      <c r="J254" s="40">
        <f t="shared" si="40"/>
        <v>-111.19215679175619</v>
      </c>
      <c r="K254" s="37">
        <f t="shared" si="41"/>
        <v>389.64963267870655</v>
      </c>
      <c r="L254" s="37">
        <f t="shared" si="42"/>
        <v>2990025.4831386628</v>
      </c>
      <c r="M254" s="37">
        <f t="shared" si="43"/>
        <v>2326208.3070918783</v>
      </c>
      <c r="N254" s="41">
        <f>'jan-mar'!M254</f>
        <v>1686745.0936651411</v>
      </c>
      <c r="O254" s="41">
        <f t="shared" si="44"/>
        <v>639463.21342673711</v>
      </c>
      <c r="Q254" s="4"/>
      <c r="R254" s="4"/>
      <c r="S254" s="4"/>
      <c r="T254" s="4"/>
      <c r="U254" s="4"/>
    </row>
    <row r="255" spans="1:21" s="34" customFormat="1" x14ac:dyDescent="0.3">
      <c r="A255" s="33" t="s">
        <v>714</v>
      </c>
      <c r="B255" s="34" t="s">
        <v>307</v>
      </c>
      <c r="C255" s="36">
        <v>22419494</v>
      </c>
      <c r="D255" s="36">
        <v>2747</v>
      </c>
      <c r="E255" s="37">
        <f t="shared" si="35"/>
        <v>8161.4466690935569</v>
      </c>
      <c r="F255" s="38">
        <f t="shared" si="36"/>
        <v>0.86380216911674113</v>
      </c>
      <c r="G255" s="39">
        <f t="shared" si="37"/>
        <v>772.10132570277051</v>
      </c>
      <c r="H255" s="39">
        <f t="shared" si="38"/>
        <v>119.70256257567998</v>
      </c>
      <c r="I255" s="37">
        <f t="shared" si="39"/>
        <v>891.80388827845047</v>
      </c>
      <c r="J255" s="40">
        <f t="shared" si="40"/>
        <v>-111.19215679175619</v>
      </c>
      <c r="K255" s="37">
        <f t="shared" si="41"/>
        <v>780.61173148669423</v>
      </c>
      <c r="L255" s="37">
        <f t="shared" si="42"/>
        <v>2449785.2811009036</v>
      </c>
      <c r="M255" s="37">
        <f t="shared" si="43"/>
        <v>2144340.426393949</v>
      </c>
      <c r="N255" s="41">
        <f>'jan-mar'!M255</f>
        <v>1559266.842753422</v>
      </c>
      <c r="O255" s="41">
        <f t="shared" si="44"/>
        <v>585073.58364052698</v>
      </c>
      <c r="Q255" s="4"/>
      <c r="R255" s="4"/>
      <c r="S255" s="4"/>
      <c r="T255" s="4"/>
      <c r="U255" s="4"/>
    </row>
    <row r="256" spans="1:21" s="34" customFormat="1" x14ac:dyDescent="0.3">
      <c r="A256" s="33" t="s">
        <v>715</v>
      </c>
      <c r="B256" s="34" t="s">
        <v>308</v>
      </c>
      <c r="C256" s="36">
        <v>45943690</v>
      </c>
      <c r="D256" s="36">
        <v>6151</v>
      </c>
      <c r="E256" s="37">
        <f t="shared" si="35"/>
        <v>7469.3041781824095</v>
      </c>
      <c r="F256" s="38">
        <f t="shared" si="36"/>
        <v>0.790546261282289</v>
      </c>
      <c r="G256" s="39">
        <f t="shared" si="37"/>
        <v>1187.3868202494589</v>
      </c>
      <c r="H256" s="39">
        <f t="shared" si="38"/>
        <v>361.95243439458159</v>
      </c>
      <c r="I256" s="37">
        <f t="shared" si="39"/>
        <v>1549.3392546440405</v>
      </c>
      <c r="J256" s="40">
        <f t="shared" si="40"/>
        <v>-111.19215679175619</v>
      </c>
      <c r="K256" s="37">
        <f t="shared" si="41"/>
        <v>1438.1470978522843</v>
      </c>
      <c r="L256" s="37">
        <f t="shared" si="42"/>
        <v>9529985.7553154938</v>
      </c>
      <c r="M256" s="37">
        <f t="shared" si="43"/>
        <v>8846042.7988894004</v>
      </c>
      <c r="N256" s="41">
        <f>'jan-mar'!M256</f>
        <v>7684665.3637700416</v>
      </c>
      <c r="O256" s="41">
        <f t="shared" si="44"/>
        <v>1161377.4351193588</v>
      </c>
      <c r="Q256" s="4"/>
      <c r="R256" s="4"/>
      <c r="S256" s="4"/>
      <c r="T256" s="4"/>
      <c r="U256" s="4"/>
    </row>
    <row r="257" spans="1:21" s="34" customFormat="1" x14ac:dyDescent="0.3">
      <c r="A257" s="33" t="s">
        <v>716</v>
      </c>
      <c r="B257" s="34" t="s">
        <v>309</v>
      </c>
      <c r="C257" s="36">
        <v>8601280</v>
      </c>
      <c r="D257" s="36">
        <v>1152</v>
      </c>
      <c r="E257" s="37">
        <f t="shared" si="35"/>
        <v>7466.3888888888887</v>
      </c>
      <c r="F257" s="38">
        <f t="shared" si="36"/>
        <v>0.7902377089731889</v>
      </c>
      <c r="G257" s="39">
        <f t="shared" si="37"/>
        <v>1189.1359938255714</v>
      </c>
      <c r="H257" s="39">
        <f t="shared" si="38"/>
        <v>362.97278564731386</v>
      </c>
      <c r="I257" s="37">
        <f t="shared" si="39"/>
        <v>1552.1087794728853</v>
      </c>
      <c r="J257" s="40">
        <f t="shared" si="40"/>
        <v>-111.19215679175619</v>
      </c>
      <c r="K257" s="37">
        <f t="shared" si="41"/>
        <v>1440.9166226811292</v>
      </c>
      <c r="L257" s="37">
        <f t="shared" si="42"/>
        <v>1788029.3139527638</v>
      </c>
      <c r="M257" s="37">
        <f t="shared" si="43"/>
        <v>1659935.9493286607</v>
      </c>
      <c r="N257" s="41">
        <f>'jan-mar'!M257</f>
        <v>1875286.5303793019</v>
      </c>
      <c r="O257" s="41">
        <f t="shared" si="44"/>
        <v>-215350.58105064114</v>
      </c>
      <c r="Q257" s="4"/>
      <c r="R257" s="4"/>
      <c r="S257" s="4"/>
      <c r="T257" s="4"/>
      <c r="U257" s="4"/>
    </row>
    <row r="258" spans="1:21" s="34" customFormat="1" x14ac:dyDescent="0.3">
      <c r="A258" s="33" t="s">
        <v>717</v>
      </c>
      <c r="B258" s="34" t="s">
        <v>310</v>
      </c>
      <c r="C258" s="36">
        <v>47054613</v>
      </c>
      <c r="D258" s="36">
        <v>5836</v>
      </c>
      <c r="E258" s="37">
        <f t="shared" si="35"/>
        <v>8062.8192254969154</v>
      </c>
      <c r="F258" s="38">
        <f t="shared" si="36"/>
        <v>0.85336350509460879</v>
      </c>
      <c r="G258" s="39">
        <f t="shared" si="37"/>
        <v>831.27779186075543</v>
      </c>
      <c r="H258" s="39">
        <f t="shared" si="38"/>
        <v>154.22216783450452</v>
      </c>
      <c r="I258" s="37">
        <f t="shared" si="39"/>
        <v>985.49995969525992</v>
      </c>
      <c r="J258" s="40">
        <f t="shared" si="40"/>
        <v>-111.19215679175619</v>
      </c>
      <c r="K258" s="37">
        <f t="shared" si="41"/>
        <v>874.30780290350367</v>
      </c>
      <c r="L258" s="37">
        <f t="shared" si="42"/>
        <v>5751377.7647815365</v>
      </c>
      <c r="M258" s="37">
        <f t="shared" si="43"/>
        <v>5102460.3377448479</v>
      </c>
      <c r="N258" s="41">
        <f>'jan-mar'!M258</f>
        <v>4618042.1351506999</v>
      </c>
      <c r="O258" s="41">
        <f t="shared" si="44"/>
        <v>484418.202594148</v>
      </c>
      <c r="Q258" s="4"/>
      <c r="R258" s="4"/>
      <c r="S258" s="4"/>
      <c r="T258" s="4"/>
      <c r="U258" s="4"/>
    </row>
    <row r="259" spans="1:21" s="34" customFormat="1" x14ac:dyDescent="0.3">
      <c r="A259" s="33" t="s">
        <v>718</v>
      </c>
      <c r="B259" s="34" t="s">
        <v>311</v>
      </c>
      <c r="C259" s="36">
        <v>54280619</v>
      </c>
      <c r="D259" s="36">
        <v>7167</v>
      </c>
      <c r="E259" s="37">
        <f t="shared" si="35"/>
        <v>7573.6875959257713</v>
      </c>
      <c r="F259" s="38">
        <f t="shared" si="36"/>
        <v>0.8015941338375292</v>
      </c>
      <c r="G259" s="39">
        <f t="shared" si="37"/>
        <v>1124.7567696034419</v>
      </c>
      <c r="H259" s="39">
        <f t="shared" si="38"/>
        <v>325.41823818440491</v>
      </c>
      <c r="I259" s="37">
        <f t="shared" si="39"/>
        <v>1450.1750077878469</v>
      </c>
      <c r="J259" s="40">
        <f t="shared" si="40"/>
        <v>-111.19215679175619</v>
      </c>
      <c r="K259" s="37">
        <f t="shared" si="41"/>
        <v>1338.9828509960907</v>
      </c>
      <c r="L259" s="37">
        <f t="shared" si="42"/>
        <v>10393404.280815499</v>
      </c>
      <c r="M259" s="37">
        <f t="shared" si="43"/>
        <v>9596490.0930889826</v>
      </c>
      <c r="N259" s="41">
        <f>'jan-mar'!M259</f>
        <v>8596068.4030628968</v>
      </c>
      <c r="O259" s="41">
        <f t="shared" si="44"/>
        <v>1000421.6900260858</v>
      </c>
      <c r="Q259" s="4"/>
      <c r="R259" s="4"/>
      <c r="S259" s="4"/>
      <c r="T259" s="4"/>
      <c r="U259" s="4"/>
    </row>
    <row r="260" spans="1:21" s="34" customFormat="1" x14ac:dyDescent="0.3">
      <c r="A260" s="33" t="s">
        <v>719</v>
      </c>
      <c r="B260" s="34" t="s">
        <v>312</v>
      </c>
      <c r="C260" s="36">
        <v>239699134</v>
      </c>
      <c r="D260" s="36">
        <v>27001</v>
      </c>
      <c r="E260" s="37">
        <f t="shared" si="35"/>
        <v>8877.416910484797</v>
      </c>
      <c r="F260" s="38">
        <f t="shared" si="36"/>
        <v>0.93957999045309959</v>
      </c>
      <c r="G260" s="39">
        <f t="shared" si="37"/>
        <v>342.51918086802652</v>
      </c>
      <c r="H260" s="39">
        <f t="shared" si="38"/>
        <v>0</v>
      </c>
      <c r="I260" s="37">
        <f t="shared" si="39"/>
        <v>342.51918086802652</v>
      </c>
      <c r="J260" s="40">
        <f t="shared" si="40"/>
        <v>-111.19215679175619</v>
      </c>
      <c r="K260" s="37">
        <f t="shared" si="41"/>
        <v>231.32702407627033</v>
      </c>
      <c r="L260" s="37">
        <f t="shared" si="42"/>
        <v>9248360.4026175849</v>
      </c>
      <c r="M260" s="37">
        <f t="shared" si="43"/>
        <v>6246060.9770833757</v>
      </c>
      <c r="N260" s="41">
        <f>'jan-mar'!M260</f>
        <v>3742436.0095230392</v>
      </c>
      <c r="O260" s="41">
        <f t="shared" si="44"/>
        <v>2503624.9675603365</v>
      </c>
      <c r="Q260" s="4"/>
      <c r="R260" s="4"/>
      <c r="S260" s="4"/>
      <c r="T260" s="4"/>
      <c r="U260" s="4"/>
    </row>
    <row r="261" spans="1:21" s="34" customFormat="1" x14ac:dyDescent="0.3">
      <c r="A261" s="33" t="s">
        <v>720</v>
      </c>
      <c r="B261" s="34" t="s">
        <v>313</v>
      </c>
      <c r="C261" s="36">
        <v>456535385</v>
      </c>
      <c r="D261" s="36">
        <v>47998</v>
      </c>
      <c r="E261" s="37">
        <f t="shared" si="35"/>
        <v>9511.5501687570322</v>
      </c>
      <c r="F261" s="38">
        <f t="shared" si="36"/>
        <v>1.0066962391053083</v>
      </c>
      <c r="G261" s="39">
        <f t="shared" si="37"/>
        <v>-37.960774095314626</v>
      </c>
      <c r="H261" s="39">
        <f t="shared" si="38"/>
        <v>0</v>
      </c>
      <c r="I261" s="37">
        <f t="shared" si="39"/>
        <v>-37.960774095314626</v>
      </c>
      <c r="J261" s="40">
        <f t="shared" si="40"/>
        <v>-111.19215679175619</v>
      </c>
      <c r="K261" s="37">
        <f t="shared" si="41"/>
        <v>-149.15293088707082</v>
      </c>
      <c r="L261" s="37">
        <f t="shared" si="42"/>
        <v>-1822041.2350269114</v>
      </c>
      <c r="M261" s="37">
        <f t="shared" si="43"/>
        <v>-7159042.3767176252</v>
      </c>
      <c r="N261" s="41">
        <f>'jan-mar'!M261</f>
        <v>-9659519.1966265496</v>
      </c>
      <c r="O261" s="41">
        <f t="shared" si="44"/>
        <v>2500476.8199089244</v>
      </c>
      <c r="Q261" s="4"/>
      <c r="R261" s="4"/>
      <c r="S261" s="4"/>
      <c r="T261" s="4"/>
      <c r="U261" s="4"/>
    </row>
    <row r="262" spans="1:21" s="34" customFormat="1" x14ac:dyDescent="0.3">
      <c r="A262" s="33" t="s">
        <v>721</v>
      </c>
      <c r="B262" s="34" t="s">
        <v>314</v>
      </c>
      <c r="C262" s="36">
        <v>196993179</v>
      </c>
      <c r="D262" s="36">
        <v>24274</v>
      </c>
      <c r="E262" s="37">
        <f t="shared" si="35"/>
        <v>8115.3983274285247</v>
      </c>
      <c r="F262" s="38">
        <f t="shared" si="36"/>
        <v>0.8589284427999212</v>
      </c>
      <c r="G262" s="39">
        <f t="shared" si="37"/>
        <v>799.73033070178985</v>
      </c>
      <c r="H262" s="39">
        <f t="shared" si="38"/>
        <v>135.81948215844125</v>
      </c>
      <c r="I262" s="37">
        <f t="shared" si="39"/>
        <v>935.5498128602311</v>
      </c>
      <c r="J262" s="40">
        <f t="shared" si="40"/>
        <v>-111.19215679175619</v>
      </c>
      <c r="K262" s="37">
        <f t="shared" si="41"/>
        <v>824.35765606847485</v>
      </c>
      <c r="L262" s="37">
        <f t="shared" si="42"/>
        <v>22709536.157369249</v>
      </c>
      <c r="M262" s="37">
        <f t="shared" si="43"/>
        <v>20010457.743406158</v>
      </c>
      <c r="N262" s="41">
        <f>'jan-mar'!M262</f>
        <v>15986814.187002746</v>
      </c>
      <c r="O262" s="41">
        <f t="shared" si="44"/>
        <v>4023643.5564034116</v>
      </c>
      <c r="Q262" s="4"/>
      <c r="R262" s="4"/>
      <c r="S262" s="4"/>
      <c r="T262" s="4"/>
      <c r="U262" s="4"/>
    </row>
    <row r="263" spans="1:21" s="34" customFormat="1" x14ac:dyDescent="0.3">
      <c r="A263" s="33" t="s">
        <v>722</v>
      </c>
      <c r="B263" s="34" t="s">
        <v>315</v>
      </c>
      <c r="C263" s="36">
        <v>25803584</v>
      </c>
      <c r="D263" s="36">
        <v>3163</v>
      </c>
      <c r="E263" s="37">
        <f t="shared" si="35"/>
        <v>8157.94625355675</v>
      </c>
      <c r="F263" s="38">
        <f t="shared" si="36"/>
        <v>0.86343168742935172</v>
      </c>
      <c r="G263" s="39">
        <f t="shared" si="37"/>
        <v>774.20157502485472</v>
      </c>
      <c r="H263" s="39">
        <f t="shared" si="38"/>
        <v>120.92770801356241</v>
      </c>
      <c r="I263" s="37">
        <f t="shared" si="39"/>
        <v>895.12928303841716</v>
      </c>
      <c r="J263" s="40">
        <f t="shared" si="40"/>
        <v>-111.19215679175619</v>
      </c>
      <c r="K263" s="37">
        <f t="shared" si="41"/>
        <v>783.93712624666091</v>
      </c>
      <c r="L263" s="37">
        <f t="shared" si="42"/>
        <v>2831293.9222505135</v>
      </c>
      <c r="M263" s="37">
        <f t="shared" si="43"/>
        <v>2479593.1303181886</v>
      </c>
      <c r="N263" s="41">
        <f>'jan-mar'!M263</f>
        <v>2090768.4537237256</v>
      </c>
      <c r="O263" s="41">
        <f t="shared" si="44"/>
        <v>388824.67659446294</v>
      </c>
      <c r="Q263" s="4"/>
      <c r="R263" s="4"/>
      <c r="S263" s="4"/>
      <c r="T263" s="4"/>
      <c r="U263" s="4"/>
    </row>
    <row r="264" spans="1:21" s="34" customFormat="1" x14ac:dyDescent="0.3">
      <c r="A264" s="33" t="s">
        <v>723</v>
      </c>
      <c r="B264" s="34" t="s">
        <v>176</v>
      </c>
      <c r="C264" s="36">
        <v>22065134</v>
      </c>
      <c r="D264" s="36">
        <v>2493</v>
      </c>
      <c r="E264" s="37">
        <f t="shared" si="35"/>
        <v>8850.835940633775</v>
      </c>
      <c r="F264" s="38">
        <f t="shared" si="36"/>
        <v>0.93676667801653257</v>
      </c>
      <c r="G264" s="39">
        <f t="shared" si="37"/>
        <v>358.46776277863972</v>
      </c>
      <c r="H264" s="39">
        <f t="shared" si="38"/>
        <v>0</v>
      </c>
      <c r="I264" s="37">
        <f t="shared" si="39"/>
        <v>358.46776277863972</v>
      </c>
      <c r="J264" s="40">
        <f t="shared" si="40"/>
        <v>-111.19215679175619</v>
      </c>
      <c r="K264" s="37">
        <f t="shared" si="41"/>
        <v>247.27560598688353</v>
      </c>
      <c r="L264" s="37">
        <f t="shared" si="42"/>
        <v>893660.13260714884</v>
      </c>
      <c r="M264" s="37">
        <f t="shared" si="43"/>
        <v>616458.0857253006</v>
      </c>
      <c r="N264" s="41">
        <f>'jan-mar'!M264</f>
        <v>403776.40484207688</v>
      </c>
      <c r="O264" s="41">
        <f t="shared" si="44"/>
        <v>212681.68088322371</v>
      </c>
      <c r="Q264" s="4"/>
      <c r="R264" s="4"/>
      <c r="S264" s="4"/>
      <c r="T264" s="4"/>
      <c r="U264" s="4"/>
    </row>
    <row r="265" spans="1:21" s="34" customFormat="1" x14ac:dyDescent="0.3">
      <c r="A265" s="33" t="s">
        <v>724</v>
      </c>
      <c r="B265" s="34" t="s">
        <v>316</v>
      </c>
      <c r="C265" s="36">
        <v>85926795</v>
      </c>
      <c r="D265" s="36">
        <v>8927</v>
      </c>
      <c r="E265" s="37">
        <f t="shared" ref="E265:E328" si="45">(C265)/D265</f>
        <v>9625.4951271423779</v>
      </c>
      <c r="F265" s="38">
        <f t="shared" ref="F265:F328" si="46">IF(ISNUMBER(C265),E265/E$435,"")</f>
        <v>1.0187560988585926</v>
      </c>
      <c r="G265" s="39">
        <f t="shared" ref="G265:G328" si="47">(E$435-E265)*0.6</f>
        <v>-106.32774912652202</v>
      </c>
      <c r="H265" s="39">
        <f t="shared" ref="H265:H328" si="48">IF(E265&gt;=E$435*0.9,0,IF(E265&lt;0.9*E$435,(E$435*0.9-E265)*0.35))</f>
        <v>0</v>
      </c>
      <c r="I265" s="37">
        <f t="shared" ref="I265:I328" si="49">G265+H265</f>
        <v>-106.32774912652202</v>
      </c>
      <c r="J265" s="40">
        <f t="shared" ref="J265:J328" si="50">I$437</f>
        <v>-111.19215679175619</v>
      </c>
      <c r="K265" s="37">
        <f t="shared" ref="K265:K328" si="51">I265+J265</f>
        <v>-217.5199059182782</v>
      </c>
      <c r="L265" s="37">
        <f t="shared" ref="L265:L328" si="52">(I265*D265)</f>
        <v>-949187.81645246211</v>
      </c>
      <c r="M265" s="37">
        <f t="shared" ref="M265:M328" si="53">(K265*D265)</f>
        <v>-1941800.2001324694</v>
      </c>
      <c r="N265" s="41">
        <f>'jan-mar'!M265</f>
        <v>-3189330.9188025566</v>
      </c>
      <c r="O265" s="41">
        <f t="shared" ref="O265:O328" si="54">M265-N265</f>
        <v>1247530.7186700872</v>
      </c>
      <c r="Q265" s="4"/>
      <c r="R265" s="4"/>
      <c r="S265" s="4"/>
      <c r="T265" s="4"/>
      <c r="U265" s="4"/>
    </row>
    <row r="266" spans="1:21" s="34" customFormat="1" x14ac:dyDescent="0.3">
      <c r="A266" s="33" t="s">
        <v>725</v>
      </c>
      <c r="B266" s="34" t="s">
        <v>317</v>
      </c>
      <c r="C266" s="36">
        <v>82173745</v>
      </c>
      <c r="D266" s="36">
        <v>8609</v>
      </c>
      <c r="E266" s="37">
        <f t="shared" si="45"/>
        <v>9545.0975723080501</v>
      </c>
      <c r="F266" s="38">
        <f t="shared" si="46"/>
        <v>1.010246874321163</v>
      </c>
      <c r="G266" s="39">
        <f t="shared" si="47"/>
        <v>-58.089216225925334</v>
      </c>
      <c r="H266" s="39">
        <f t="shared" si="48"/>
        <v>0</v>
      </c>
      <c r="I266" s="37">
        <f t="shared" si="49"/>
        <v>-58.089216225925334</v>
      </c>
      <c r="J266" s="40">
        <f t="shared" si="50"/>
        <v>-111.19215679175619</v>
      </c>
      <c r="K266" s="37">
        <f t="shared" si="51"/>
        <v>-169.28137301768152</v>
      </c>
      <c r="L266" s="37">
        <f t="shared" si="52"/>
        <v>-500090.06248899119</v>
      </c>
      <c r="M266" s="37">
        <f t="shared" si="53"/>
        <v>-1457343.3403092201</v>
      </c>
      <c r="N266" s="41">
        <f>'jan-mar'!M266</f>
        <v>-2419085.9422842162</v>
      </c>
      <c r="O266" s="41">
        <f t="shared" si="54"/>
        <v>961742.60197499604</v>
      </c>
      <c r="Q266" s="4"/>
      <c r="R266" s="4"/>
      <c r="S266" s="4"/>
      <c r="T266" s="4"/>
      <c r="U266" s="4"/>
    </row>
    <row r="267" spans="1:21" s="34" customFormat="1" x14ac:dyDescent="0.3">
      <c r="A267" s="33" t="s">
        <v>726</v>
      </c>
      <c r="B267" s="34" t="s">
        <v>318</v>
      </c>
      <c r="C267" s="36">
        <v>39687081</v>
      </c>
      <c r="D267" s="36">
        <v>5155</v>
      </c>
      <c r="E267" s="37">
        <f t="shared" si="45"/>
        <v>7698.7548011639183</v>
      </c>
      <c r="F267" s="38">
        <f t="shared" si="46"/>
        <v>0.81483116491183483</v>
      </c>
      <c r="G267" s="39">
        <f t="shared" si="47"/>
        <v>1049.7164464605537</v>
      </c>
      <c r="H267" s="39">
        <f t="shared" si="48"/>
        <v>281.64471635105349</v>
      </c>
      <c r="I267" s="37">
        <f t="shared" si="49"/>
        <v>1331.3611628116073</v>
      </c>
      <c r="J267" s="40">
        <f t="shared" si="50"/>
        <v>-111.19215679175619</v>
      </c>
      <c r="K267" s="37">
        <f t="shared" si="51"/>
        <v>1220.1690060198512</v>
      </c>
      <c r="L267" s="37">
        <f t="shared" si="52"/>
        <v>6863166.7942938358</v>
      </c>
      <c r="M267" s="37">
        <f t="shared" si="53"/>
        <v>6289971.2260323325</v>
      </c>
      <c r="N267" s="41">
        <f>'jan-mar'!M267</f>
        <v>5374215.7937546009</v>
      </c>
      <c r="O267" s="41">
        <f t="shared" si="54"/>
        <v>915755.4322777316</v>
      </c>
      <c r="Q267" s="4"/>
      <c r="R267" s="4"/>
      <c r="S267" s="4"/>
      <c r="T267" s="4"/>
      <c r="U267" s="4"/>
    </row>
    <row r="268" spans="1:21" s="34" customFormat="1" x14ac:dyDescent="0.3">
      <c r="A268" s="33" t="s">
        <v>727</v>
      </c>
      <c r="B268" s="34" t="s">
        <v>319</v>
      </c>
      <c r="C268" s="36">
        <v>69570553</v>
      </c>
      <c r="D268" s="36">
        <v>9197</v>
      </c>
      <c r="E268" s="37">
        <f t="shared" si="45"/>
        <v>7564.483309774927</v>
      </c>
      <c r="F268" s="38">
        <f t="shared" si="46"/>
        <v>0.80061995822079945</v>
      </c>
      <c r="G268" s="39">
        <f t="shared" si="47"/>
        <v>1130.2793412939484</v>
      </c>
      <c r="H268" s="39">
        <f t="shared" si="48"/>
        <v>328.63973833720047</v>
      </c>
      <c r="I268" s="37">
        <f t="shared" si="49"/>
        <v>1458.9190796311489</v>
      </c>
      <c r="J268" s="40">
        <f t="shared" si="50"/>
        <v>-111.19215679175619</v>
      </c>
      <c r="K268" s="37">
        <f t="shared" si="51"/>
        <v>1347.7269228393927</v>
      </c>
      <c r="L268" s="37">
        <f t="shared" si="52"/>
        <v>13417678.775367675</v>
      </c>
      <c r="M268" s="37">
        <f t="shared" si="53"/>
        <v>12395044.509353895</v>
      </c>
      <c r="N268" s="41">
        <f>'jan-mar'!M268</f>
        <v>11059463.809720865</v>
      </c>
      <c r="O268" s="41">
        <f t="shared" si="54"/>
        <v>1335580.6996330302</v>
      </c>
      <c r="Q268" s="4"/>
      <c r="R268" s="4"/>
      <c r="S268" s="4"/>
      <c r="T268" s="4"/>
      <c r="U268" s="4"/>
    </row>
    <row r="269" spans="1:21" s="34" customFormat="1" x14ac:dyDescent="0.3">
      <c r="A269" s="33" t="s">
        <v>728</v>
      </c>
      <c r="B269" s="34" t="s">
        <v>320</v>
      </c>
      <c r="C269" s="36">
        <v>87963238</v>
      </c>
      <c r="D269" s="36">
        <v>10857</v>
      </c>
      <c r="E269" s="37">
        <f t="shared" si="45"/>
        <v>8101.9837892603846</v>
      </c>
      <c r="F269" s="38">
        <f t="shared" si="46"/>
        <v>0.85750865686770161</v>
      </c>
      <c r="G269" s="39">
        <f t="shared" si="47"/>
        <v>807.77905360267391</v>
      </c>
      <c r="H269" s="39">
        <f t="shared" si="48"/>
        <v>140.51457051729028</v>
      </c>
      <c r="I269" s="37">
        <f t="shared" si="49"/>
        <v>948.29362411996419</v>
      </c>
      <c r="J269" s="40">
        <f t="shared" si="50"/>
        <v>-111.19215679175619</v>
      </c>
      <c r="K269" s="37">
        <f t="shared" si="51"/>
        <v>837.10146732820795</v>
      </c>
      <c r="L269" s="37">
        <f t="shared" si="52"/>
        <v>10295623.877070451</v>
      </c>
      <c r="M269" s="37">
        <f t="shared" si="53"/>
        <v>9088410.6307823528</v>
      </c>
      <c r="N269" s="41">
        <f>'jan-mar'!M269</f>
        <v>8746073.8097465914</v>
      </c>
      <c r="O269" s="41">
        <f t="shared" si="54"/>
        <v>342336.82103576139</v>
      </c>
      <c r="Q269" s="4"/>
      <c r="R269" s="4"/>
      <c r="S269" s="4"/>
      <c r="T269" s="4"/>
      <c r="U269" s="4"/>
    </row>
    <row r="270" spans="1:21" s="34" customFormat="1" x14ac:dyDescent="0.3">
      <c r="A270" s="33" t="s">
        <v>729</v>
      </c>
      <c r="B270" s="34" t="s">
        <v>321</v>
      </c>
      <c r="C270" s="36">
        <v>18283740</v>
      </c>
      <c r="D270" s="36">
        <v>2250</v>
      </c>
      <c r="E270" s="37">
        <f t="shared" si="45"/>
        <v>8126.1066666666666</v>
      </c>
      <c r="F270" s="38">
        <f t="shared" si="46"/>
        <v>0.8600618064101464</v>
      </c>
      <c r="G270" s="39">
        <f t="shared" si="47"/>
        <v>793.30532715890479</v>
      </c>
      <c r="H270" s="39">
        <f t="shared" si="48"/>
        <v>132.0715634250916</v>
      </c>
      <c r="I270" s="37">
        <f t="shared" si="49"/>
        <v>925.37689058399633</v>
      </c>
      <c r="J270" s="40">
        <f t="shared" si="50"/>
        <v>-111.19215679175619</v>
      </c>
      <c r="K270" s="37">
        <f t="shared" si="51"/>
        <v>814.18473379224019</v>
      </c>
      <c r="L270" s="37">
        <f t="shared" si="52"/>
        <v>2082098.0038139918</v>
      </c>
      <c r="M270" s="37">
        <f t="shared" si="53"/>
        <v>1831915.6510325405</v>
      </c>
      <c r="N270" s="41">
        <f>'jan-mar'!M270</f>
        <v>1424410.6687095745</v>
      </c>
      <c r="O270" s="41">
        <f t="shared" si="54"/>
        <v>407504.98232296598</v>
      </c>
      <c r="Q270" s="4"/>
      <c r="R270" s="4"/>
      <c r="S270" s="4"/>
      <c r="T270" s="4"/>
      <c r="U270" s="4"/>
    </row>
    <row r="271" spans="1:21" s="34" customFormat="1" x14ac:dyDescent="0.3">
      <c r="A271" s="33" t="s">
        <v>730</v>
      </c>
      <c r="B271" s="34" t="s">
        <v>322</v>
      </c>
      <c r="C271" s="36">
        <v>20902012</v>
      </c>
      <c r="D271" s="36">
        <v>1645</v>
      </c>
      <c r="E271" s="37">
        <f t="shared" si="45"/>
        <v>12706.390273556231</v>
      </c>
      <c r="F271" s="38">
        <f t="shared" si="46"/>
        <v>1.3448360229450291</v>
      </c>
      <c r="G271" s="39">
        <f t="shared" si="47"/>
        <v>-1954.8648369748341</v>
      </c>
      <c r="H271" s="39">
        <f t="shared" si="48"/>
        <v>0</v>
      </c>
      <c r="I271" s="37">
        <f t="shared" si="49"/>
        <v>-1954.8648369748341</v>
      </c>
      <c r="J271" s="40">
        <f t="shared" si="50"/>
        <v>-111.19215679175619</v>
      </c>
      <c r="K271" s="37">
        <f t="shared" si="51"/>
        <v>-2066.0569937665905</v>
      </c>
      <c r="L271" s="37">
        <f t="shared" si="52"/>
        <v>-3215752.656823602</v>
      </c>
      <c r="M271" s="37">
        <f t="shared" si="53"/>
        <v>-3398663.7547460413</v>
      </c>
      <c r="N271" s="41">
        <f>'jan-mar'!M271</f>
        <v>-704900.19110901793</v>
      </c>
      <c r="O271" s="41">
        <f t="shared" si="54"/>
        <v>-2693763.5636370233</v>
      </c>
      <c r="Q271" s="4"/>
      <c r="R271" s="4"/>
      <c r="S271" s="4"/>
      <c r="T271" s="4"/>
      <c r="U271" s="4"/>
    </row>
    <row r="272" spans="1:21" s="34" customFormat="1" x14ac:dyDescent="0.3">
      <c r="A272" s="33" t="s">
        <v>731</v>
      </c>
      <c r="B272" s="34" t="s">
        <v>323</v>
      </c>
      <c r="C272" s="36">
        <v>38110333</v>
      </c>
      <c r="D272" s="36">
        <v>4565</v>
      </c>
      <c r="E272" s="37">
        <f t="shared" si="45"/>
        <v>8348.375246440306</v>
      </c>
      <c r="F272" s="38">
        <f t="shared" si="46"/>
        <v>0.88358656729133112</v>
      </c>
      <c r="G272" s="39">
        <f t="shared" si="47"/>
        <v>659.94417929472104</v>
      </c>
      <c r="H272" s="39">
        <f t="shared" si="48"/>
        <v>54.277560504317805</v>
      </c>
      <c r="I272" s="37">
        <f t="shared" si="49"/>
        <v>714.2217397990388</v>
      </c>
      <c r="J272" s="40">
        <f t="shared" si="50"/>
        <v>-111.19215679175619</v>
      </c>
      <c r="K272" s="37">
        <f t="shared" si="51"/>
        <v>603.02958300728255</v>
      </c>
      <c r="L272" s="37">
        <f t="shared" si="52"/>
        <v>3260422.242182612</v>
      </c>
      <c r="M272" s="37">
        <f t="shared" si="53"/>
        <v>2752830.046428245</v>
      </c>
      <c r="N272" s="41">
        <f>'jan-mar'!M272</f>
        <v>1887834.1930622091</v>
      </c>
      <c r="O272" s="41">
        <f t="shared" si="54"/>
        <v>864995.85336603597</v>
      </c>
      <c r="Q272" s="4"/>
      <c r="R272" s="4"/>
      <c r="S272" s="4"/>
      <c r="T272" s="4"/>
      <c r="U272" s="4"/>
    </row>
    <row r="273" spans="1:21" s="34" customFormat="1" x14ac:dyDescent="0.3">
      <c r="A273" s="33" t="s">
        <v>732</v>
      </c>
      <c r="B273" s="34" t="s">
        <v>324</v>
      </c>
      <c r="C273" s="36">
        <v>6913945</v>
      </c>
      <c r="D273" s="36">
        <v>947</v>
      </c>
      <c r="E273" s="37">
        <f t="shared" si="45"/>
        <v>7300.8922914466739</v>
      </c>
      <c r="F273" s="38">
        <f t="shared" si="46"/>
        <v>0.77272165751219191</v>
      </c>
      <c r="G273" s="39">
        <f t="shared" si="47"/>
        <v>1288.4339522909004</v>
      </c>
      <c r="H273" s="39">
        <f t="shared" si="48"/>
        <v>420.89659475208902</v>
      </c>
      <c r="I273" s="37">
        <f t="shared" si="49"/>
        <v>1709.3305470429893</v>
      </c>
      <c r="J273" s="40">
        <f t="shared" si="50"/>
        <v>-111.19215679175619</v>
      </c>
      <c r="K273" s="37">
        <f t="shared" si="51"/>
        <v>1598.1383902512332</v>
      </c>
      <c r="L273" s="37">
        <f t="shared" si="52"/>
        <v>1618736.0280497109</v>
      </c>
      <c r="M273" s="37">
        <f t="shared" si="53"/>
        <v>1513437.0555679179</v>
      </c>
      <c r="N273" s="41">
        <f>'jan-mar'!M273</f>
        <v>1544399.6077857625</v>
      </c>
      <c r="O273" s="41">
        <f t="shared" si="54"/>
        <v>-30962.552217844641</v>
      </c>
      <c r="Q273" s="4"/>
      <c r="R273" s="4"/>
      <c r="S273" s="4"/>
      <c r="T273" s="4"/>
      <c r="U273" s="4"/>
    </row>
    <row r="274" spans="1:21" s="34" customFormat="1" x14ac:dyDescent="0.3">
      <c r="A274" s="33" t="s">
        <v>733</v>
      </c>
      <c r="B274" s="34" t="s">
        <v>325</v>
      </c>
      <c r="C274" s="36">
        <v>58754620</v>
      </c>
      <c r="D274" s="36">
        <v>7657</v>
      </c>
      <c r="E274" s="37">
        <f t="shared" si="45"/>
        <v>7673.321144051195</v>
      </c>
      <c r="F274" s="38">
        <f t="shared" si="46"/>
        <v>0.81213928330391627</v>
      </c>
      <c r="G274" s="39">
        <f t="shared" si="47"/>
        <v>1064.9766407281877</v>
      </c>
      <c r="H274" s="39">
        <f t="shared" si="48"/>
        <v>290.54649634050662</v>
      </c>
      <c r="I274" s="37">
        <f t="shared" si="49"/>
        <v>1355.5231370686943</v>
      </c>
      <c r="J274" s="40">
        <f t="shared" si="50"/>
        <v>-111.19215679175619</v>
      </c>
      <c r="K274" s="37">
        <f t="shared" si="51"/>
        <v>1244.3309802769381</v>
      </c>
      <c r="L274" s="37">
        <f t="shared" si="52"/>
        <v>10379240.660534993</v>
      </c>
      <c r="M274" s="37">
        <f t="shared" si="53"/>
        <v>9527842.3159805145</v>
      </c>
      <c r="N274" s="41">
        <f>'jan-mar'!M274</f>
        <v>8049353.6753596487</v>
      </c>
      <c r="O274" s="41">
        <f t="shared" si="54"/>
        <v>1478488.6406208659</v>
      </c>
      <c r="Q274" s="4"/>
      <c r="R274" s="4"/>
      <c r="S274" s="4"/>
      <c r="T274" s="4"/>
      <c r="U274" s="4"/>
    </row>
    <row r="275" spans="1:21" s="34" customFormat="1" x14ac:dyDescent="0.3">
      <c r="A275" s="33" t="s">
        <v>734</v>
      </c>
      <c r="B275" s="34" t="s">
        <v>326</v>
      </c>
      <c r="C275" s="36">
        <v>38398644</v>
      </c>
      <c r="D275" s="36">
        <v>4764</v>
      </c>
      <c r="E275" s="37">
        <f t="shared" si="45"/>
        <v>8060.168765743073</v>
      </c>
      <c r="F275" s="38">
        <f t="shared" si="46"/>
        <v>0.85308298217050571</v>
      </c>
      <c r="G275" s="39">
        <f t="shared" si="47"/>
        <v>832.8680677130609</v>
      </c>
      <c r="H275" s="39">
        <f t="shared" si="48"/>
        <v>155.14982874834936</v>
      </c>
      <c r="I275" s="37">
        <f t="shared" si="49"/>
        <v>988.01789646141026</v>
      </c>
      <c r="J275" s="40">
        <f t="shared" si="50"/>
        <v>-111.19215679175619</v>
      </c>
      <c r="K275" s="37">
        <f t="shared" si="51"/>
        <v>876.82573966965401</v>
      </c>
      <c r="L275" s="37">
        <f t="shared" si="52"/>
        <v>4706917.2587421583</v>
      </c>
      <c r="M275" s="37">
        <f t="shared" si="53"/>
        <v>4177197.8237862317</v>
      </c>
      <c r="N275" s="41">
        <f>'jan-mar'!M275</f>
        <v>3587868.7318810709</v>
      </c>
      <c r="O275" s="41">
        <f t="shared" si="54"/>
        <v>589329.09190516081</v>
      </c>
      <c r="Q275" s="4"/>
      <c r="R275" s="4"/>
      <c r="S275" s="4"/>
      <c r="T275" s="4"/>
      <c r="U275" s="4"/>
    </row>
    <row r="276" spans="1:21" s="34" customFormat="1" x14ac:dyDescent="0.3">
      <c r="A276" s="33" t="s">
        <v>735</v>
      </c>
      <c r="B276" s="34" t="s">
        <v>327</v>
      </c>
      <c r="C276" s="36">
        <v>73698556</v>
      </c>
      <c r="D276" s="36">
        <v>9271</v>
      </c>
      <c r="E276" s="37">
        <f t="shared" si="45"/>
        <v>7949.3642541257686</v>
      </c>
      <c r="F276" s="38">
        <f t="shared" si="46"/>
        <v>0.84135550524593017</v>
      </c>
      <c r="G276" s="39">
        <f t="shared" si="47"/>
        <v>899.35077468344355</v>
      </c>
      <c r="H276" s="39">
        <f t="shared" si="48"/>
        <v>193.93140781440587</v>
      </c>
      <c r="I276" s="37">
        <f t="shared" si="49"/>
        <v>1093.2821824978494</v>
      </c>
      <c r="J276" s="40">
        <f t="shared" si="50"/>
        <v>-111.19215679175619</v>
      </c>
      <c r="K276" s="37">
        <f t="shared" si="51"/>
        <v>982.09002570609323</v>
      </c>
      <c r="L276" s="37">
        <f t="shared" si="52"/>
        <v>10135819.113937562</v>
      </c>
      <c r="M276" s="37">
        <f t="shared" si="53"/>
        <v>9104956.6283211894</v>
      </c>
      <c r="N276" s="41">
        <f>'jan-mar'!M276</f>
        <v>8132888.5210473137</v>
      </c>
      <c r="O276" s="41">
        <f t="shared" si="54"/>
        <v>972068.10727387574</v>
      </c>
      <c r="Q276" s="4"/>
      <c r="R276" s="4"/>
      <c r="S276" s="4"/>
      <c r="T276" s="4"/>
      <c r="U276" s="4"/>
    </row>
    <row r="277" spans="1:21" s="34" customFormat="1" x14ac:dyDescent="0.3">
      <c r="A277" s="33" t="s">
        <v>736</v>
      </c>
      <c r="B277" s="34" t="s">
        <v>328</v>
      </c>
      <c r="C277" s="36">
        <v>75161225</v>
      </c>
      <c r="D277" s="36">
        <v>8398</v>
      </c>
      <c r="E277" s="37">
        <f t="shared" si="45"/>
        <v>8949.89580852584</v>
      </c>
      <c r="F277" s="38">
        <f t="shared" si="46"/>
        <v>0.9472511095428231</v>
      </c>
      <c r="G277" s="39">
        <f t="shared" si="47"/>
        <v>299.03184204340067</v>
      </c>
      <c r="H277" s="39">
        <f t="shared" si="48"/>
        <v>0</v>
      </c>
      <c r="I277" s="37">
        <f t="shared" si="49"/>
        <v>299.03184204340067</v>
      </c>
      <c r="J277" s="40">
        <f t="shared" si="50"/>
        <v>-111.19215679175619</v>
      </c>
      <c r="K277" s="37">
        <f t="shared" si="51"/>
        <v>187.83968525164448</v>
      </c>
      <c r="L277" s="37">
        <f t="shared" si="52"/>
        <v>2511269.4094804791</v>
      </c>
      <c r="M277" s="37">
        <f t="shared" si="53"/>
        <v>1577477.6767433104</v>
      </c>
      <c r="N277" s="41">
        <f>'jan-mar'!M277</f>
        <v>962405.73584587697</v>
      </c>
      <c r="O277" s="41">
        <f t="shared" si="54"/>
        <v>615071.94089743344</v>
      </c>
      <c r="Q277" s="4"/>
      <c r="R277" s="4"/>
      <c r="S277" s="4"/>
      <c r="T277" s="4"/>
      <c r="U277" s="4"/>
    </row>
    <row r="278" spans="1:21" s="34" customFormat="1" x14ac:dyDescent="0.3">
      <c r="A278" s="33" t="s">
        <v>737</v>
      </c>
      <c r="B278" s="34" t="s">
        <v>329</v>
      </c>
      <c r="C278" s="36">
        <v>81626798</v>
      </c>
      <c r="D278" s="36">
        <v>9383</v>
      </c>
      <c r="E278" s="37">
        <f t="shared" si="45"/>
        <v>8699.4349355216873</v>
      </c>
      <c r="F278" s="38">
        <f t="shared" si="46"/>
        <v>0.92074249481411985</v>
      </c>
      <c r="G278" s="39">
        <f t="shared" si="47"/>
        <v>449.3083658458923</v>
      </c>
      <c r="H278" s="39">
        <f t="shared" si="48"/>
        <v>0</v>
      </c>
      <c r="I278" s="37">
        <f t="shared" si="49"/>
        <v>449.3083658458923</v>
      </c>
      <c r="J278" s="40">
        <f t="shared" si="50"/>
        <v>-111.19215679175619</v>
      </c>
      <c r="K278" s="37">
        <f t="shared" si="51"/>
        <v>338.11620905413611</v>
      </c>
      <c r="L278" s="37">
        <f t="shared" si="52"/>
        <v>4215860.3967320072</v>
      </c>
      <c r="M278" s="37">
        <f t="shared" si="53"/>
        <v>3172544.3895549593</v>
      </c>
      <c r="N278" s="41">
        <f>'jan-mar'!M278</f>
        <v>2346796.2469447344</v>
      </c>
      <c r="O278" s="41">
        <f t="shared" si="54"/>
        <v>825748.1426102249</v>
      </c>
      <c r="Q278" s="4"/>
      <c r="R278" s="4"/>
      <c r="S278" s="4"/>
      <c r="T278" s="4"/>
      <c r="U278" s="4"/>
    </row>
    <row r="279" spans="1:21" s="34" customFormat="1" x14ac:dyDescent="0.3">
      <c r="A279" s="33" t="s">
        <v>738</v>
      </c>
      <c r="B279" s="34" t="s">
        <v>330</v>
      </c>
      <c r="C279" s="36">
        <v>57928666</v>
      </c>
      <c r="D279" s="36">
        <v>6536</v>
      </c>
      <c r="E279" s="37">
        <f t="shared" si="45"/>
        <v>8863.0149938800496</v>
      </c>
      <c r="F279" s="38">
        <f t="shared" si="46"/>
        <v>0.93805570103395419</v>
      </c>
      <c r="G279" s="39">
        <f t="shared" si="47"/>
        <v>351.16033083087495</v>
      </c>
      <c r="H279" s="39">
        <f t="shared" si="48"/>
        <v>0</v>
      </c>
      <c r="I279" s="37">
        <f t="shared" si="49"/>
        <v>351.16033083087495</v>
      </c>
      <c r="J279" s="40">
        <f t="shared" si="50"/>
        <v>-111.19215679175619</v>
      </c>
      <c r="K279" s="37">
        <f t="shared" si="51"/>
        <v>239.96817403911876</v>
      </c>
      <c r="L279" s="37">
        <f t="shared" si="52"/>
        <v>2295183.9223105987</v>
      </c>
      <c r="M279" s="37">
        <f t="shared" si="53"/>
        <v>1568431.9855196802</v>
      </c>
      <c r="N279" s="41">
        <f>'jan-mar'!M279</f>
        <v>1293935.0423777865</v>
      </c>
      <c r="O279" s="41">
        <f t="shared" si="54"/>
        <v>274496.94314189372</v>
      </c>
      <c r="Q279" s="4"/>
      <c r="R279" s="4"/>
      <c r="S279" s="4"/>
      <c r="T279" s="4"/>
      <c r="U279" s="4"/>
    </row>
    <row r="280" spans="1:21" s="34" customFormat="1" x14ac:dyDescent="0.3">
      <c r="A280" s="33" t="s">
        <v>739</v>
      </c>
      <c r="B280" s="34" t="s">
        <v>331</v>
      </c>
      <c r="C280" s="36">
        <v>63866805</v>
      </c>
      <c r="D280" s="36">
        <v>7487</v>
      </c>
      <c r="E280" s="37">
        <f t="shared" si="45"/>
        <v>8530.3599572592502</v>
      </c>
      <c r="F280" s="38">
        <f t="shared" si="46"/>
        <v>0.90284770987120977</v>
      </c>
      <c r="G280" s="39">
        <f t="shared" si="47"/>
        <v>550.75335280335457</v>
      </c>
      <c r="H280" s="39">
        <f t="shared" si="48"/>
        <v>0</v>
      </c>
      <c r="I280" s="37">
        <f t="shared" si="49"/>
        <v>550.75335280335457</v>
      </c>
      <c r="J280" s="40">
        <f t="shared" si="50"/>
        <v>-111.19215679175619</v>
      </c>
      <c r="K280" s="37">
        <f t="shared" si="51"/>
        <v>439.56119601159838</v>
      </c>
      <c r="L280" s="37">
        <f t="shared" si="52"/>
        <v>4123490.3524387158</v>
      </c>
      <c r="M280" s="37">
        <f t="shared" si="53"/>
        <v>3290994.6745388373</v>
      </c>
      <c r="N280" s="41">
        <f>'jan-mar'!M280</f>
        <v>3758671.3115015873</v>
      </c>
      <c r="O280" s="41">
        <f t="shared" si="54"/>
        <v>-467676.63696275</v>
      </c>
      <c r="Q280" s="4"/>
      <c r="R280" s="4"/>
      <c r="S280" s="4"/>
      <c r="T280" s="4"/>
      <c r="U280" s="4"/>
    </row>
    <row r="281" spans="1:21" s="34" customFormat="1" x14ac:dyDescent="0.3">
      <c r="A281" s="33" t="s">
        <v>740</v>
      </c>
      <c r="B281" s="34" t="s">
        <v>332</v>
      </c>
      <c r="C281" s="36">
        <v>33053983</v>
      </c>
      <c r="D281" s="36">
        <v>2956</v>
      </c>
      <c r="E281" s="37">
        <f t="shared" si="45"/>
        <v>11181.996955345061</v>
      </c>
      <c r="F281" s="38">
        <f t="shared" si="46"/>
        <v>1.183495232733859</v>
      </c>
      <c r="G281" s="39">
        <f t="shared" si="47"/>
        <v>-1040.2288460481318</v>
      </c>
      <c r="H281" s="39">
        <f t="shared" si="48"/>
        <v>0</v>
      </c>
      <c r="I281" s="37">
        <f t="shared" si="49"/>
        <v>-1040.2288460481318</v>
      </c>
      <c r="J281" s="40">
        <f t="shared" si="50"/>
        <v>-111.19215679175619</v>
      </c>
      <c r="K281" s="37">
        <f t="shared" si="51"/>
        <v>-1151.4210028398879</v>
      </c>
      <c r="L281" s="37">
        <f t="shared" si="52"/>
        <v>-3074916.4689182774</v>
      </c>
      <c r="M281" s="37">
        <f t="shared" si="53"/>
        <v>-3403600.4843947086</v>
      </c>
      <c r="N281" s="41">
        <f>'jan-mar'!M281</f>
        <v>-406586.639585567</v>
      </c>
      <c r="O281" s="41">
        <f t="shared" si="54"/>
        <v>-2997013.8448091415</v>
      </c>
      <c r="Q281" s="4"/>
      <c r="R281" s="4"/>
      <c r="S281" s="4"/>
      <c r="T281" s="4"/>
      <c r="U281" s="4"/>
    </row>
    <row r="282" spans="1:21" s="34" customFormat="1" x14ac:dyDescent="0.3">
      <c r="A282" s="33" t="s">
        <v>741</v>
      </c>
      <c r="B282" s="34" t="s">
        <v>333</v>
      </c>
      <c r="C282" s="36">
        <v>18505588</v>
      </c>
      <c r="D282" s="36">
        <v>2019</v>
      </c>
      <c r="E282" s="37">
        <f t="shared" si="45"/>
        <v>9165.719663199603</v>
      </c>
      <c r="F282" s="38">
        <f t="shared" si="46"/>
        <v>0.9700937649411997</v>
      </c>
      <c r="G282" s="39">
        <f t="shared" si="47"/>
        <v>169.53752923914288</v>
      </c>
      <c r="H282" s="39">
        <f t="shared" si="48"/>
        <v>0</v>
      </c>
      <c r="I282" s="37">
        <f t="shared" si="49"/>
        <v>169.53752923914288</v>
      </c>
      <c r="J282" s="40">
        <f t="shared" si="50"/>
        <v>-111.19215679175619</v>
      </c>
      <c r="K282" s="37">
        <f t="shared" si="51"/>
        <v>58.345372447386694</v>
      </c>
      <c r="L282" s="37">
        <f t="shared" si="52"/>
        <v>342296.27153382951</v>
      </c>
      <c r="M282" s="37">
        <f t="shared" si="53"/>
        <v>117799.30697127373</v>
      </c>
      <c r="N282" s="41">
        <f>'jan-mar'!M282</f>
        <v>-124770.44902681373</v>
      </c>
      <c r="O282" s="41">
        <f t="shared" si="54"/>
        <v>242569.75599808746</v>
      </c>
      <c r="Q282" s="4"/>
      <c r="R282" s="4"/>
      <c r="S282" s="4"/>
      <c r="T282" s="4"/>
      <c r="U282" s="4"/>
    </row>
    <row r="283" spans="1:21" s="34" customFormat="1" x14ac:dyDescent="0.3">
      <c r="A283" s="33" t="s">
        <v>742</v>
      </c>
      <c r="B283" s="34" t="s">
        <v>334</v>
      </c>
      <c r="C283" s="36">
        <v>13565283</v>
      </c>
      <c r="D283" s="36">
        <v>1238</v>
      </c>
      <c r="E283" s="37">
        <f t="shared" si="45"/>
        <v>10957.41760904685</v>
      </c>
      <c r="F283" s="38">
        <f t="shared" si="46"/>
        <v>1.1597259018374335</v>
      </c>
      <c r="G283" s="39">
        <f t="shared" si="47"/>
        <v>-905.48123826920528</v>
      </c>
      <c r="H283" s="39">
        <f t="shared" si="48"/>
        <v>0</v>
      </c>
      <c r="I283" s="37">
        <f t="shared" si="49"/>
        <v>-905.48123826920528</v>
      </c>
      <c r="J283" s="40">
        <f t="shared" si="50"/>
        <v>-111.19215679175619</v>
      </c>
      <c r="K283" s="37">
        <f t="shared" si="51"/>
        <v>-1016.6733950609614</v>
      </c>
      <c r="L283" s="37">
        <f t="shared" si="52"/>
        <v>-1120985.7729772762</v>
      </c>
      <c r="M283" s="37">
        <f t="shared" si="53"/>
        <v>-1258641.6630854702</v>
      </c>
      <c r="N283" s="41">
        <f>'jan-mar'!M283</f>
        <v>-1292641.2280808298</v>
      </c>
      <c r="O283" s="41">
        <f t="shared" si="54"/>
        <v>33999.564995359629</v>
      </c>
      <c r="Q283" s="4"/>
      <c r="R283" s="4"/>
      <c r="S283" s="4"/>
      <c r="T283" s="4"/>
      <c r="U283" s="4"/>
    </row>
    <row r="284" spans="1:21" s="34" customFormat="1" x14ac:dyDescent="0.3">
      <c r="A284" s="33" t="s">
        <v>743</v>
      </c>
      <c r="B284" s="34" t="s">
        <v>335</v>
      </c>
      <c r="C284" s="36">
        <v>31473248</v>
      </c>
      <c r="D284" s="36">
        <v>3539</v>
      </c>
      <c r="E284" s="37">
        <f t="shared" si="45"/>
        <v>8893.2602430064999</v>
      </c>
      <c r="F284" s="38">
        <f t="shared" si="46"/>
        <v>0.94125683838866359</v>
      </c>
      <c r="G284" s="39">
        <f t="shared" si="47"/>
        <v>333.01318135500475</v>
      </c>
      <c r="H284" s="39">
        <f t="shared" si="48"/>
        <v>0</v>
      </c>
      <c r="I284" s="37">
        <f t="shared" si="49"/>
        <v>333.01318135500475</v>
      </c>
      <c r="J284" s="40">
        <f t="shared" si="50"/>
        <v>-111.19215679175619</v>
      </c>
      <c r="K284" s="37">
        <f t="shared" si="51"/>
        <v>221.82102456324856</v>
      </c>
      <c r="L284" s="37">
        <f t="shared" si="52"/>
        <v>1178533.6488153618</v>
      </c>
      <c r="M284" s="37">
        <f t="shared" si="53"/>
        <v>785024.60592933663</v>
      </c>
      <c r="N284" s="41">
        <f>'jan-mar'!M284</f>
        <v>523573.77013081219</v>
      </c>
      <c r="O284" s="41">
        <f t="shared" si="54"/>
        <v>261450.83579852444</v>
      </c>
      <c r="Q284" s="4"/>
      <c r="R284" s="4"/>
      <c r="S284" s="4"/>
      <c r="T284" s="4"/>
      <c r="U284" s="4"/>
    </row>
    <row r="285" spans="1:21" s="34" customFormat="1" x14ac:dyDescent="0.3">
      <c r="A285" s="33" t="s">
        <v>744</v>
      </c>
      <c r="B285" s="34" t="s">
        <v>336</v>
      </c>
      <c r="C285" s="36">
        <v>76733954</v>
      </c>
      <c r="D285" s="36">
        <v>9800</v>
      </c>
      <c r="E285" s="37">
        <f t="shared" si="45"/>
        <v>7829.9953061224487</v>
      </c>
      <c r="F285" s="38">
        <f t="shared" si="46"/>
        <v>0.82872157398458635</v>
      </c>
      <c r="G285" s="39">
        <f t="shared" si="47"/>
        <v>970.97214348543548</v>
      </c>
      <c r="H285" s="39">
        <f t="shared" si="48"/>
        <v>235.71053961556785</v>
      </c>
      <c r="I285" s="37">
        <f t="shared" si="49"/>
        <v>1206.6826831010032</v>
      </c>
      <c r="J285" s="40">
        <f t="shared" si="50"/>
        <v>-111.19215679175619</v>
      </c>
      <c r="K285" s="37">
        <f t="shared" si="51"/>
        <v>1095.4905263092471</v>
      </c>
      <c r="L285" s="37">
        <f t="shared" si="52"/>
        <v>11825490.294389833</v>
      </c>
      <c r="M285" s="37">
        <f t="shared" si="53"/>
        <v>10735807.157830622</v>
      </c>
      <c r="N285" s="41">
        <f>'jan-mar'!M285</f>
        <v>9392460.2459350321</v>
      </c>
      <c r="O285" s="41">
        <f t="shared" si="54"/>
        <v>1343346.9118955899</v>
      </c>
      <c r="Q285" s="4"/>
      <c r="R285" s="4"/>
      <c r="S285" s="4"/>
      <c r="T285" s="4"/>
      <c r="U285" s="4"/>
    </row>
    <row r="286" spans="1:21" s="34" customFormat="1" x14ac:dyDescent="0.3">
      <c r="A286" s="33" t="s">
        <v>745</v>
      </c>
      <c r="B286" s="34" t="s">
        <v>337</v>
      </c>
      <c r="C286" s="36">
        <v>26861165</v>
      </c>
      <c r="D286" s="36">
        <v>3433</v>
      </c>
      <c r="E286" s="37">
        <f t="shared" si="45"/>
        <v>7824.3999417419163</v>
      </c>
      <c r="F286" s="38">
        <f t="shared" si="46"/>
        <v>0.82812936428392081</v>
      </c>
      <c r="G286" s="39">
        <f t="shared" si="47"/>
        <v>974.32936211375488</v>
      </c>
      <c r="H286" s="39">
        <f t="shared" si="48"/>
        <v>237.66891714875416</v>
      </c>
      <c r="I286" s="37">
        <f t="shared" si="49"/>
        <v>1211.998279262509</v>
      </c>
      <c r="J286" s="40">
        <f t="shared" si="50"/>
        <v>-111.19215679175619</v>
      </c>
      <c r="K286" s="37">
        <f t="shared" si="51"/>
        <v>1100.8061224707528</v>
      </c>
      <c r="L286" s="37">
        <f t="shared" si="52"/>
        <v>4160790.0927081932</v>
      </c>
      <c r="M286" s="37">
        <f t="shared" si="53"/>
        <v>3779067.4184420942</v>
      </c>
      <c r="N286" s="41">
        <f>'jan-mar'!M286</f>
        <v>3411085.0639688727</v>
      </c>
      <c r="O286" s="41">
        <f t="shared" si="54"/>
        <v>367982.35447322158</v>
      </c>
      <c r="Q286" s="4"/>
      <c r="R286" s="4"/>
      <c r="S286" s="4"/>
      <c r="T286" s="4"/>
      <c r="U286" s="4"/>
    </row>
    <row r="287" spans="1:21" s="34" customFormat="1" x14ac:dyDescent="0.3">
      <c r="A287" s="33" t="s">
        <v>746</v>
      </c>
      <c r="B287" s="34" t="s">
        <v>338</v>
      </c>
      <c r="C287" s="36">
        <v>49364118</v>
      </c>
      <c r="D287" s="36">
        <v>5849</v>
      </c>
      <c r="E287" s="37">
        <f t="shared" si="45"/>
        <v>8439.7534621302784</v>
      </c>
      <c r="F287" s="38">
        <f t="shared" si="46"/>
        <v>0.89325797778059213</v>
      </c>
      <c r="G287" s="39">
        <f t="shared" si="47"/>
        <v>605.11724988073763</v>
      </c>
      <c r="H287" s="39">
        <f t="shared" si="48"/>
        <v>22.29518501282746</v>
      </c>
      <c r="I287" s="37">
        <f t="shared" si="49"/>
        <v>627.41243489356509</v>
      </c>
      <c r="J287" s="40">
        <f t="shared" si="50"/>
        <v>-111.19215679175619</v>
      </c>
      <c r="K287" s="37">
        <f t="shared" si="51"/>
        <v>516.22027810180884</v>
      </c>
      <c r="L287" s="37">
        <f t="shared" si="52"/>
        <v>3669735.3316924623</v>
      </c>
      <c r="M287" s="37">
        <f t="shared" si="53"/>
        <v>3019372.4066174799</v>
      </c>
      <c r="N287" s="41">
        <f>'jan-mar'!M287</f>
        <v>2090157.8124032537</v>
      </c>
      <c r="O287" s="41">
        <f t="shared" si="54"/>
        <v>929214.59421422612</v>
      </c>
      <c r="Q287" s="4"/>
      <c r="R287" s="4"/>
      <c r="S287" s="4"/>
      <c r="T287" s="4"/>
      <c r="U287" s="4"/>
    </row>
    <row r="288" spans="1:21" s="34" customFormat="1" x14ac:dyDescent="0.3">
      <c r="A288" s="33" t="s">
        <v>747</v>
      </c>
      <c r="B288" s="34" t="s">
        <v>339</v>
      </c>
      <c r="C288" s="36">
        <v>19339368</v>
      </c>
      <c r="D288" s="36">
        <v>2641</v>
      </c>
      <c r="E288" s="37">
        <f t="shared" si="45"/>
        <v>7322.7444149943203</v>
      </c>
      <c r="F288" s="38">
        <f t="shared" si="46"/>
        <v>0.77503447195374742</v>
      </c>
      <c r="G288" s="39">
        <f t="shared" si="47"/>
        <v>1275.3226781623125</v>
      </c>
      <c r="H288" s="39">
        <f t="shared" si="48"/>
        <v>413.24835151041276</v>
      </c>
      <c r="I288" s="37">
        <f t="shared" si="49"/>
        <v>1688.5710296727252</v>
      </c>
      <c r="J288" s="40">
        <f t="shared" si="50"/>
        <v>-111.19215679175619</v>
      </c>
      <c r="K288" s="37">
        <f t="shared" si="51"/>
        <v>1577.3788728809691</v>
      </c>
      <c r="L288" s="37">
        <f t="shared" si="52"/>
        <v>4459516.0893656677</v>
      </c>
      <c r="M288" s="37">
        <f t="shared" si="53"/>
        <v>4165857.6032786393</v>
      </c>
      <c r="N288" s="41">
        <f>'jan-mar'!M288</f>
        <v>3915205.5305831046</v>
      </c>
      <c r="O288" s="41">
        <f t="shared" si="54"/>
        <v>250652.07269553468</v>
      </c>
      <c r="Q288" s="4"/>
      <c r="R288" s="4"/>
      <c r="S288" s="4"/>
      <c r="T288" s="4"/>
      <c r="U288" s="4"/>
    </row>
    <row r="289" spans="1:21" s="34" customFormat="1" x14ac:dyDescent="0.3">
      <c r="A289" s="33" t="s">
        <v>748</v>
      </c>
      <c r="B289" s="34" t="s">
        <v>340</v>
      </c>
      <c r="C289" s="36">
        <v>21789020</v>
      </c>
      <c r="D289" s="36">
        <v>3045</v>
      </c>
      <c r="E289" s="37">
        <f t="shared" si="45"/>
        <v>7155.6715927750411</v>
      </c>
      <c r="F289" s="38">
        <f t="shared" si="46"/>
        <v>0.75735159389488749</v>
      </c>
      <c r="G289" s="39">
        <f t="shared" si="47"/>
        <v>1375.5663714938801</v>
      </c>
      <c r="H289" s="39">
        <f t="shared" si="48"/>
        <v>471.7238392871605</v>
      </c>
      <c r="I289" s="37">
        <f t="shared" si="49"/>
        <v>1847.2902107810405</v>
      </c>
      <c r="J289" s="40">
        <f t="shared" si="50"/>
        <v>-111.19215679175619</v>
      </c>
      <c r="K289" s="37">
        <f t="shared" si="51"/>
        <v>1736.0980539892844</v>
      </c>
      <c r="L289" s="37">
        <f t="shared" si="52"/>
        <v>5624998.6918282686</v>
      </c>
      <c r="M289" s="37">
        <f t="shared" si="53"/>
        <v>5286418.5743973712</v>
      </c>
      <c r="N289" s="41">
        <f>'jan-mar'!M289</f>
        <v>4732130.2099869559</v>
      </c>
      <c r="O289" s="41">
        <f t="shared" si="54"/>
        <v>554288.36441041529</v>
      </c>
      <c r="Q289" s="4"/>
      <c r="R289" s="4"/>
      <c r="S289" s="4"/>
      <c r="T289" s="4"/>
      <c r="U289" s="4"/>
    </row>
    <row r="290" spans="1:21" s="34" customFormat="1" x14ac:dyDescent="0.3">
      <c r="A290" s="33" t="s">
        <v>749</v>
      </c>
      <c r="B290" s="34" t="s">
        <v>341</v>
      </c>
      <c r="C290" s="36">
        <v>70555897</v>
      </c>
      <c r="D290" s="36">
        <v>7106</v>
      </c>
      <c r="E290" s="37">
        <f t="shared" si="45"/>
        <v>9929.0595271601469</v>
      </c>
      <c r="F290" s="38">
        <f t="shared" si="46"/>
        <v>1.0508851560997514</v>
      </c>
      <c r="G290" s="39">
        <f t="shared" si="47"/>
        <v>-288.4663891371834</v>
      </c>
      <c r="H290" s="39">
        <f t="shared" si="48"/>
        <v>0</v>
      </c>
      <c r="I290" s="37">
        <f t="shared" si="49"/>
        <v>-288.4663891371834</v>
      </c>
      <c r="J290" s="40">
        <f t="shared" si="50"/>
        <v>-111.19215679175619</v>
      </c>
      <c r="K290" s="37">
        <f t="shared" si="51"/>
        <v>-399.65854592893959</v>
      </c>
      <c r="L290" s="37">
        <f t="shared" si="52"/>
        <v>-2049842.1612088252</v>
      </c>
      <c r="M290" s="37">
        <f t="shared" si="53"/>
        <v>-2839973.6273710448</v>
      </c>
      <c r="N290" s="41">
        <f>'jan-mar'!M290</f>
        <v>263582.4995618948</v>
      </c>
      <c r="O290" s="41">
        <f t="shared" si="54"/>
        <v>-3103556.1269329395</v>
      </c>
      <c r="Q290" s="4"/>
      <c r="R290" s="4"/>
      <c r="S290" s="4"/>
      <c r="T290" s="4"/>
      <c r="U290" s="4"/>
    </row>
    <row r="291" spans="1:21" s="34" customFormat="1" x14ac:dyDescent="0.3">
      <c r="A291" s="33" t="s">
        <v>750</v>
      </c>
      <c r="B291" s="34" t="s">
        <v>342</v>
      </c>
      <c r="C291" s="36">
        <v>50376603</v>
      </c>
      <c r="D291" s="36">
        <v>5928</v>
      </c>
      <c r="E291" s="37">
        <f t="shared" si="45"/>
        <v>8498.0774291497983</v>
      </c>
      <c r="F291" s="38">
        <f t="shared" si="46"/>
        <v>0.89943094824350511</v>
      </c>
      <c r="G291" s="39">
        <f t="shared" si="47"/>
        <v>570.1228696690257</v>
      </c>
      <c r="H291" s="39">
        <f t="shared" si="48"/>
        <v>1.8817965559955154</v>
      </c>
      <c r="I291" s="37">
        <f t="shared" si="49"/>
        <v>572.0046662250212</v>
      </c>
      <c r="J291" s="40">
        <f t="shared" si="50"/>
        <v>-111.19215679175619</v>
      </c>
      <c r="K291" s="37">
        <f t="shared" si="51"/>
        <v>460.81250943326501</v>
      </c>
      <c r="L291" s="37">
        <f t="shared" si="52"/>
        <v>3390843.6613819255</v>
      </c>
      <c r="M291" s="37">
        <f t="shared" si="53"/>
        <v>2731696.5559203951</v>
      </c>
      <c r="N291" s="41">
        <f>'jan-mar'!M291</f>
        <v>5161994.4938268214</v>
      </c>
      <c r="O291" s="41">
        <f t="shared" si="54"/>
        <v>-2430297.9379064264</v>
      </c>
      <c r="Q291" s="4"/>
      <c r="R291" s="4"/>
      <c r="S291" s="4"/>
      <c r="T291" s="4"/>
      <c r="U291" s="4"/>
    </row>
    <row r="292" spans="1:21" s="34" customFormat="1" x14ac:dyDescent="0.3">
      <c r="A292" s="33" t="s">
        <v>751</v>
      </c>
      <c r="B292" s="34" t="s">
        <v>344</v>
      </c>
      <c r="C292" s="36">
        <v>11297830</v>
      </c>
      <c r="D292" s="36">
        <v>1574</v>
      </c>
      <c r="E292" s="37">
        <f t="shared" si="45"/>
        <v>7177.7827191867855</v>
      </c>
      <c r="F292" s="38">
        <f t="shared" si="46"/>
        <v>0.75969182102991339</v>
      </c>
      <c r="G292" s="39">
        <f t="shared" si="47"/>
        <v>1362.2996956468335</v>
      </c>
      <c r="H292" s="39">
        <f t="shared" si="48"/>
        <v>463.98494504304995</v>
      </c>
      <c r="I292" s="37">
        <f t="shared" si="49"/>
        <v>1826.2846406898834</v>
      </c>
      <c r="J292" s="40">
        <f t="shared" si="50"/>
        <v>-111.19215679175619</v>
      </c>
      <c r="K292" s="37">
        <f t="shared" si="51"/>
        <v>1715.0924838981273</v>
      </c>
      <c r="L292" s="37">
        <f t="shared" si="52"/>
        <v>2874572.0244458765</v>
      </c>
      <c r="M292" s="37">
        <f t="shared" si="53"/>
        <v>2699555.5696556522</v>
      </c>
      <c r="N292" s="41">
        <f>'jan-mar'!M292</f>
        <v>2331640.6071328297</v>
      </c>
      <c r="O292" s="41">
        <f t="shared" si="54"/>
        <v>367914.96252282243</v>
      </c>
      <c r="Q292" s="4"/>
      <c r="R292" s="4"/>
      <c r="S292" s="4"/>
      <c r="T292" s="4"/>
      <c r="U292" s="4"/>
    </row>
    <row r="293" spans="1:21" s="34" customFormat="1" x14ac:dyDescent="0.3">
      <c r="A293" s="33" t="s">
        <v>752</v>
      </c>
      <c r="B293" s="34" t="s">
        <v>345</v>
      </c>
      <c r="C293" s="36">
        <v>17319745</v>
      </c>
      <c r="D293" s="36">
        <v>2134</v>
      </c>
      <c r="E293" s="37">
        <f t="shared" si="45"/>
        <v>8116.0941893158388</v>
      </c>
      <c r="F293" s="38">
        <f t="shared" si="46"/>
        <v>0.85900209236623437</v>
      </c>
      <c r="G293" s="39">
        <f t="shared" si="47"/>
        <v>799.31281356940144</v>
      </c>
      <c r="H293" s="39">
        <f t="shared" si="48"/>
        <v>135.57593049788133</v>
      </c>
      <c r="I293" s="37">
        <f t="shared" si="49"/>
        <v>934.8887440672828</v>
      </c>
      <c r="J293" s="40">
        <f t="shared" si="50"/>
        <v>-111.19215679175619</v>
      </c>
      <c r="K293" s="37">
        <f t="shared" si="51"/>
        <v>823.69658727552655</v>
      </c>
      <c r="L293" s="37">
        <f t="shared" si="52"/>
        <v>1995052.5798395814</v>
      </c>
      <c r="M293" s="37">
        <f t="shared" si="53"/>
        <v>1757768.5172459737</v>
      </c>
      <c r="N293" s="41">
        <f>'jan-mar'!M293</f>
        <v>1384588.7969005471</v>
      </c>
      <c r="O293" s="41">
        <f t="shared" si="54"/>
        <v>373179.72034542658</v>
      </c>
      <c r="Q293" s="4"/>
      <c r="R293" s="4"/>
      <c r="S293" s="4"/>
      <c r="T293" s="4"/>
      <c r="U293" s="4"/>
    </row>
    <row r="294" spans="1:21" s="34" customFormat="1" x14ac:dyDescent="0.3">
      <c r="A294" s="33" t="s">
        <v>753</v>
      </c>
      <c r="B294" s="34" t="s">
        <v>346</v>
      </c>
      <c r="C294" s="36">
        <v>28358171</v>
      </c>
      <c r="D294" s="36">
        <v>3553</v>
      </c>
      <c r="E294" s="37">
        <f t="shared" si="45"/>
        <v>7981.4722769490572</v>
      </c>
      <c r="F294" s="38">
        <f t="shared" si="46"/>
        <v>0.8447537973484609</v>
      </c>
      <c r="G294" s="39">
        <f t="shared" si="47"/>
        <v>880.08596098947032</v>
      </c>
      <c r="H294" s="39">
        <f t="shared" si="48"/>
        <v>182.69359982625485</v>
      </c>
      <c r="I294" s="37">
        <f t="shared" si="49"/>
        <v>1062.7795608157253</v>
      </c>
      <c r="J294" s="40">
        <f t="shared" si="50"/>
        <v>-111.19215679175619</v>
      </c>
      <c r="K294" s="37">
        <f t="shared" si="51"/>
        <v>951.58740402396916</v>
      </c>
      <c r="L294" s="37">
        <f t="shared" si="52"/>
        <v>3776055.7795782718</v>
      </c>
      <c r="M294" s="37">
        <f t="shared" si="53"/>
        <v>3380990.0464971624</v>
      </c>
      <c r="N294" s="41">
        <f>'jan-mar'!M294</f>
        <v>2874428.7796333833</v>
      </c>
      <c r="O294" s="41">
        <f t="shared" si="54"/>
        <v>506561.26686377916</v>
      </c>
      <c r="Q294" s="4"/>
      <c r="R294" s="4"/>
      <c r="S294" s="4"/>
      <c r="T294" s="4"/>
      <c r="U294" s="4"/>
    </row>
    <row r="295" spans="1:21" s="34" customFormat="1" x14ac:dyDescent="0.3">
      <c r="A295" s="33" t="s">
        <v>754</v>
      </c>
      <c r="B295" s="34" t="s">
        <v>347</v>
      </c>
      <c r="C295" s="36">
        <v>479243179</v>
      </c>
      <c r="D295" s="36">
        <v>52024</v>
      </c>
      <c r="E295" s="37">
        <f t="shared" si="45"/>
        <v>9211.9633053975085</v>
      </c>
      <c r="F295" s="38">
        <f t="shared" si="46"/>
        <v>0.97498816173848302</v>
      </c>
      <c r="G295" s="39">
        <f t="shared" si="47"/>
        <v>141.79134392039958</v>
      </c>
      <c r="H295" s="39">
        <f t="shared" si="48"/>
        <v>0</v>
      </c>
      <c r="I295" s="37">
        <f t="shared" si="49"/>
        <v>141.79134392039958</v>
      </c>
      <c r="J295" s="40">
        <f t="shared" si="50"/>
        <v>-111.19215679175619</v>
      </c>
      <c r="K295" s="37">
        <f t="shared" si="51"/>
        <v>30.599187128643393</v>
      </c>
      <c r="L295" s="37">
        <f t="shared" si="52"/>
        <v>7376552.8761148676</v>
      </c>
      <c r="M295" s="37">
        <f t="shared" si="53"/>
        <v>1591892.1111805439</v>
      </c>
      <c r="N295" s="41">
        <f>'jan-mar'!M295</f>
        <v>-2282075.8200945766</v>
      </c>
      <c r="O295" s="41">
        <f t="shared" si="54"/>
        <v>3873967.9312751205</v>
      </c>
      <c r="Q295" s="4"/>
      <c r="R295" s="4"/>
      <c r="S295" s="4"/>
      <c r="T295" s="4"/>
      <c r="U295" s="4"/>
    </row>
    <row r="296" spans="1:21" s="34" customFormat="1" x14ac:dyDescent="0.3">
      <c r="A296" s="33" t="s">
        <v>755</v>
      </c>
      <c r="B296" s="34" t="s">
        <v>348</v>
      </c>
      <c r="C296" s="36">
        <v>171590432</v>
      </c>
      <c r="D296" s="36">
        <v>18630</v>
      </c>
      <c r="E296" s="37">
        <f t="shared" si="45"/>
        <v>9210.4365002683844</v>
      </c>
      <c r="F296" s="38">
        <f t="shared" si="46"/>
        <v>0.97482656568378467</v>
      </c>
      <c r="G296" s="39">
        <f t="shared" si="47"/>
        <v>142.70742699787405</v>
      </c>
      <c r="H296" s="39">
        <f t="shared" si="48"/>
        <v>0</v>
      </c>
      <c r="I296" s="37">
        <f t="shared" si="49"/>
        <v>142.70742699787405</v>
      </c>
      <c r="J296" s="40">
        <f t="shared" si="50"/>
        <v>-111.19215679175619</v>
      </c>
      <c r="K296" s="37">
        <f t="shared" si="51"/>
        <v>31.515270206117862</v>
      </c>
      <c r="L296" s="37">
        <f t="shared" si="52"/>
        <v>2658639.3649703935</v>
      </c>
      <c r="M296" s="37">
        <f t="shared" si="53"/>
        <v>587129.48393997573</v>
      </c>
      <c r="N296" s="41">
        <f>'jan-mar'!M296</f>
        <v>4142820.6058595711</v>
      </c>
      <c r="O296" s="41">
        <f t="shared" si="54"/>
        <v>-3555691.1219195956</v>
      </c>
      <c r="Q296" s="4"/>
      <c r="R296" s="4"/>
      <c r="S296" s="4"/>
      <c r="T296" s="4"/>
      <c r="U296" s="4"/>
    </row>
    <row r="297" spans="1:21" s="34" customFormat="1" x14ac:dyDescent="0.3">
      <c r="A297" s="33" t="s">
        <v>756</v>
      </c>
      <c r="B297" s="34" t="s">
        <v>349</v>
      </c>
      <c r="C297" s="36">
        <v>15948788</v>
      </c>
      <c r="D297" s="36">
        <v>1450</v>
      </c>
      <c r="E297" s="37">
        <f t="shared" si="45"/>
        <v>10999.164137931035</v>
      </c>
      <c r="F297" s="38">
        <f t="shared" si="46"/>
        <v>1.1641443271075285</v>
      </c>
      <c r="G297" s="39">
        <f t="shared" si="47"/>
        <v>-930.5291555997162</v>
      </c>
      <c r="H297" s="39">
        <f t="shared" si="48"/>
        <v>0</v>
      </c>
      <c r="I297" s="37">
        <f t="shared" si="49"/>
        <v>-930.5291555997162</v>
      </c>
      <c r="J297" s="40">
        <f t="shared" si="50"/>
        <v>-111.19215679175619</v>
      </c>
      <c r="K297" s="37">
        <f t="shared" si="51"/>
        <v>-1041.7213123914723</v>
      </c>
      <c r="L297" s="37">
        <f t="shared" si="52"/>
        <v>-1349267.2756195886</v>
      </c>
      <c r="M297" s="37">
        <f t="shared" si="53"/>
        <v>-1510495.9029676348</v>
      </c>
      <c r="N297" s="41">
        <f>'jan-mar'!M297</f>
        <v>192339.32090694498</v>
      </c>
      <c r="O297" s="41">
        <f t="shared" si="54"/>
        <v>-1702835.2238745799</v>
      </c>
      <c r="Q297" s="4"/>
      <c r="R297" s="4"/>
      <c r="S297" s="4"/>
      <c r="T297" s="4"/>
      <c r="U297" s="4"/>
    </row>
    <row r="298" spans="1:21" s="34" customFormat="1" x14ac:dyDescent="0.3">
      <c r="A298" s="33" t="s">
        <v>757</v>
      </c>
      <c r="B298" s="34" t="s">
        <v>350</v>
      </c>
      <c r="C298" s="36">
        <v>13079356</v>
      </c>
      <c r="D298" s="36">
        <v>2014</v>
      </c>
      <c r="E298" s="37">
        <f t="shared" si="45"/>
        <v>6494.2184707050646</v>
      </c>
      <c r="F298" s="38">
        <f t="shared" si="46"/>
        <v>0.68734382875482025</v>
      </c>
      <c r="G298" s="39">
        <f t="shared" si="47"/>
        <v>1772.438244735866</v>
      </c>
      <c r="H298" s="39">
        <f t="shared" si="48"/>
        <v>703.23243201165224</v>
      </c>
      <c r="I298" s="37">
        <f t="shared" si="49"/>
        <v>2475.670676747518</v>
      </c>
      <c r="J298" s="40">
        <f t="shared" si="50"/>
        <v>-111.19215679175619</v>
      </c>
      <c r="K298" s="37">
        <f t="shared" si="51"/>
        <v>2364.4785199557618</v>
      </c>
      <c r="L298" s="37">
        <f t="shared" si="52"/>
        <v>4986000.7429695008</v>
      </c>
      <c r="M298" s="37">
        <f t="shared" si="53"/>
        <v>4762059.7391909044</v>
      </c>
      <c r="N298" s="41">
        <f>'jan-mar'!M298</f>
        <v>4220246.9812360369</v>
      </c>
      <c r="O298" s="41">
        <f t="shared" si="54"/>
        <v>541812.75795486756</v>
      </c>
      <c r="Q298" s="4"/>
      <c r="R298" s="4"/>
      <c r="S298" s="4"/>
      <c r="T298" s="4"/>
      <c r="U298" s="4"/>
    </row>
    <row r="299" spans="1:21" s="34" customFormat="1" x14ac:dyDescent="0.3">
      <c r="A299" s="33" t="s">
        <v>758</v>
      </c>
      <c r="B299" s="34" t="s">
        <v>351</v>
      </c>
      <c r="C299" s="36">
        <v>59639331</v>
      </c>
      <c r="D299" s="36">
        <v>7916</v>
      </c>
      <c r="E299" s="37">
        <f t="shared" si="45"/>
        <v>7534.0236230419405</v>
      </c>
      <c r="F299" s="38">
        <f t="shared" si="46"/>
        <v>0.79739612493028655</v>
      </c>
      <c r="G299" s="39">
        <f t="shared" si="47"/>
        <v>1148.5551533337405</v>
      </c>
      <c r="H299" s="39">
        <f t="shared" si="48"/>
        <v>339.30062869374569</v>
      </c>
      <c r="I299" s="37">
        <f t="shared" si="49"/>
        <v>1487.8557820274862</v>
      </c>
      <c r="J299" s="40">
        <f t="shared" si="50"/>
        <v>-111.19215679175619</v>
      </c>
      <c r="K299" s="37">
        <f t="shared" si="51"/>
        <v>1376.66362523573</v>
      </c>
      <c r="L299" s="37">
        <f t="shared" si="52"/>
        <v>11777866.370529581</v>
      </c>
      <c r="M299" s="37">
        <f t="shared" si="53"/>
        <v>10897669.257366039</v>
      </c>
      <c r="N299" s="41">
        <f>'jan-mar'!M299</f>
        <v>9450357.6400022171</v>
      </c>
      <c r="O299" s="41">
        <f t="shared" si="54"/>
        <v>1447311.6173638217</v>
      </c>
      <c r="Q299" s="4"/>
      <c r="R299" s="4"/>
      <c r="S299" s="4"/>
      <c r="T299" s="4"/>
      <c r="U299" s="4"/>
    </row>
    <row r="300" spans="1:21" s="34" customFormat="1" x14ac:dyDescent="0.3">
      <c r="A300" s="33" t="s">
        <v>759</v>
      </c>
      <c r="B300" s="34" t="s">
        <v>352</v>
      </c>
      <c r="C300" s="36">
        <v>7621937</v>
      </c>
      <c r="D300" s="36">
        <v>1232</v>
      </c>
      <c r="E300" s="37">
        <f t="shared" si="45"/>
        <v>6186.6371753246749</v>
      </c>
      <c r="F300" s="38">
        <f t="shared" si="46"/>
        <v>0.65478962593983991</v>
      </c>
      <c r="G300" s="39">
        <f t="shared" si="47"/>
        <v>1956.9870219640998</v>
      </c>
      <c r="H300" s="39">
        <f t="shared" si="48"/>
        <v>810.8858853947886</v>
      </c>
      <c r="I300" s="37">
        <f t="shared" si="49"/>
        <v>2767.8729073588884</v>
      </c>
      <c r="J300" s="40">
        <f t="shared" si="50"/>
        <v>-111.19215679175619</v>
      </c>
      <c r="K300" s="37">
        <f t="shared" si="51"/>
        <v>2656.6807505671322</v>
      </c>
      <c r="L300" s="37">
        <f t="shared" si="52"/>
        <v>3410019.4218661506</v>
      </c>
      <c r="M300" s="37">
        <f t="shared" si="53"/>
        <v>3273030.684698707</v>
      </c>
      <c r="N300" s="41">
        <f>'jan-mar'!M300</f>
        <v>2920313.8574889754</v>
      </c>
      <c r="O300" s="41">
        <f t="shared" si="54"/>
        <v>352716.82720973156</v>
      </c>
      <c r="Q300" s="4"/>
      <c r="R300" s="4"/>
      <c r="S300" s="4"/>
      <c r="T300" s="4"/>
      <c r="U300" s="4"/>
    </row>
    <row r="301" spans="1:21" s="34" customFormat="1" x14ac:dyDescent="0.3">
      <c r="A301" s="33" t="s">
        <v>760</v>
      </c>
      <c r="B301" s="34" t="s">
        <v>353</v>
      </c>
      <c r="C301" s="36">
        <v>3008368</v>
      </c>
      <c r="D301" s="36">
        <v>497</v>
      </c>
      <c r="E301" s="37">
        <f t="shared" si="45"/>
        <v>6053.0543259557344</v>
      </c>
      <c r="F301" s="38">
        <f t="shared" si="46"/>
        <v>0.64065130466909614</v>
      </c>
      <c r="G301" s="39">
        <f t="shared" si="47"/>
        <v>2037.1367315854641</v>
      </c>
      <c r="H301" s="39">
        <f t="shared" si="48"/>
        <v>857.63988267391778</v>
      </c>
      <c r="I301" s="37">
        <f t="shared" si="49"/>
        <v>2894.7766142593819</v>
      </c>
      <c r="J301" s="40">
        <f t="shared" si="50"/>
        <v>-111.19215679175619</v>
      </c>
      <c r="K301" s="37">
        <f t="shared" si="51"/>
        <v>2783.5844574676257</v>
      </c>
      <c r="L301" s="37">
        <f t="shared" si="52"/>
        <v>1438703.9772869127</v>
      </c>
      <c r="M301" s="37">
        <f t="shared" si="53"/>
        <v>1383441.4753614101</v>
      </c>
      <c r="N301" s="41">
        <f>'jan-mar'!M301</f>
        <v>1271623.3240438481</v>
      </c>
      <c r="O301" s="41">
        <f t="shared" si="54"/>
        <v>111818.15131756198</v>
      </c>
      <c r="Q301" s="4"/>
      <c r="R301" s="4"/>
      <c r="S301" s="4"/>
      <c r="T301" s="4"/>
      <c r="U301" s="4"/>
    </row>
    <row r="302" spans="1:21" s="34" customFormat="1" x14ac:dyDescent="0.3">
      <c r="A302" s="33" t="s">
        <v>761</v>
      </c>
      <c r="B302" s="34" t="s">
        <v>316</v>
      </c>
      <c r="C302" s="36">
        <v>13883537</v>
      </c>
      <c r="D302" s="36">
        <v>1780</v>
      </c>
      <c r="E302" s="37">
        <f t="shared" si="45"/>
        <v>7799.7398876404495</v>
      </c>
      <c r="F302" s="38">
        <f t="shared" si="46"/>
        <v>0.82551936031194739</v>
      </c>
      <c r="G302" s="39">
        <f t="shared" si="47"/>
        <v>989.12539457463492</v>
      </c>
      <c r="H302" s="39">
        <f t="shared" si="48"/>
        <v>246.29993608426756</v>
      </c>
      <c r="I302" s="37">
        <f t="shared" si="49"/>
        <v>1235.4253306589026</v>
      </c>
      <c r="J302" s="40">
        <f t="shared" si="50"/>
        <v>-111.19215679175619</v>
      </c>
      <c r="K302" s="37">
        <f t="shared" si="51"/>
        <v>1124.2331738671464</v>
      </c>
      <c r="L302" s="37">
        <f t="shared" si="52"/>
        <v>2199057.0885728467</v>
      </c>
      <c r="M302" s="37">
        <f t="shared" si="53"/>
        <v>2001135.0494835207</v>
      </c>
      <c r="N302" s="41">
        <f>'jan-mar'!M302</f>
        <v>1690235.5156902408</v>
      </c>
      <c r="O302" s="41">
        <f t="shared" si="54"/>
        <v>310899.5337932799</v>
      </c>
      <c r="Q302" s="4"/>
      <c r="R302" s="4"/>
      <c r="S302" s="4"/>
      <c r="T302" s="4"/>
      <c r="U302" s="4"/>
    </row>
    <row r="303" spans="1:21" s="34" customFormat="1" x14ac:dyDescent="0.3">
      <c r="A303" s="33" t="s">
        <v>762</v>
      </c>
      <c r="B303" s="34" t="s">
        <v>354</v>
      </c>
      <c r="C303" s="36">
        <v>57222201</v>
      </c>
      <c r="D303" s="36">
        <v>7415</v>
      </c>
      <c r="E303" s="37">
        <f t="shared" si="45"/>
        <v>7717.0871207012815</v>
      </c>
      <c r="F303" s="38">
        <f t="shared" si="46"/>
        <v>0.81677144560266912</v>
      </c>
      <c r="G303" s="39">
        <f t="shared" si="47"/>
        <v>1038.7170547381359</v>
      </c>
      <c r="H303" s="39">
        <f t="shared" si="48"/>
        <v>275.22840451297634</v>
      </c>
      <c r="I303" s="37">
        <f t="shared" si="49"/>
        <v>1313.9454592511122</v>
      </c>
      <c r="J303" s="40">
        <f t="shared" si="50"/>
        <v>-111.19215679175619</v>
      </c>
      <c r="K303" s="37">
        <f t="shared" si="51"/>
        <v>1202.7533024593561</v>
      </c>
      <c r="L303" s="37">
        <f t="shared" si="52"/>
        <v>9742905.5803469978</v>
      </c>
      <c r="M303" s="37">
        <f t="shared" si="53"/>
        <v>8918415.7377361245</v>
      </c>
      <c r="N303" s="41">
        <f>'jan-mar'!M303</f>
        <v>7960053.9221028816</v>
      </c>
      <c r="O303" s="41">
        <f t="shared" si="54"/>
        <v>958361.81563324295</v>
      </c>
      <c r="Q303" s="4"/>
      <c r="R303" s="4"/>
      <c r="S303" s="4"/>
      <c r="T303" s="4"/>
      <c r="U303" s="4"/>
    </row>
    <row r="304" spans="1:21" s="34" customFormat="1" x14ac:dyDescent="0.3">
      <c r="A304" s="33" t="s">
        <v>763</v>
      </c>
      <c r="B304" s="34" t="s">
        <v>355</v>
      </c>
      <c r="C304" s="36">
        <v>14212613</v>
      </c>
      <c r="D304" s="36">
        <v>2320</v>
      </c>
      <c r="E304" s="37">
        <f t="shared" si="45"/>
        <v>6126.126293103448</v>
      </c>
      <c r="F304" s="38">
        <f t="shared" si="46"/>
        <v>0.64838519380456638</v>
      </c>
      <c r="G304" s="39">
        <f t="shared" si="47"/>
        <v>1993.2935512968359</v>
      </c>
      <c r="H304" s="39">
        <f t="shared" si="48"/>
        <v>832.06469417221808</v>
      </c>
      <c r="I304" s="37">
        <f t="shared" si="49"/>
        <v>2825.3582454690541</v>
      </c>
      <c r="J304" s="40">
        <f t="shared" si="50"/>
        <v>-111.19215679175619</v>
      </c>
      <c r="K304" s="37">
        <f t="shared" si="51"/>
        <v>2714.1660886772979</v>
      </c>
      <c r="L304" s="37">
        <f t="shared" si="52"/>
        <v>6554831.1294882055</v>
      </c>
      <c r="M304" s="37">
        <f t="shared" si="53"/>
        <v>6296865.3257313315</v>
      </c>
      <c r="N304" s="41">
        <f>'jan-mar'!M304</f>
        <v>5871374.4861805383</v>
      </c>
      <c r="O304" s="41">
        <f t="shared" si="54"/>
        <v>425490.83955079317</v>
      </c>
      <c r="Q304" s="4"/>
      <c r="R304" s="4"/>
      <c r="S304" s="4"/>
      <c r="T304" s="4"/>
      <c r="U304" s="4"/>
    </row>
    <row r="305" spans="1:21" s="34" customFormat="1" x14ac:dyDescent="0.3">
      <c r="A305" s="33" t="s">
        <v>764</v>
      </c>
      <c r="B305" s="34" t="s">
        <v>356</v>
      </c>
      <c r="C305" s="36">
        <v>105854615</v>
      </c>
      <c r="D305" s="36">
        <v>13403</v>
      </c>
      <c r="E305" s="37">
        <f t="shared" si="45"/>
        <v>7897.8299634410205</v>
      </c>
      <c r="F305" s="38">
        <f t="shared" si="46"/>
        <v>0.83590114967855844</v>
      </c>
      <c r="G305" s="39">
        <f t="shared" si="47"/>
        <v>930.27134909429242</v>
      </c>
      <c r="H305" s="39">
        <f t="shared" si="48"/>
        <v>211.96840955406773</v>
      </c>
      <c r="I305" s="37">
        <f t="shared" si="49"/>
        <v>1142.2397586483601</v>
      </c>
      <c r="J305" s="40">
        <f t="shared" si="50"/>
        <v>-111.19215679175619</v>
      </c>
      <c r="K305" s="37">
        <f t="shared" si="51"/>
        <v>1031.0476018566039</v>
      </c>
      <c r="L305" s="37">
        <f t="shared" si="52"/>
        <v>15309439.48516397</v>
      </c>
      <c r="M305" s="37">
        <f t="shared" si="53"/>
        <v>13819131.007684063</v>
      </c>
      <c r="N305" s="41">
        <f>'jan-mar'!M305</f>
        <v>13767181.373761965</v>
      </c>
      <c r="O305" s="41">
        <f t="shared" si="54"/>
        <v>51949.633922098204</v>
      </c>
      <c r="Q305" s="4"/>
      <c r="R305" s="4"/>
      <c r="S305" s="4"/>
      <c r="T305" s="4"/>
      <c r="U305" s="4"/>
    </row>
    <row r="306" spans="1:21" s="34" customFormat="1" x14ac:dyDescent="0.3">
      <c r="A306" s="33" t="s">
        <v>765</v>
      </c>
      <c r="B306" s="34" t="s">
        <v>357</v>
      </c>
      <c r="C306" s="36">
        <v>12177790</v>
      </c>
      <c r="D306" s="36">
        <v>1493</v>
      </c>
      <c r="E306" s="37">
        <f t="shared" si="45"/>
        <v>8156.590756865372</v>
      </c>
      <c r="F306" s="38">
        <f t="shared" si="46"/>
        <v>0.86328822254748505</v>
      </c>
      <c r="G306" s="39">
        <f t="shared" si="47"/>
        <v>775.01487303968145</v>
      </c>
      <c r="H306" s="39">
        <f t="shared" si="48"/>
        <v>121.40213185554471</v>
      </c>
      <c r="I306" s="37">
        <f t="shared" si="49"/>
        <v>896.41700489522611</v>
      </c>
      <c r="J306" s="40">
        <f t="shared" si="50"/>
        <v>-111.19215679175619</v>
      </c>
      <c r="K306" s="37">
        <f t="shared" si="51"/>
        <v>785.22484810346987</v>
      </c>
      <c r="L306" s="37">
        <f t="shared" si="52"/>
        <v>1338350.5883085725</v>
      </c>
      <c r="M306" s="37">
        <f t="shared" si="53"/>
        <v>1172340.6982184805</v>
      </c>
      <c r="N306" s="41">
        <f>'jan-mar'!M306</f>
        <v>1969749.9940592851</v>
      </c>
      <c r="O306" s="41">
        <f t="shared" si="54"/>
        <v>-797409.2958408047</v>
      </c>
      <c r="Q306" s="4"/>
      <c r="R306" s="4"/>
      <c r="S306" s="4"/>
      <c r="T306" s="4"/>
      <c r="U306" s="4"/>
    </row>
    <row r="307" spans="1:21" s="34" customFormat="1" x14ac:dyDescent="0.3">
      <c r="A307" s="33" t="s">
        <v>766</v>
      </c>
      <c r="B307" s="34" t="s">
        <v>358</v>
      </c>
      <c r="C307" s="36">
        <v>10674132</v>
      </c>
      <c r="D307" s="36">
        <v>1359</v>
      </c>
      <c r="E307" s="37">
        <f t="shared" si="45"/>
        <v>7854.4017660044146</v>
      </c>
      <c r="F307" s="38">
        <f t="shared" si="46"/>
        <v>0.8313047377104904</v>
      </c>
      <c r="G307" s="39">
        <f t="shared" si="47"/>
        <v>956.32826755625592</v>
      </c>
      <c r="H307" s="39">
        <f t="shared" si="48"/>
        <v>227.16827865687978</v>
      </c>
      <c r="I307" s="37">
        <f t="shared" si="49"/>
        <v>1183.4965462131356</v>
      </c>
      <c r="J307" s="40">
        <f t="shared" si="50"/>
        <v>-111.19215679175619</v>
      </c>
      <c r="K307" s="37">
        <f t="shared" si="51"/>
        <v>1072.3043894213795</v>
      </c>
      <c r="L307" s="37">
        <f t="shared" si="52"/>
        <v>1608371.8063036513</v>
      </c>
      <c r="M307" s="37">
        <f t="shared" si="53"/>
        <v>1457261.6652236548</v>
      </c>
      <c r="N307" s="41">
        <f>'jan-mar'!M307</f>
        <v>2405464.8749005822</v>
      </c>
      <c r="O307" s="41">
        <f t="shared" si="54"/>
        <v>-948203.20967692742</v>
      </c>
      <c r="Q307" s="4"/>
      <c r="R307" s="4"/>
      <c r="S307" s="4"/>
      <c r="T307" s="4"/>
      <c r="U307" s="4"/>
    </row>
    <row r="308" spans="1:21" s="34" customFormat="1" x14ac:dyDescent="0.3">
      <c r="A308" s="33" t="s">
        <v>767</v>
      </c>
      <c r="B308" s="34" t="s">
        <v>359</v>
      </c>
      <c r="C308" s="36">
        <v>10609946</v>
      </c>
      <c r="D308" s="36">
        <v>1391</v>
      </c>
      <c r="E308" s="37">
        <f t="shared" si="45"/>
        <v>7627.5672178288996</v>
      </c>
      <c r="F308" s="38">
        <f t="shared" si="46"/>
        <v>0.80729671772469203</v>
      </c>
      <c r="G308" s="39">
        <f t="shared" si="47"/>
        <v>1092.4289964615648</v>
      </c>
      <c r="H308" s="39">
        <f t="shared" si="48"/>
        <v>306.56037051831004</v>
      </c>
      <c r="I308" s="37">
        <f t="shared" si="49"/>
        <v>1398.9893669798748</v>
      </c>
      <c r="J308" s="40">
        <f t="shared" si="50"/>
        <v>-111.19215679175619</v>
      </c>
      <c r="K308" s="37">
        <f t="shared" si="51"/>
        <v>1287.7972101881187</v>
      </c>
      <c r="L308" s="37">
        <f t="shared" si="52"/>
        <v>1945994.2094690059</v>
      </c>
      <c r="M308" s="37">
        <f t="shared" si="53"/>
        <v>1791325.9193716731</v>
      </c>
      <c r="N308" s="41">
        <f>'jan-mar'!M308</f>
        <v>1835264.5257444526</v>
      </c>
      <c r="O308" s="41">
        <f t="shared" si="54"/>
        <v>-43938.606372779468</v>
      </c>
      <c r="Q308" s="4"/>
      <c r="R308" s="4"/>
      <c r="S308" s="4"/>
      <c r="T308" s="4"/>
      <c r="U308" s="4"/>
    </row>
    <row r="309" spans="1:21" s="34" customFormat="1" x14ac:dyDescent="0.3">
      <c r="A309" s="33" t="s">
        <v>768</v>
      </c>
      <c r="B309" s="34" t="s">
        <v>360</v>
      </c>
      <c r="C309" s="36">
        <v>12416489</v>
      </c>
      <c r="D309" s="36">
        <v>1792</v>
      </c>
      <c r="E309" s="37">
        <f t="shared" si="45"/>
        <v>6928.8443080357147</v>
      </c>
      <c r="F309" s="38">
        <f t="shared" si="46"/>
        <v>0.73334434266641724</v>
      </c>
      <c r="G309" s="39">
        <f t="shared" si="47"/>
        <v>1511.6627423374759</v>
      </c>
      <c r="H309" s="39">
        <f t="shared" si="48"/>
        <v>551.11338894592473</v>
      </c>
      <c r="I309" s="37">
        <f t="shared" si="49"/>
        <v>2062.7761312834009</v>
      </c>
      <c r="J309" s="40">
        <f t="shared" si="50"/>
        <v>-111.19215679175619</v>
      </c>
      <c r="K309" s="37">
        <f t="shared" si="51"/>
        <v>1951.5839744916448</v>
      </c>
      <c r="L309" s="37">
        <f t="shared" si="52"/>
        <v>3696494.8272598544</v>
      </c>
      <c r="M309" s="37">
        <f t="shared" si="53"/>
        <v>3497238.4822890274</v>
      </c>
      <c r="N309" s="41">
        <f>'jan-mar'!M309</f>
        <v>3143895.7472566916</v>
      </c>
      <c r="O309" s="41">
        <f t="shared" si="54"/>
        <v>353342.73503233586</v>
      </c>
      <c r="Q309" s="4"/>
      <c r="R309" s="4"/>
      <c r="S309" s="4"/>
      <c r="T309" s="4"/>
      <c r="U309" s="4"/>
    </row>
    <row r="310" spans="1:21" s="34" customFormat="1" x14ac:dyDescent="0.3">
      <c r="A310" s="33" t="s">
        <v>769</v>
      </c>
      <c r="B310" s="34" t="s">
        <v>361</v>
      </c>
      <c r="C310" s="36">
        <v>61563194</v>
      </c>
      <c r="D310" s="36">
        <v>4501</v>
      </c>
      <c r="E310" s="37">
        <f t="shared" si="45"/>
        <v>13677.670295489892</v>
      </c>
      <c r="F310" s="38">
        <f t="shared" si="46"/>
        <v>1.4476356642075547</v>
      </c>
      <c r="G310" s="39">
        <f t="shared" si="47"/>
        <v>-2537.6328501350304</v>
      </c>
      <c r="H310" s="39">
        <f t="shared" si="48"/>
        <v>0</v>
      </c>
      <c r="I310" s="37">
        <f t="shared" si="49"/>
        <v>-2537.6328501350304</v>
      </c>
      <c r="J310" s="40">
        <f t="shared" si="50"/>
        <v>-111.19215679175619</v>
      </c>
      <c r="K310" s="37">
        <f t="shared" si="51"/>
        <v>-2648.8250069267865</v>
      </c>
      <c r="L310" s="37">
        <f t="shared" si="52"/>
        <v>-11421885.458457772</v>
      </c>
      <c r="M310" s="37">
        <f t="shared" si="53"/>
        <v>-11922361.356177466</v>
      </c>
      <c r="N310" s="41">
        <f>'jan-mar'!M310</f>
        <v>-3110462.1424812721</v>
      </c>
      <c r="O310" s="41">
        <f t="shared" si="54"/>
        <v>-8811899.213696193</v>
      </c>
      <c r="Q310" s="4"/>
      <c r="R310" s="4"/>
      <c r="S310" s="4"/>
      <c r="T310" s="4"/>
      <c r="U310" s="4"/>
    </row>
    <row r="311" spans="1:21" s="34" customFormat="1" x14ac:dyDescent="0.3">
      <c r="A311" s="33" t="s">
        <v>770</v>
      </c>
      <c r="B311" s="34" t="s">
        <v>362</v>
      </c>
      <c r="C311" s="36">
        <v>235719216</v>
      </c>
      <c r="D311" s="36">
        <v>26315</v>
      </c>
      <c r="E311" s="37">
        <f t="shared" si="45"/>
        <v>8957.5989359680789</v>
      </c>
      <c r="F311" s="38">
        <f t="shared" si="46"/>
        <v>0.94806640350520199</v>
      </c>
      <c r="G311" s="39">
        <f t="shared" si="47"/>
        <v>294.40996557805738</v>
      </c>
      <c r="H311" s="39">
        <f t="shared" si="48"/>
        <v>0</v>
      </c>
      <c r="I311" s="37">
        <f t="shared" si="49"/>
        <v>294.40996557805738</v>
      </c>
      <c r="J311" s="40">
        <f t="shared" si="50"/>
        <v>-111.19215679175619</v>
      </c>
      <c r="K311" s="37">
        <f t="shared" si="51"/>
        <v>183.21780878630119</v>
      </c>
      <c r="L311" s="37">
        <f t="shared" si="52"/>
        <v>7747398.2441865802</v>
      </c>
      <c r="M311" s="37">
        <f t="shared" si="53"/>
        <v>4821376.6382115157</v>
      </c>
      <c r="N311" s="41">
        <f>'jan-mar'!M311</f>
        <v>10051299.206666362</v>
      </c>
      <c r="O311" s="41">
        <f t="shared" si="54"/>
        <v>-5229922.5684548458</v>
      </c>
      <c r="Q311" s="4"/>
      <c r="R311" s="4"/>
      <c r="S311" s="4"/>
      <c r="T311" s="4"/>
      <c r="U311" s="4"/>
    </row>
    <row r="312" spans="1:21" s="34" customFormat="1" x14ac:dyDescent="0.3">
      <c r="A312" s="33" t="s">
        <v>771</v>
      </c>
      <c r="B312" s="34" t="s">
        <v>363</v>
      </c>
      <c r="C312" s="36">
        <v>18649388</v>
      </c>
      <c r="D312" s="36">
        <v>1904</v>
      </c>
      <c r="E312" s="37">
        <f t="shared" si="45"/>
        <v>9794.8466386554628</v>
      </c>
      <c r="F312" s="38">
        <f t="shared" si="46"/>
        <v>1.0366801518996021</v>
      </c>
      <c r="G312" s="39">
        <f t="shared" si="47"/>
        <v>-207.93865603437297</v>
      </c>
      <c r="H312" s="39">
        <f t="shared" si="48"/>
        <v>0</v>
      </c>
      <c r="I312" s="37">
        <f t="shared" si="49"/>
        <v>-207.93865603437297</v>
      </c>
      <c r="J312" s="40">
        <f t="shared" si="50"/>
        <v>-111.19215679175619</v>
      </c>
      <c r="K312" s="37">
        <f t="shared" si="51"/>
        <v>-319.13081282612916</v>
      </c>
      <c r="L312" s="37">
        <f t="shared" si="52"/>
        <v>-395915.20108944614</v>
      </c>
      <c r="M312" s="37">
        <f t="shared" si="53"/>
        <v>-607625.06762094994</v>
      </c>
      <c r="N312" s="41">
        <f>'jan-mar'!M312</f>
        <v>-576808.16758150246</v>
      </c>
      <c r="O312" s="41">
        <f t="shared" si="54"/>
        <v>-30816.900039447471</v>
      </c>
      <c r="Q312" s="4"/>
      <c r="R312" s="4"/>
      <c r="S312" s="4"/>
      <c r="T312" s="4"/>
      <c r="U312" s="4"/>
    </row>
    <row r="313" spans="1:21" s="34" customFormat="1" x14ac:dyDescent="0.3">
      <c r="A313" s="33" t="s">
        <v>772</v>
      </c>
      <c r="B313" s="34" t="s">
        <v>364</v>
      </c>
      <c r="C313" s="36">
        <v>3692463</v>
      </c>
      <c r="D313" s="36">
        <v>456</v>
      </c>
      <c r="E313" s="37">
        <f t="shared" si="45"/>
        <v>8097.5065789473683</v>
      </c>
      <c r="F313" s="38">
        <f t="shared" si="46"/>
        <v>0.85703479186106979</v>
      </c>
      <c r="G313" s="39">
        <f t="shared" si="47"/>
        <v>810.46537979048367</v>
      </c>
      <c r="H313" s="39">
        <f t="shared" si="48"/>
        <v>142.08159412684597</v>
      </c>
      <c r="I313" s="37">
        <f t="shared" si="49"/>
        <v>952.54697391732964</v>
      </c>
      <c r="J313" s="40">
        <f t="shared" si="50"/>
        <v>-111.19215679175619</v>
      </c>
      <c r="K313" s="37">
        <f t="shared" si="51"/>
        <v>841.35481712557339</v>
      </c>
      <c r="L313" s="37">
        <f t="shared" si="52"/>
        <v>434361.42010630231</v>
      </c>
      <c r="M313" s="37">
        <f t="shared" si="53"/>
        <v>383657.79660926148</v>
      </c>
      <c r="N313" s="41">
        <f>'jan-mar'!M313</f>
        <v>391677.6495251403</v>
      </c>
      <c r="O313" s="41">
        <f t="shared" si="54"/>
        <v>-8019.8529158788151</v>
      </c>
      <c r="Q313" s="4"/>
      <c r="R313" s="4"/>
      <c r="S313" s="4"/>
      <c r="T313" s="4"/>
      <c r="U313" s="4"/>
    </row>
    <row r="314" spans="1:21" s="34" customFormat="1" x14ac:dyDescent="0.3">
      <c r="A314" s="33" t="s">
        <v>773</v>
      </c>
      <c r="B314" s="34" t="s">
        <v>365</v>
      </c>
      <c r="C314" s="36">
        <v>9272262</v>
      </c>
      <c r="D314" s="36">
        <v>1238</v>
      </c>
      <c r="E314" s="37">
        <f t="shared" si="45"/>
        <v>7489.7108239095314</v>
      </c>
      <c r="F314" s="38">
        <f t="shared" si="46"/>
        <v>0.79270608729821301</v>
      </c>
      <c r="G314" s="39">
        <f t="shared" si="47"/>
        <v>1175.1428328131858</v>
      </c>
      <c r="H314" s="39">
        <f t="shared" si="48"/>
        <v>354.81010839008889</v>
      </c>
      <c r="I314" s="37">
        <f t="shared" si="49"/>
        <v>1529.9529412032748</v>
      </c>
      <c r="J314" s="40">
        <f t="shared" si="50"/>
        <v>-111.19215679175619</v>
      </c>
      <c r="K314" s="37">
        <f t="shared" si="51"/>
        <v>1418.7607844115187</v>
      </c>
      <c r="L314" s="37">
        <f t="shared" si="52"/>
        <v>1894081.7412096541</v>
      </c>
      <c r="M314" s="37">
        <f t="shared" si="53"/>
        <v>1756425.8511014602</v>
      </c>
      <c r="N314" s="41">
        <f>'jan-mar'!M314</f>
        <v>2159981.6732722004</v>
      </c>
      <c r="O314" s="41">
        <f t="shared" si="54"/>
        <v>-403555.82217074023</v>
      </c>
      <c r="Q314" s="4"/>
      <c r="R314" s="4"/>
      <c r="S314" s="4"/>
      <c r="T314" s="4"/>
      <c r="U314" s="4"/>
    </row>
    <row r="315" spans="1:21" s="34" customFormat="1" x14ac:dyDescent="0.3">
      <c r="A315" s="33" t="s">
        <v>774</v>
      </c>
      <c r="B315" s="34" t="s">
        <v>366</v>
      </c>
      <c r="C315" s="36">
        <v>70531309</v>
      </c>
      <c r="D315" s="36">
        <v>6331</v>
      </c>
      <c r="E315" s="37">
        <f t="shared" si="45"/>
        <v>11140.626915179277</v>
      </c>
      <c r="F315" s="38">
        <f t="shared" si="46"/>
        <v>1.1791166547830925</v>
      </c>
      <c r="G315" s="39">
        <f t="shared" si="47"/>
        <v>-1015.4068219486612</v>
      </c>
      <c r="H315" s="39">
        <f t="shared" si="48"/>
        <v>0</v>
      </c>
      <c r="I315" s="37">
        <f t="shared" si="49"/>
        <v>-1015.4068219486612</v>
      </c>
      <c r="J315" s="40">
        <f t="shared" si="50"/>
        <v>-111.19215679175619</v>
      </c>
      <c r="K315" s="37">
        <f t="shared" si="51"/>
        <v>-1126.5989787404174</v>
      </c>
      <c r="L315" s="37">
        <f t="shared" si="52"/>
        <v>-6428540.589756974</v>
      </c>
      <c r="M315" s="37">
        <f t="shared" si="53"/>
        <v>-7132498.1344055822</v>
      </c>
      <c r="N315" s="41">
        <f>'jan-mar'!M315</f>
        <v>-1579259.3167849234</v>
      </c>
      <c r="O315" s="41">
        <f t="shared" si="54"/>
        <v>-5553238.8176206592</v>
      </c>
      <c r="Q315" s="4"/>
      <c r="R315" s="4"/>
      <c r="S315" s="4"/>
      <c r="T315" s="4"/>
      <c r="U315" s="4"/>
    </row>
    <row r="316" spans="1:21" s="34" customFormat="1" x14ac:dyDescent="0.3">
      <c r="A316" s="33" t="s">
        <v>775</v>
      </c>
      <c r="B316" s="34" t="s">
        <v>367</v>
      </c>
      <c r="C316" s="36">
        <v>17893369</v>
      </c>
      <c r="D316" s="36">
        <v>1978</v>
      </c>
      <c r="E316" s="37">
        <f t="shared" si="45"/>
        <v>9046.1926188068755</v>
      </c>
      <c r="F316" s="38">
        <f t="shared" si="46"/>
        <v>0.9574431008615657</v>
      </c>
      <c r="G316" s="39">
        <f t="shared" si="47"/>
        <v>241.25375587477936</v>
      </c>
      <c r="H316" s="39">
        <f t="shared" si="48"/>
        <v>0</v>
      </c>
      <c r="I316" s="37">
        <f t="shared" si="49"/>
        <v>241.25375587477936</v>
      </c>
      <c r="J316" s="40">
        <f t="shared" si="50"/>
        <v>-111.19215679175619</v>
      </c>
      <c r="K316" s="37">
        <f t="shared" si="51"/>
        <v>130.06159908302317</v>
      </c>
      <c r="L316" s="37">
        <f t="shared" si="52"/>
        <v>477199.92912031355</v>
      </c>
      <c r="M316" s="37">
        <f t="shared" si="53"/>
        <v>257261.84298621982</v>
      </c>
      <c r="N316" s="41">
        <f>'jan-mar'!M316</f>
        <v>1254972.086536682</v>
      </c>
      <c r="O316" s="41">
        <f t="shared" si="54"/>
        <v>-997710.24355046218</v>
      </c>
      <c r="Q316" s="4"/>
      <c r="R316" s="4"/>
      <c r="S316" s="4"/>
      <c r="T316" s="4"/>
      <c r="U316" s="4"/>
    </row>
    <row r="317" spans="1:21" s="34" customFormat="1" x14ac:dyDescent="0.3">
      <c r="A317" s="33" t="s">
        <v>776</v>
      </c>
      <c r="B317" s="34" t="s">
        <v>368</v>
      </c>
      <c r="C317" s="36">
        <v>12750952</v>
      </c>
      <c r="D317" s="36">
        <v>1022</v>
      </c>
      <c r="E317" s="37">
        <f t="shared" si="45"/>
        <v>12476.469667318983</v>
      </c>
      <c r="F317" s="38">
        <f t="shared" si="46"/>
        <v>1.3205013765955689</v>
      </c>
      <c r="G317" s="39">
        <f t="shared" si="47"/>
        <v>-1816.9124732324849</v>
      </c>
      <c r="H317" s="39">
        <f t="shared" si="48"/>
        <v>0</v>
      </c>
      <c r="I317" s="37">
        <f t="shared" si="49"/>
        <v>-1816.9124732324849</v>
      </c>
      <c r="J317" s="40">
        <f t="shared" si="50"/>
        <v>-111.19215679175619</v>
      </c>
      <c r="K317" s="37">
        <f t="shared" si="51"/>
        <v>-1928.104630024241</v>
      </c>
      <c r="L317" s="37">
        <f t="shared" si="52"/>
        <v>-1856884.5476435996</v>
      </c>
      <c r="M317" s="37">
        <f t="shared" si="53"/>
        <v>-1970522.9318847742</v>
      </c>
      <c r="N317" s="41">
        <f>'jan-mar'!M317</f>
        <v>-46151.285540070399</v>
      </c>
      <c r="O317" s="41">
        <f t="shared" si="54"/>
        <v>-1924371.6463447039</v>
      </c>
      <c r="Q317" s="4"/>
      <c r="R317" s="4"/>
      <c r="S317" s="4"/>
      <c r="T317" s="4"/>
      <c r="U317" s="4"/>
    </row>
    <row r="318" spans="1:21" s="34" customFormat="1" x14ac:dyDescent="0.3">
      <c r="A318" s="33" t="s">
        <v>777</v>
      </c>
      <c r="B318" s="34" t="s">
        <v>369</v>
      </c>
      <c r="C318" s="36">
        <v>33989422</v>
      </c>
      <c r="D318" s="36">
        <v>4657</v>
      </c>
      <c r="E318" s="37">
        <f t="shared" si="45"/>
        <v>7298.5660296328106</v>
      </c>
      <c r="F318" s="38">
        <f t="shared" si="46"/>
        <v>0.77247544748568298</v>
      </c>
      <c r="G318" s="39">
        <f t="shared" si="47"/>
        <v>1289.8297093792182</v>
      </c>
      <c r="H318" s="39">
        <f t="shared" si="48"/>
        <v>421.71078638694121</v>
      </c>
      <c r="I318" s="37">
        <f t="shared" si="49"/>
        <v>1711.5404957661594</v>
      </c>
      <c r="J318" s="40">
        <f t="shared" si="50"/>
        <v>-111.19215679175619</v>
      </c>
      <c r="K318" s="37">
        <f t="shared" si="51"/>
        <v>1600.3483389744033</v>
      </c>
      <c r="L318" s="37">
        <f t="shared" si="52"/>
        <v>7970644.0887830043</v>
      </c>
      <c r="M318" s="37">
        <f t="shared" si="53"/>
        <v>7452822.2146037966</v>
      </c>
      <c r="N318" s="41">
        <f>'jan-mar'!M318</f>
        <v>7096227.9837468825</v>
      </c>
      <c r="O318" s="41">
        <f t="shared" si="54"/>
        <v>356594.23085691407</v>
      </c>
      <c r="Q318" s="4"/>
      <c r="R318" s="4"/>
      <c r="S318" s="4"/>
      <c r="T318" s="4"/>
      <c r="U318" s="4"/>
    </row>
    <row r="319" spans="1:21" s="34" customFormat="1" x14ac:dyDescent="0.3">
      <c r="A319" s="33" t="s">
        <v>778</v>
      </c>
      <c r="B319" s="34" t="s">
        <v>779</v>
      </c>
      <c r="C319" s="36">
        <v>86883627</v>
      </c>
      <c r="D319" s="36">
        <v>9760</v>
      </c>
      <c r="E319" s="37">
        <f t="shared" si="45"/>
        <v>8902.0109631147534</v>
      </c>
      <c r="F319" s="38">
        <f t="shared" si="46"/>
        <v>0.94218300887256412</v>
      </c>
      <c r="G319" s="39">
        <f t="shared" si="47"/>
        <v>327.76274929005268</v>
      </c>
      <c r="H319" s="39">
        <f t="shared" si="48"/>
        <v>0</v>
      </c>
      <c r="I319" s="37">
        <f t="shared" si="49"/>
        <v>327.76274929005268</v>
      </c>
      <c r="J319" s="40">
        <f t="shared" si="50"/>
        <v>-111.19215679175619</v>
      </c>
      <c r="K319" s="37">
        <f t="shared" si="51"/>
        <v>216.57059249829649</v>
      </c>
      <c r="L319" s="37">
        <f t="shared" si="52"/>
        <v>3198964.4330709144</v>
      </c>
      <c r="M319" s="37">
        <f t="shared" si="53"/>
        <v>2113728.9827833739</v>
      </c>
      <c r="N319" s="41">
        <f>'jan-mar'!M319</f>
        <v>4989226.507380194</v>
      </c>
      <c r="O319" s="41">
        <f t="shared" si="54"/>
        <v>-2875497.5245968201</v>
      </c>
      <c r="Q319" s="4"/>
      <c r="R319" s="4"/>
      <c r="S319" s="4"/>
      <c r="T319" s="4"/>
      <c r="U319" s="4"/>
    </row>
    <row r="320" spans="1:21" s="34" customFormat="1" x14ac:dyDescent="0.3">
      <c r="A320" s="33" t="s">
        <v>780</v>
      </c>
      <c r="B320" s="34" t="s">
        <v>370</v>
      </c>
      <c r="C320" s="36">
        <v>28213695</v>
      </c>
      <c r="D320" s="36">
        <v>1975</v>
      </c>
      <c r="E320" s="37">
        <f t="shared" si="45"/>
        <v>14285.415189873418</v>
      </c>
      <c r="F320" s="38">
        <f t="shared" si="46"/>
        <v>1.5119589857120765</v>
      </c>
      <c r="G320" s="39">
        <f t="shared" si="47"/>
        <v>-2902.2797867651461</v>
      </c>
      <c r="H320" s="39">
        <f t="shared" si="48"/>
        <v>0</v>
      </c>
      <c r="I320" s="37">
        <f t="shared" si="49"/>
        <v>-2902.2797867651461</v>
      </c>
      <c r="J320" s="40">
        <f t="shared" si="50"/>
        <v>-111.19215679175619</v>
      </c>
      <c r="K320" s="37">
        <f t="shared" si="51"/>
        <v>-3013.4719435569023</v>
      </c>
      <c r="L320" s="37">
        <f t="shared" si="52"/>
        <v>-5732002.5788611639</v>
      </c>
      <c r="M320" s="37">
        <f t="shared" si="53"/>
        <v>-5951607.0885248818</v>
      </c>
      <c r="N320" s="41">
        <f>'jan-mar'!M320</f>
        <v>-311939.24221295537</v>
      </c>
      <c r="O320" s="41">
        <f t="shared" si="54"/>
        <v>-5639667.8463119268</v>
      </c>
      <c r="Q320" s="4"/>
      <c r="R320" s="4"/>
      <c r="S320" s="4"/>
      <c r="T320" s="4"/>
      <c r="U320" s="4"/>
    </row>
    <row r="321" spans="1:21" s="34" customFormat="1" x14ac:dyDescent="0.3">
      <c r="A321" s="33" t="s">
        <v>781</v>
      </c>
      <c r="B321" s="34" t="s">
        <v>371</v>
      </c>
      <c r="C321" s="36">
        <v>18909071</v>
      </c>
      <c r="D321" s="36">
        <v>2576</v>
      </c>
      <c r="E321" s="37">
        <f t="shared" si="45"/>
        <v>7340.4778726708073</v>
      </c>
      <c r="F321" s="38">
        <f t="shared" si="46"/>
        <v>0.77691136949752448</v>
      </c>
      <c r="G321" s="39">
        <f t="shared" si="47"/>
        <v>1264.6826035564202</v>
      </c>
      <c r="H321" s="39">
        <f t="shared" si="48"/>
        <v>407.04164132364235</v>
      </c>
      <c r="I321" s="37">
        <f t="shared" si="49"/>
        <v>1671.7242448800625</v>
      </c>
      <c r="J321" s="40">
        <f t="shared" si="50"/>
        <v>-111.19215679175619</v>
      </c>
      <c r="K321" s="37">
        <f t="shared" si="51"/>
        <v>1560.5320880883064</v>
      </c>
      <c r="L321" s="37">
        <f t="shared" si="52"/>
        <v>4306361.6548110414</v>
      </c>
      <c r="M321" s="37">
        <f t="shared" si="53"/>
        <v>4019930.6589154773</v>
      </c>
      <c r="N321" s="41">
        <f>'jan-mar'!M321</f>
        <v>3820959.8929314944</v>
      </c>
      <c r="O321" s="41">
        <f t="shared" si="54"/>
        <v>198970.76598398294</v>
      </c>
      <c r="Q321" s="4"/>
      <c r="R321" s="4"/>
      <c r="S321" s="4"/>
      <c r="T321" s="4"/>
      <c r="U321" s="4"/>
    </row>
    <row r="322" spans="1:21" s="34" customFormat="1" x14ac:dyDescent="0.3">
      <c r="A322" s="33" t="s">
        <v>782</v>
      </c>
      <c r="B322" s="34" t="s">
        <v>783</v>
      </c>
      <c r="C322" s="36">
        <v>17890111</v>
      </c>
      <c r="D322" s="36">
        <v>1747</v>
      </c>
      <c r="E322" s="37">
        <f t="shared" si="45"/>
        <v>10240.475672581568</v>
      </c>
      <c r="F322" s="38">
        <f t="shared" si="46"/>
        <v>1.0838452369309692</v>
      </c>
      <c r="G322" s="39">
        <f t="shared" si="47"/>
        <v>-475.31607639003596</v>
      </c>
      <c r="H322" s="39">
        <f t="shared" si="48"/>
        <v>0</v>
      </c>
      <c r="I322" s="37">
        <f t="shared" si="49"/>
        <v>-475.31607639003596</v>
      </c>
      <c r="J322" s="40">
        <f t="shared" si="50"/>
        <v>-111.19215679175619</v>
      </c>
      <c r="K322" s="37">
        <f t="shared" si="51"/>
        <v>-586.50823318179209</v>
      </c>
      <c r="L322" s="37">
        <f t="shared" si="52"/>
        <v>-830377.1854533928</v>
      </c>
      <c r="M322" s="37">
        <f t="shared" si="53"/>
        <v>-1024629.8833685907</v>
      </c>
      <c r="N322" s="41">
        <f>'jan-mar'!M322</f>
        <v>206397.57491340113</v>
      </c>
      <c r="O322" s="41">
        <f t="shared" si="54"/>
        <v>-1231027.4582819918</v>
      </c>
      <c r="Q322" s="4"/>
      <c r="R322" s="4"/>
      <c r="S322" s="4"/>
      <c r="T322" s="4"/>
      <c r="U322" s="4"/>
    </row>
    <row r="323" spans="1:21" s="34" customFormat="1" x14ac:dyDescent="0.3">
      <c r="A323" s="33" t="s">
        <v>784</v>
      </c>
      <c r="B323" s="34" t="s">
        <v>785</v>
      </c>
      <c r="C323" s="36">
        <v>16710555</v>
      </c>
      <c r="D323" s="36">
        <v>1925</v>
      </c>
      <c r="E323" s="37">
        <f t="shared" si="45"/>
        <v>8680.8077922077919</v>
      </c>
      <c r="F323" s="38">
        <f t="shared" si="46"/>
        <v>0.91877101016790841</v>
      </c>
      <c r="G323" s="39">
        <f t="shared" si="47"/>
        <v>460.48465183422957</v>
      </c>
      <c r="H323" s="39">
        <f t="shared" si="48"/>
        <v>0</v>
      </c>
      <c r="I323" s="37">
        <f t="shared" si="49"/>
        <v>460.48465183422957</v>
      </c>
      <c r="J323" s="40">
        <f t="shared" si="50"/>
        <v>-111.19215679175619</v>
      </c>
      <c r="K323" s="37">
        <f t="shared" si="51"/>
        <v>349.29249504247338</v>
      </c>
      <c r="L323" s="37">
        <f t="shared" si="52"/>
        <v>886432.95478089189</v>
      </c>
      <c r="M323" s="37">
        <f t="shared" si="53"/>
        <v>672388.05295676121</v>
      </c>
      <c r="N323" s="41">
        <f>'jan-mar'!M323</f>
        <v>1838732.5804515241</v>
      </c>
      <c r="O323" s="41">
        <f t="shared" si="54"/>
        <v>-1166344.527494763</v>
      </c>
      <c r="Q323" s="4"/>
      <c r="R323" s="4"/>
      <c r="S323" s="4"/>
      <c r="T323" s="4"/>
      <c r="U323" s="4"/>
    </row>
    <row r="324" spans="1:21" s="34" customFormat="1" x14ac:dyDescent="0.3">
      <c r="A324" s="33" t="s">
        <v>786</v>
      </c>
      <c r="B324" s="34" t="s">
        <v>372</v>
      </c>
      <c r="C324" s="36">
        <v>15941813</v>
      </c>
      <c r="D324" s="36">
        <v>2077</v>
      </c>
      <c r="E324" s="37">
        <f t="shared" si="45"/>
        <v>7675.403466538276</v>
      </c>
      <c r="F324" s="38">
        <f t="shared" si="46"/>
        <v>0.81235967495187644</v>
      </c>
      <c r="G324" s="39">
        <f t="shared" si="47"/>
        <v>1063.7272472359391</v>
      </c>
      <c r="H324" s="39">
        <f t="shared" si="48"/>
        <v>289.81768347002827</v>
      </c>
      <c r="I324" s="37">
        <f t="shared" si="49"/>
        <v>1353.5449307059673</v>
      </c>
      <c r="J324" s="40">
        <f t="shared" si="50"/>
        <v>-111.19215679175619</v>
      </c>
      <c r="K324" s="37">
        <f t="shared" si="51"/>
        <v>1242.3527739142112</v>
      </c>
      <c r="L324" s="37">
        <f t="shared" si="52"/>
        <v>2811312.8210762939</v>
      </c>
      <c r="M324" s="37">
        <f t="shared" si="53"/>
        <v>2580366.7114198166</v>
      </c>
      <c r="N324" s="41">
        <f>'jan-mar'!M324</f>
        <v>2371180.7469599042</v>
      </c>
      <c r="O324" s="41">
        <f t="shared" si="54"/>
        <v>209185.96445991239</v>
      </c>
      <c r="Q324" s="4"/>
      <c r="R324" s="4"/>
      <c r="S324" s="4"/>
      <c r="T324" s="4"/>
      <c r="U324" s="4"/>
    </row>
    <row r="325" spans="1:21" s="34" customFormat="1" x14ac:dyDescent="0.3">
      <c r="A325" s="33" t="s">
        <v>787</v>
      </c>
      <c r="B325" s="34" t="s">
        <v>373</v>
      </c>
      <c r="C325" s="36">
        <v>8132876</v>
      </c>
      <c r="D325" s="36">
        <v>1259</v>
      </c>
      <c r="E325" s="37">
        <f t="shared" si="45"/>
        <v>6459.7903097696581</v>
      </c>
      <c r="F325" s="38">
        <f t="shared" si="46"/>
        <v>0.68369997475436184</v>
      </c>
      <c r="G325" s="39">
        <f t="shared" si="47"/>
        <v>1793.0951412971099</v>
      </c>
      <c r="H325" s="39">
        <f t="shared" si="48"/>
        <v>715.2822883390445</v>
      </c>
      <c r="I325" s="37">
        <f t="shared" si="49"/>
        <v>2508.3774296361544</v>
      </c>
      <c r="J325" s="40">
        <f t="shared" si="50"/>
        <v>-111.19215679175619</v>
      </c>
      <c r="K325" s="37">
        <f t="shared" si="51"/>
        <v>2397.1852728443982</v>
      </c>
      <c r="L325" s="37">
        <f t="shared" si="52"/>
        <v>3158047.1839119182</v>
      </c>
      <c r="M325" s="37">
        <f t="shared" si="53"/>
        <v>3018056.2585110972</v>
      </c>
      <c r="N325" s="41">
        <f>'jan-mar'!M325</f>
        <v>2929497.0285134907</v>
      </c>
      <c r="O325" s="41">
        <f t="shared" si="54"/>
        <v>88559.229997606482</v>
      </c>
      <c r="Q325" s="4"/>
      <c r="R325" s="4"/>
      <c r="S325" s="4"/>
      <c r="T325" s="4"/>
      <c r="U325" s="4"/>
    </row>
    <row r="326" spans="1:21" s="34" customFormat="1" x14ac:dyDescent="0.3">
      <c r="A326" s="33" t="s">
        <v>788</v>
      </c>
      <c r="B326" s="34" t="s">
        <v>374</v>
      </c>
      <c r="C326" s="36">
        <v>9354700</v>
      </c>
      <c r="D326" s="36">
        <v>1387</v>
      </c>
      <c r="E326" s="37">
        <f t="shared" si="45"/>
        <v>6744.5565969718818</v>
      </c>
      <c r="F326" s="38">
        <f t="shared" si="46"/>
        <v>0.71383945204925192</v>
      </c>
      <c r="G326" s="39">
        <f t="shared" si="47"/>
        <v>1622.2353689757756</v>
      </c>
      <c r="H326" s="39">
        <f t="shared" si="48"/>
        <v>615.61408781826617</v>
      </c>
      <c r="I326" s="37">
        <f t="shared" si="49"/>
        <v>2237.8494567940415</v>
      </c>
      <c r="J326" s="40">
        <f t="shared" si="50"/>
        <v>-111.19215679175619</v>
      </c>
      <c r="K326" s="37">
        <f t="shared" si="51"/>
        <v>2126.6573000022854</v>
      </c>
      <c r="L326" s="37">
        <f t="shared" si="52"/>
        <v>3103897.1965733357</v>
      </c>
      <c r="M326" s="37">
        <f t="shared" si="53"/>
        <v>2949673.6751031699</v>
      </c>
      <c r="N326" s="41">
        <f>'jan-mar'!M326</f>
        <v>2667736.3318889681</v>
      </c>
      <c r="O326" s="41">
        <f t="shared" si="54"/>
        <v>281937.34321420174</v>
      </c>
      <c r="Q326" s="4"/>
      <c r="R326" s="4"/>
      <c r="S326" s="4"/>
      <c r="T326" s="4"/>
      <c r="U326" s="4"/>
    </row>
    <row r="327" spans="1:21" s="34" customFormat="1" x14ac:dyDescent="0.3">
      <c r="A327" s="33" t="s">
        <v>789</v>
      </c>
      <c r="B327" s="34" t="s">
        <v>375</v>
      </c>
      <c r="C327" s="36">
        <v>16221716</v>
      </c>
      <c r="D327" s="36">
        <v>2470</v>
      </c>
      <c r="E327" s="37">
        <f t="shared" si="45"/>
        <v>6567.4963562753037</v>
      </c>
      <c r="F327" s="38">
        <f t="shared" si="46"/>
        <v>0.695099512161239</v>
      </c>
      <c r="G327" s="39">
        <f t="shared" si="47"/>
        <v>1728.4715133937225</v>
      </c>
      <c r="H327" s="39">
        <f t="shared" si="48"/>
        <v>677.58517206206852</v>
      </c>
      <c r="I327" s="37">
        <f t="shared" si="49"/>
        <v>2406.056685455791</v>
      </c>
      <c r="J327" s="40">
        <f t="shared" si="50"/>
        <v>-111.19215679175619</v>
      </c>
      <c r="K327" s="37">
        <f t="shared" si="51"/>
        <v>2294.8645286640349</v>
      </c>
      <c r="L327" s="37">
        <f t="shared" si="52"/>
        <v>5942960.0130758034</v>
      </c>
      <c r="M327" s="37">
        <f t="shared" si="53"/>
        <v>5668315.3858001661</v>
      </c>
      <c r="N327" s="41">
        <f>'jan-mar'!M327</f>
        <v>5440678.9807611778</v>
      </c>
      <c r="O327" s="41">
        <f t="shared" si="54"/>
        <v>227636.40503898822</v>
      </c>
      <c r="Q327" s="4"/>
      <c r="R327" s="4"/>
      <c r="S327" s="4"/>
      <c r="T327" s="4"/>
      <c r="U327" s="4"/>
    </row>
    <row r="328" spans="1:21" s="34" customFormat="1" x14ac:dyDescent="0.3">
      <c r="A328" s="33" t="s">
        <v>790</v>
      </c>
      <c r="B328" s="34" t="s">
        <v>376</v>
      </c>
      <c r="C328" s="36">
        <v>4177137</v>
      </c>
      <c r="D328" s="36">
        <v>508</v>
      </c>
      <c r="E328" s="37">
        <f t="shared" si="45"/>
        <v>8222.7106299212592</v>
      </c>
      <c r="F328" s="38">
        <f t="shared" si="46"/>
        <v>0.87028630659840278</v>
      </c>
      <c r="G328" s="39">
        <f t="shared" si="47"/>
        <v>735.34294920614923</v>
      </c>
      <c r="H328" s="39">
        <f t="shared" si="48"/>
        <v>98.260176285984187</v>
      </c>
      <c r="I328" s="37">
        <f t="shared" si="49"/>
        <v>833.60312549213336</v>
      </c>
      <c r="J328" s="40">
        <f t="shared" si="50"/>
        <v>-111.19215679175619</v>
      </c>
      <c r="K328" s="37">
        <f t="shared" si="51"/>
        <v>722.41096870037723</v>
      </c>
      <c r="L328" s="37">
        <f t="shared" si="52"/>
        <v>423470.38775000372</v>
      </c>
      <c r="M328" s="37">
        <f t="shared" si="53"/>
        <v>366984.77209979162</v>
      </c>
      <c r="N328" s="41">
        <f>'jan-mar'!M328</f>
        <v>441100.96964642807</v>
      </c>
      <c r="O328" s="41">
        <f t="shared" si="54"/>
        <v>-74116.197546636453</v>
      </c>
      <c r="Q328" s="4"/>
      <c r="R328" s="4"/>
      <c r="S328" s="4"/>
      <c r="T328" s="4"/>
      <c r="U328" s="4"/>
    </row>
    <row r="329" spans="1:21" s="34" customFormat="1" x14ac:dyDescent="0.3">
      <c r="A329" s="33" t="s">
        <v>791</v>
      </c>
      <c r="B329" s="34" t="s">
        <v>377</v>
      </c>
      <c r="C329" s="36">
        <v>6565814</v>
      </c>
      <c r="D329" s="36">
        <v>732</v>
      </c>
      <c r="E329" s="37">
        <f t="shared" ref="E329:E392" si="55">(C329)/D329</f>
        <v>8969.6912568306016</v>
      </c>
      <c r="F329" s="38">
        <f t="shared" ref="F329:F392" si="56">IF(ISNUMBER(C329),E329/E$435,"")</f>
        <v>0.9493462468239432</v>
      </c>
      <c r="G329" s="39">
        <f t="shared" ref="G329:G392" si="57">(E$435-E329)*0.6</f>
        <v>287.15457306054378</v>
      </c>
      <c r="H329" s="39">
        <f t="shared" ref="H329:H392" si="58">IF(E329&gt;=E$435*0.9,0,IF(E329&lt;0.9*E$435,(E$435*0.9-E329)*0.35))</f>
        <v>0</v>
      </c>
      <c r="I329" s="37">
        <f t="shared" ref="I329:I392" si="59">G329+H329</f>
        <v>287.15457306054378</v>
      </c>
      <c r="J329" s="40">
        <f t="shared" ref="J329:J392" si="60">I$437</f>
        <v>-111.19215679175619</v>
      </c>
      <c r="K329" s="37">
        <f t="shared" ref="K329:K392" si="61">I329+J329</f>
        <v>175.96241626878759</v>
      </c>
      <c r="L329" s="37">
        <f t="shared" ref="L329:L392" si="62">(I329*D329)</f>
        <v>210197.14748031806</v>
      </c>
      <c r="M329" s="37">
        <f t="shared" ref="M329:M392" si="63">(K329*D329)</f>
        <v>128804.48870875251</v>
      </c>
      <c r="N329" s="41">
        <f>'jan-mar'!M329</f>
        <v>114200.45027854023</v>
      </c>
      <c r="O329" s="41">
        <f t="shared" ref="O329:O392" si="64">M329-N329</f>
        <v>14604.038430212284</v>
      </c>
      <c r="Q329" s="4"/>
      <c r="R329" s="4"/>
      <c r="S329" s="4"/>
      <c r="T329" s="4"/>
      <c r="U329" s="4"/>
    </row>
    <row r="330" spans="1:21" s="34" customFormat="1" x14ac:dyDescent="0.3">
      <c r="A330" s="33" t="s">
        <v>792</v>
      </c>
      <c r="B330" s="34" t="s">
        <v>378</v>
      </c>
      <c r="C330" s="36">
        <v>10140705</v>
      </c>
      <c r="D330" s="36">
        <v>1292</v>
      </c>
      <c r="E330" s="37">
        <f t="shared" si="55"/>
        <v>7848.8428792569657</v>
      </c>
      <c r="F330" s="38">
        <f t="shared" si="56"/>
        <v>0.83071638877861487</v>
      </c>
      <c r="G330" s="39">
        <f t="shared" si="57"/>
        <v>959.66359960472528</v>
      </c>
      <c r="H330" s="39">
        <f t="shared" si="58"/>
        <v>229.1138890184869</v>
      </c>
      <c r="I330" s="37">
        <f t="shared" si="59"/>
        <v>1188.7774886232121</v>
      </c>
      <c r="J330" s="40">
        <f t="shared" si="60"/>
        <v>-111.19215679175619</v>
      </c>
      <c r="K330" s="37">
        <f t="shared" si="61"/>
        <v>1077.585331831456</v>
      </c>
      <c r="L330" s="37">
        <f t="shared" si="62"/>
        <v>1535900.5153011901</v>
      </c>
      <c r="M330" s="37">
        <f t="shared" si="63"/>
        <v>1392240.2487262411</v>
      </c>
      <c r="N330" s="41">
        <f>'jan-mar'!M330</f>
        <v>1445713.71532123</v>
      </c>
      <c r="O330" s="41">
        <f t="shared" si="64"/>
        <v>-53473.466594988946</v>
      </c>
      <c r="Q330" s="4"/>
      <c r="R330" s="4"/>
      <c r="S330" s="4"/>
      <c r="T330" s="4"/>
      <c r="U330" s="4"/>
    </row>
    <row r="331" spans="1:21" s="34" customFormat="1" x14ac:dyDescent="0.3">
      <c r="A331" s="33" t="s">
        <v>793</v>
      </c>
      <c r="B331" s="34" t="s">
        <v>379</v>
      </c>
      <c r="C331" s="36">
        <v>85314202</v>
      </c>
      <c r="D331" s="36">
        <v>11480</v>
      </c>
      <c r="E331" s="37">
        <f t="shared" si="55"/>
        <v>7431.5506968641112</v>
      </c>
      <c r="F331" s="38">
        <f t="shared" si="56"/>
        <v>0.78655045755083164</v>
      </c>
      <c r="G331" s="39">
        <f t="shared" si="57"/>
        <v>1210.0389090404381</v>
      </c>
      <c r="H331" s="39">
        <f t="shared" si="58"/>
        <v>375.16615285598596</v>
      </c>
      <c r="I331" s="37">
        <f t="shared" si="59"/>
        <v>1585.205061896424</v>
      </c>
      <c r="J331" s="40">
        <f t="shared" si="60"/>
        <v>-111.19215679175619</v>
      </c>
      <c r="K331" s="37">
        <f t="shared" si="61"/>
        <v>1474.0129051046679</v>
      </c>
      <c r="L331" s="37">
        <f t="shared" si="62"/>
        <v>18198154.110570949</v>
      </c>
      <c r="M331" s="37">
        <f t="shared" si="63"/>
        <v>16921668.150601588</v>
      </c>
      <c r="N331" s="41">
        <f>'jan-mar'!M331</f>
        <v>17168911.415238176</v>
      </c>
      <c r="O331" s="41">
        <f t="shared" si="64"/>
        <v>-247243.26463658735</v>
      </c>
      <c r="Q331" s="4"/>
      <c r="R331" s="4"/>
      <c r="S331" s="4"/>
      <c r="T331" s="4"/>
      <c r="U331" s="4"/>
    </row>
    <row r="332" spans="1:21" s="34" customFormat="1" x14ac:dyDescent="0.3">
      <c r="A332" s="33" t="s">
        <v>794</v>
      </c>
      <c r="B332" s="34" t="s">
        <v>380</v>
      </c>
      <c r="C332" s="36">
        <v>78552369</v>
      </c>
      <c r="D332" s="36">
        <v>9595</v>
      </c>
      <c r="E332" s="37">
        <f t="shared" si="55"/>
        <v>8186.8023970818131</v>
      </c>
      <c r="F332" s="38">
        <f t="shared" si="56"/>
        <v>0.86648580275717535</v>
      </c>
      <c r="G332" s="39">
        <f t="shared" si="57"/>
        <v>756.88788890981687</v>
      </c>
      <c r="H332" s="39">
        <f t="shared" si="58"/>
        <v>110.82805777979033</v>
      </c>
      <c r="I332" s="37">
        <f t="shared" si="59"/>
        <v>867.71594668960722</v>
      </c>
      <c r="J332" s="40">
        <f t="shared" si="60"/>
        <v>-111.19215679175619</v>
      </c>
      <c r="K332" s="37">
        <f t="shared" si="61"/>
        <v>756.52378989785097</v>
      </c>
      <c r="L332" s="37">
        <f t="shared" si="62"/>
        <v>8325734.5084867813</v>
      </c>
      <c r="M332" s="37">
        <f t="shared" si="63"/>
        <v>7258845.7640698804</v>
      </c>
      <c r="N332" s="41">
        <f>'jan-mar'!M332</f>
        <v>6199977.6233414887</v>
      </c>
      <c r="O332" s="41">
        <f t="shared" si="64"/>
        <v>1058868.1407283917</v>
      </c>
      <c r="Q332" s="4"/>
      <c r="R332" s="4"/>
      <c r="S332" s="4"/>
      <c r="T332" s="4"/>
      <c r="U332" s="4"/>
    </row>
    <row r="333" spans="1:21" s="34" customFormat="1" x14ac:dyDescent="0.3">
      <c r="A333" s="33" t="s">
        <v>795</v>
      </c>
      <c r="B333" s="34" t="s">
        <v>381</v>
      </c>
      <c r="C333" s="36">
        <v>60548909</v>
      </c>
      <c r="D333" s="36">
        <v>8091</v>
      </c>
      <c r="E333" s="37">
        <f t="shared" si="55"/>
        <v>7483.4889383265354</v>
      </c>
      <c r="F333" s="38">
        <f t="shared" si="56"/>
        <v>0.79204756700389556</v>
      </c>
      <c r="G333" s="39">
        <f t="shared" si="57"/>
        <v>1178.8759641629833</v>
      </c>
      <c r="H333" s="39">
        <f t="shared" si="58"/>
        <v>356.98776834413752</v>
      </c>
      <c r="I333" s="37">
        <f t="shared" si="59"/>
        <v>1535.8637325071209</v>
      </c>
      <c r="J333" s="40">
        <f t="shared" si="60"/>
        <v>-111.19215679175619</v>
      </c>
      <c r="K333" s="37">
        <f t="shared" si="61"/>
        <v>1424.6715757153647</v>
      </c>
      <c r="L333" s="37">
        <f t="shared" si="62"/>
        <v>12426673.459715115</v>
      </c>
      <c r="M333" s="37">
        <f t="shared" si="63"/>
        <v>11527017.719113017</v>
      </c>
      <c r="N333" s="41">
        <f>'jan-mar'!M333</f>
        <v>10278549.933679622</v>
      </c>
      <c r="O333" s="41">
        <f t="shared" si="64"/>
        <v>1248467.7854333948</v>
      </c>
      <c r="Q333" s="4"/>
      <c r="R333" s="4"/>
      <c r="S333" s="4"/>
      <c r="T333" s="4"/>
      <c r="U333" s="4"/>
    </row>
    <row r="334" spans="1:21" s="34" customFormat="1" x14ac:dyDescent="0.3">
      <c r="A334" s="33" t="s">
        <v>796</v>
      </c>
      <c r="B334" s="34" t="s">
        <v>188</v>
      </c>
      <c r="C334" s="36">
        <v>18109229</v>
      </c>
      <c r="D334" s="36">
        <v>2616</v>
      </c>
      <c r="E334" s="37">
        <f t="shared" si="55"/>
        <v>6922.488149847095</v>
      </c>
      <c r="F334" s="38">
        <f t="shared" si="56"/>
        <v>0.73267161104747891</v>
      </c>
      <c r="G334" s="39">
        <f t="shared" si="57"/>
        <v>1515.4764372506477</v>
      </c>
      <c r="H334" s="39">
        <f t="shared" si="58"/>
        <v>553.33804431194164</v>
      </c>
      <c r="I334" s="37">
        <f t="shared" si="59"/>
        <v>2068.8144815625892</v>
      </c>
      <c r="J334" s="40">
        <f t="shared" si="60"/>
        <v>-111.19215679175619</v>
      </c>
      <c r="K334" s="37">
        <f t="shared" si="61"/>
        <v>1957.6223247708331</v>
      </c>
      <c r="L334" s="37">
        <f t="shared" si="62"/>
        <v>5412018.6837677332</v>
      </c>
      <c r="M334" s="37">
        <f t="shared" si="63"/>
        <v>5121140.0016004993</v>
      </c>
      <c r="N334" s="41">
        <f>'jan-mar'!M334</f>
        <v>4762989.2814863306</v>
      </c>
      <c r="O334" s="41">
        <f t="shared" si="64"/>
        <v>358150.72011416871</v>
      </c>
      <c r="Q334" s="4"/>
      <c r="R334" s="4"/>
      <c r="S334" s="4"/>
      <c r="T334" s="4"/>
      <c r="U334" s="4"/>
    </row>
    <row r="335" spans="1:21" s="34" customFormat="1" x14ac:dyDescent="0.3">
      <c r="A335" s="33" t="s">
        <v>797</v>
      </c>
      <c r="B335" s="34" t="s">
        <v>382</v>
      </c>
      <c r="C335" s="36">
        <v>37915063</v>
      </c>
      <c r="D335" s="36">
        <v>4449</v>
      </c>
      <c r="E335" s="37">
        <f t="shared" si="55"/>
        <v>8522.1539671836363</v>
      </c>
      <c r="F335" s="38">
        <f t="shared" si="56"/>
        <v>0.90197919325712606</v>
      </c>
      <c r="G335" s="39">
        <f t="shared" si="57"/>
        <v>555.67694684872288</v>
      </c>
      <c r="H335" s="39">
        <f t="shared" si="58"/>
        <v>0</v>
      </c>
      <c r="I335" s="37">
        <f t="shared" si="59"/>
        <v>555.67694684872288</v>
      </c>
      <c r="J335" s="40">
        <f t="shared" si="60"/>
        <v>-111.19215679175619</v>
      </c>
      <c r="K335" s="37">
        <f t="shared" si="61"/>
        <v>444.48479005696669</v>
      </c>
      <c r="L335" s="37">
        <f t="shared" si="62"/>
        <v>2472206.7365299682</v>
      </c>
      <c r="M335" s="37">
        <f t="shared" si="63"/>
        <v>1977512.8309634449</v>
      </c>
      <c r="N335" s="41">
        <f>'jan-mar'!M335</f>
        <v>1624906.8473896517</v>
      </c>
      <c r="O335" s="41">
        <f t="shared" si="64"/>
        <v>352605.9835737932</v>
      </c>
      <c r="Q335" s="4"/>
      <c r="R335" s="4"/>
      <c r="S335" s="4"/>
      <c r="T335" s="4"/>
      <c r="U335" s="4"/>
    </row>
    <row r="336" spans="1:21" s="34" customFormat="1" x14ac:dyDescent="0.3">
      <c r="A336" s="33" t="s">
        <v>798</v>
      </c>
      <c r="B336" s="34" t="s">
        <v>799</v>
      </c>
      <c r="C336" s="36">
        <v>82219887</v>
      </c>
      <c r="D336" s="36">
        <v>10518</v>
      </c>
      <c r="E336" s="37">
        <f t="shared" si="55"/>
        <v>7817.0647461494582</v>
      </c>
      <c r="F336" s="38">
        <f t="shared" si="56"/>
        <v>0.82735301198750066</v>
      </c>
      <c r="G336" s="39">
        <f t="shared" si="57"/>
        <v>978.73047946922975</v>
      </c>
      <c r="H336" s="39">
        <f t="shared" si="58"/>
        <v>240.23623560611452</v>
      </c>
      <c r="I336" s="37">
        <f t="shared" si="59"/>
        <v>1218.9667150753444</v>
      </c>
      <c r="J336" s="40">
        <f t="shared" si="60"/>
        <v>-111.19215679175619</v>
      </c>
      <c r="K336" s="37">
        <f t="shared" si="61"/>
        <v>1107.7745582835882</v>
      </c>
      <c r="L336" s="37">
        <f t="shared" si="62"/>
        <v>12821091.909162473</v>
      </c>
      <c r="M336" s="37">
        <f t="shared" si="63"/>
        <v>11651572.804026781</v>
      </c>
      <c r="N336" s="41">
        <f>'jan-mar'!M336</f>
        <v>9598833.9179943502</v>
      </c>
      <c r="O336" s="41">
        <f t="shared" si="64"/>
        <v>2052738.8860324305</v>
      </c>
      <c r="Q336" s="4"/>
      <c r="R336" s="4"/>
      <c r="S336" s="4"/>
      <c r="T336" s="4"/>
      <c r="U336" s="4"/>
    </row>
    <row r="337" spans="1:21" s="34" customFormat="1" x14ac:dyDescent="0.3">
      <c r="A337" s="33" t="s">
        <v>800</v>
      </c>
      <c r="B337" s="34" t="s">
        <v>383</v>
      </c>
      <c r="C337" s="36">
        <v>36878001</v>
      </c>
      <c r="D337" s="36">
        <v>4771</v>
      </c>
      <c r="E337" s="37">
        <f t="shared" si="55"/>
        <v>7729.6166422133729</v>
      </c>
      <c r="F337" s="38">
        <f t="shared" si="56"/>
        <v>0.81809756195176253</v>
      </c>
      <c r="G337" s="39">
        <f t="shared" si="57"/>
        <v>1031.1993418308809</v>
      </c>
      <c r="H337" s="39">
        <f t="shared" si="58"/>
        <v>270.84307198374438</v>
      </c>
      <c r="I337" s="37">
        <f t="shared" si="59"/>
        <v>1302.0424138146254</v>
      </c>
      <c r="J337" s="40">
        <f t="shared" si="60"/>
        <v>-111.19215679175619</v>
      </c>
      <c r="K337" s="37">
        <f t="shared" si="61"/>
        <v>1190.8502570228693</v>
      </c>
      <c r="L337" s="37">
        <f t="shared" si="62"/>
        <v>6212044.3563095778</v>
      </c>
      <c r="M337" s="37">
        <f t="shared" si="63"/>
        <v>5681546.5762561094</v>
      </c>
      <c r="N337" s="41">
        <f>'jan-mar'!M337</f>
        <v>4745769.6336281681</v>
      </c>
      <c r="O337" s="41">
        <f t="shared" si="64"/>
        <v>935776.94262794126</v>
      </c>
      <c r="Q337" s="4"/>
      <c r="R337" s="4"/>
      <c r="S337" s="4"/>
      <c r="T337" s="4"/>
      <c r="U337" s="4"/>
    </row>
    <row r="338" spans="1:21" s="34" customFormat="1" x14ac:dyDescent="0.3">
      <c r="A338" s="33" t="s">
        <v>801</v>
      </c>
      <c r="B338" s="34" t="s">
        <v>384</v>
      </c>
      <c r="C338" s="36">
        <v>9125775</v>
      </c>
      <c r="D338" s="36">
        <v>1039</v>
      </c>
      <c r="E338" s="37">
        <f t="shared" si="55"/>
        <v>8783.2290664100092</v>
      </c>
      <c r="F338" s="38">
        <f t="shared" si="56"/>
        <v>0.92961121073610031</v>
      </c>
      <c r="G338" s="39">
        <f t="shared" si="57"/>
        <v>399.03188731289919</v>
      </c>
      <c r="H338" s="39">
        <f t="shared" si="58"/>
        <v>0</v>
      </c>
      <c r="I338" s="37">
        <f t="shared" si="59"/>
        <v>399.03188731289919</v>
      </c>
      <c r="J338" s="40">
        <f t="shared" si="60"/>
        <v>-111.19215679175619</v>
      </c>
      <c r="K338" s="37">
        <f t="shared" si="61"/>
        <v>287.839730521143</v>
      </c>
      <c r="L338" s="37">
        <f t="shared" si="62"/>
        <v>414594.13091810228</v>
      </c>
      <c r="M338" s="37">
        <f t="shared" si="63"/>
        <v>299065.48001146759</v>
      </c>
      <c r="N338" s="41">
        <f>'jan-mar'!M338</f>
        <v>211480.17546366609</v>
      </c>
      <c r="O338" s="41">
        <f t="shared" si="64"/>
        <v>87585.304547801497</v>
      </c>
      <c r="Q338" s="4"/>
      <c r="R338" s="4"/>
      <c r="S338" s="4"/>
      <c r="T338" s="4"/>
      <c r="U338" s="4"/>
    </row>
    <row r="339" spans="1:21" s="34" customFormat="1" x14ac:dyDescent="0.3">
      <c r="A339" s="33" t="s">
        <v>802</v>
      </c>
      <c r="B339" s="34" t="s">
        <v>385</v>
      </c>
      <c r="C339" s="36">
        <v>720945468</v>
      </c>
      <c r="D339" s="36">
        <v>76649</v>
      </c>
      <c r="E339" s="37">
        <f t="shared" si="55"/>
        <v>9405.8039635220284</v>
      </c>
      <c r="F339" s="38">
        <f t="shared" si="56"/>
        <v>0.99550413001467752</v>
      </c>
      <c r="G339" s="39">
        <f t="shared" si="57"/>
        <v>25.486949045687652</v>
      </c>
      <c r="H339" s="39">
        <f t="shared" si="58"/>
        <v>0</v>
      </c>
      <c r="I339" s="37">
        <f t="shared" si="59"/>
        <v>25.486949045687652</v>
      </c>
      <c r="J339" s="40">
        <f t="shared" si="60"/>
        <v>-111.19215679175619</v>
      </c>
      <c r="K339" s="37">
        <f t="shared" si="61"/>
        <v>-85.705207746068538</v>
      </c>
      <c r="L339" s="37">
        <f t="shared" si="62"/>
        <v>1953549.1574029129</v>
      </c>
      <c r="M339" s="37">
        <f t="shared" si="63"/>
        <v>-6569218.4685284076</v>
      </c>
      <c r="N339" s="41">
        <f>'jan-mar'!M339</f>
        <v>-11547020.842623178</v>
      </c>
      <c r="O339" s="41">
        <f t="shared" si="64"/>
        <v>4977802.3740947703</v>
      </c>
      <c r="Q339" s="4"/>
      <c r="R339" s="4"/>
      <c r="S339" s="4"/>
      <c r="T339" s="4"/>
      <c r="U339" s="4"/>
    </row>
    <row r="340" spans="1:21" s="34" customFormat="1" x14ac:dyDescent="0.3">
      <c r="A340" s="33" t="s">
        <v>803</v>
      </c>
      <c r="B340" s="34" t="s">
        <v>804</v>
      </c>
      <c r="C340" s="36">
        <v>204238593</v>
      </c>
      <c r="D340" s="36">
        <v>24827</v>
      </c>
      <c r="E340" s="37">
        <f t="shared" si="55"/>
        <v>8226.4708986184396</v>
      </c>
      <c r="F340" s="38">
        <f t="shared" si="56"/>
        <v>0.8706842909740633</v>
      </c>
      <c r="G340" s="39">
        <f t="shared" si="57"/>
        <v>733.08678798784092</v>
      </c>
      <c r="H340" s="39">
        <f t="shared" si="58"/>
        <v>96.944082241971046</v>
      </c>
      <c r="I340" s="37">
        <f t="shared" si="59"/>
        <v>830.03087022981197</v>
      </c>
      <c r="J340" s="40">
        <f t="shared" si="60"/>
        <v>-111.19215679175619</v>
      </c>
      <c r="K340" s="37">
        <f t="shared" si="61"/>
        <v>718.83871343805572</v>
      </c>
      <c r="L340" s="37">
        <f t="shared" si="62"/>
        <v>20607176.415195543</v>
      </c>
      <c r="M340" s="37">
        <f t="shared" si="63"/>
        <v>17846608.738526609</v>
      </c>
      <c r="N340" s="41">
        <f>'jan-mar'!M340</f>
        <v>13643332.62502338</v>
      </c>
      <c r="O340" s="41">
        <f t="shared" si="64"/>
        <v>4203276.1135032289</v>
      </c>
      <c r="Q340" s="4"/>
      <c r="R340" s="4"/>
      <c r="S340" s="4"/>
      <c r="T340" s="4"/>
      <c r="U340" s="4"/>
    </row>
    <row r="341" spans="1:21" s="34" customFormat="1" x14ac:dyDescent="0.3">
      <c r="A341" s="33" t="s">
        <v>805</v>
      </c>
      <c r="B341" s="34" t="s">
        <v>386</v>
      </c>
      <c r="C341" s="36">
        <v>19496174</v>
      </c>
      <c r="D341" s="36">
        <v>2858</v>
      </c>
      <c r="E341" s="37">
        <f t="shared" si="55"/>
        <v>6821.6144156752971</v>
      </c>
      <c r="F341" s="38">
        <f t="shared" si="56"/>
        <v>0.72199520110235549</v>
      </c>
      <c r="G341" s="39">
        <f t="shared" si="57"/>
        <v>1576.0006777537264</v>
      </c>
      <c r="H341" s="39">
        <f t="shared" si="58"/>
        <v>588.64385127207083</v>
      </c>
      <c r="I341" s="37">
        <f t="shared" si="59"/>
        <v>2164.6445290257971</v>
      </c>
      <c r="J341" s="40">
        <f t="shared" si="60"/>
        <v>-111.19215679175619</v>
      </c>
      <c r="K341" s="37">
        <f t="shared" si="61"/>
        <v>2053.4523722340409</v>
      </c>
      <c r="L341" s="37">
        <f t="shared" si="62"/>
        <v>6186554.063955728</v>
      </c>
      <c r="M341" s="37">
        <f t="shared" si="63"/>
        <v>5868766.879844889</v>
      </c>
      <c r="N341" s="41">
        <f>'jan-mar'!M341</f>
        <v>5197103.8847430935</v>
      </c>
      <c r="O341" s="41">
        <f t="shared" si="64"/>
        <v>671662.99510179553</v>
      </c>
      <c r="Q341" s="4"/>
      <c r="R341" s="4"/>
      <c r="S341" s="4"/>
      <c r="T341" s="4"/>
      <c r="U341" s="4"/>
    </row>
    <row r="342" spans="1:21" s="34" customFormat="1" x14ac:dyDescent="0.3">
      <c r="A342" s="33" t="s">
        <v>806</v>
      </c>
      <c r="B342" s="34" t="s">
        <v>387</v>
      </c>
      <c r="C342" s="36">
        <v>21186254</v>
      </c>
      <c r="D342" s="36">
        <v>3009</v>
      </c>
      <c r="E342" s="37">
        <f t="shared" si="55"/>
        <v>7040.9617813226987</v>
      </c>
      <c r="F342" s="38">
        <f t="shared" si="56"/>
        <v>0.74521078259402651</v>
      </c>
      <c r="G342" s="39">
        <f t="shared" si="57"/>
        <v>1444.3922583652854</v>
      </c>
      <c r="H342" s="39">
        <f t="shared" si="58"/>
        <v>511.87227329548034</v>
      </c>
      <c r="I342" s="37">
        <f t="shared" si="59"/>
        <v>1956.2645316607659</v>
      </c>
      <c r="J342" s="40">
        <f t="shared" si="60"/>
        <v>-111.19215679175619</v>
      </c>
      <c r="K342" s="37">
        <f t="shared" si="61"/>
        <v>1845.0723748690098</v>
      </c>
      <c r="L342" s="37">
        <f t="shared" si="62"/>
        <v>5886399.9757672446</v>
      </c>
      <c r="M342" s="37">
        <f t="shared" si="63"/>
        <v>5551822.7759808507</v>
      </c>
      <c r="N342" s="41">
        <f>'jan-mar'!M342</f>
        <v>4969870.5652876012</v>
      </c>
      <c r="O342" s="41">
        <f t="shared" si="64"/>
        <v>581952.21069324948</v>
      </c>
      <c r="Q342" s="4"/>
      <c r="R342" s="4"/>
      <c r="S342" s="4"/>
      <c r="T342" s="4"/>
      <c r="U342" s="4"/>
    </row>
    <row r="343" spans="1:21" s="34" customFormat="1" x14ac:dyDescent="0.3">
      <c r="A343" s="33" t="s">
        <v>807</v>
      </c>
      <c r="B343" s="34" t="s">
        <v>388</v>
      </c>
      <c r="C343" s="36">
        <v>10560220</v>
      </c>
      <c r="D343" s="36">
        <v>1375</v>
      </c>
      <c r="E343" s="37">
        <f t="shared" si="55"/>
        <v>7680.16</v>
      </c>
      <c r="F343" s="38">
        <f t="shared" si="56"/>
        <v>0.8128631033375906</v>
      </c>
      <c r="G343" s="39">
        <f t="shared" si="57"/>
        <v>1060.8733271589047</v>
      </c>
      <c r="H343" s="39">
        <f t="shared" si="58"/>
        <v>288.15289675842496</v>
      </c>
      <c r="I343" s="37">
        <f t="shared" si="59"/>
        <v>1349.0262239173296</v>
      </c>
      <c r="J343" s="40">
        <f t="shared" si="60"/>
        <v>-111.19215679175619</v>
      </c>
      <c r="K343" s="37">
        <f t="shared" si="61"/>
        <v>1237.8340671255735</v>
      </c>
      <c r="L343" s="37">
        <f t="shared" si="62"/>
        <v>1854911.0578863283</v>
      </c>
      <c r="M343" s="37">
        <f t="shared" si="63"/>
        <v>1702021.8422976634</v>
      </c>
      <c r="N343" s="41">
        <f>'jan-mar'!M343</f>
        <v>1408333.0503225171</v>
      </c>
      <c r="O343" s="41">
        <f t="shared" si="64"/>
        <v>293688.79197514639</v>
      </c>
      <c r="Q343" s="4"/>
      <c r="R343" s="4"/>
      <c r="S343" s="4"/>
      <c r="T343" s="4"/>
      <c r="U343" s="4"/>
    </row>
    <row r="344" spans="1:21" s="34" customFormat="1" x14ac:dyDescent="0.3">
      <c r="A344" s="33" t="s">
        <v>808</v>
      </c>
      <c r="B344" s="34" t="s">
        <v>389</v>
      </c>
      <c r="C344" s="36">
        <v>7636983</v>
      </c>
      <c r="D344" s="36">
        <v>1105</v>
      </c>
      <c r="E344" s="37">
        <f t="shared" si="55"/>
        <v>6911.2968325791853</v>
      </c>
      <c r="F344" s="38">
        <f t="shared" si="56"/>
        <v>0.73148712935896865</v>
      </c>
      <c r="G344" s="39">
        <f t="shared" si="57"/>
        <v>1522.1912276113935</v>
      </c>
      <c r="H344" s="39">
        <f t="shared" si="58"/>
        <v>557.25500535570995</v>
      </c>
      <c r="I344" s="37">
        <f t="shared" si="59"/>
        <v>2079.4462329671032</v>
      </c>
      <c r="J344" s="40">
        <f t="shared" si="60"/>
        <v>-111.19215679175619</v>
      </c>
      <c r="K344" s="37">
        <f t="shared" si="61"/>
        <v>1968.2540761753471</v>
      </c>
      <c r="L344" s="37">
        <f t="shared" si="62"/>
        <v>2297788.087428649</v>
      </c>
      <c r="M344" s="37">
        <f t="shared" si="63"/>
        <v>2174920.7541737584</v>
      </c>
      <c r="N344" s="41">
        <f>'jan-mar'!M344</f>
        <v>2104114.0400773687</v>
      </c>
      <c r="O344" s="41">
        <f t="shared" si="64"/>
        <v>70806.714096389711</v>
      </c>
      <c r="Q344" s="4"/>
      <c r="R344" s="4"/>
      <c r="S344" s="4"/>
      <c r="T344" s="4"/>
      <c r="U344" s="4"/>
    </row>
    <row r="345" spans="1:21" s="34" customFormat="1" x14ac:dyDescent="0.3">
      <c r="A345" s="33" t="s">
        <v>809</v>
      </c>
      <c r="B345" s="34" t="s">
        <v>810</v>
      </c>
      <c r="C345" s="36">
        <v>6048717</v>
      </c>
      <c r="D345" s="36">
        <v>1042</v>
      </c>
      <c r="E345" s="37">
        <f t="shared" si="55"/>
        <v>5804.9107485604609</v>
      </c>
      <c r="F345" s="38">
        <f t="shared" si="56"/>
        <v>0.61438795098963983</v>
      </c>
      <c r="G345" s="39">
        <f t="shared" si="57"/>
        <v>2186.022878022628</v>
      </c>
      <c r="H345" s="39">
        <f t="shared" si="58"/>
        <v>944.49013476226355</v>
      </c>
      <c r="I345" s="37">
        <f t="shared" si="59"/>
        <v>3130.5130127848915</v>
      </c>
      <c r="J345" s="40">
        <f t="shared" si="60"/>
        <v>-111.19215679175619</v>
      </c>
      <c r="K345" s="37">
        <f t="shared" si="61"/>
        <v>3019.3208559931354</v>
      </c>
      <c r="L345" s="37">
        <f t="shared" si="62"/>
        <v>3261994.5593218571</v>
      </c>
      <c r="M345" s="37">
        <f t="shared" si="63"/>
        <v>3146132.331944847</v>
      </c>
      <c r="N345" s="41">
        <f>'jan-mar'!M345</f>
        <v>2914915.7743535</v>
      </c>
      <c r="O345" s="41">
        <f t="shared" si="64"/>
        <v>231216.55759134702</v>
      </c>
      <c r="Q345" s="4"/>
      <c r="R345" s="4"/>
      <c r="S345" s="4"/>
      <c r="T345" s="4"/>
      <c r="U345" s="4"/>
    </row>
    <row r="346" spans="1:21" s="34" customFormat="1" x14ac:dyDescent="0.3">
      <c r="A346" s="33" t="s">
        <v>811</v>
      </c>
      <c r="B346" s="34" t="s">
        <v>390</v>
      </c>
      <c r="C346" s="36">
        <v>46417057</v>
      </c>
      <c r="D346" s="36">
        <v>4030</v>
      </c>
      <c r="E346" s="37">
        <f t="shared" si="55"/>
        <v>11517.880148883374</v>
      </c>
      <c r="F346" s="38">
        <f t="shared" si="56"/>
        <v>1.2190448899100761</v>
      </c>
      <c r="G346" s="39">
        <f t="shared" si="57"/>
        <v>-1241.7587621711198</v>
      </c>
      <c r="H346" s="39">
        <f t="shared" si="58"/>
        <v>0</v>
      </c>
      <c r="I346" s="37">
        <f t="shared" si="59"/>
        <v>-1241.7587621711198</v>
      </c>
      <c r="J346" s="40">
        <f t="shared" si="60"/>
        <v>-111.19215679175619</v>
      </c>
      <c r="K346" s="37">
        <f t="shared" si="61"/>
        <v>-1352.9509189628759</v>
      </c>
      <c r="L346" s="37">
        <f t="shared" si="62"/>
        <v>-5004287.8115496123</v>
      </c>
      <c r="M346" s="37">
        <f t="shared" si="63"/>
        <v>-5452392.2034203894</v>
      </c>
      <c r="N346" s="41">
        <f>'jan-mar'!M346</f>
        <v>-2343253.7149965623</v>
      </c>
      <c r="O346" s="41">
        <f t="shared" si="64"/>
        <v>-3109138.4884238271</v>
      </c>
      <c r="Q346" s="4"/>
      <c r="R346" s="4"/>
      <c r="S346" s="4"/>
      <c r="T346" s="4"/>
      <c r="U346" s="4"/>
    </row>
    <row r="347" spans="1:21" s="34" customFormat="1" x14ac:dyDescent="0.3">
      <c r="A347" s="33" t="s">
        <v>812</v>
      </c>
      <c r="B347" s="34" t="s">
        <v>391</v>
      </c>
      <c r="C347" s="36">
        <v>15553222</v>
      </c>
      <c r="D347" s="36">
        <v>2183</v>
      </c>
      <c r="E347" s="37">
        <f t="shared" si="55"/>
        <v>7124.7008703618876</v>
      </c>
      <c r="F347" s="38">
        <f t="shared" si="56"/>
        <v>0.75407367292275118</v>
      </c>
      <c r="G347" s="39">
        <f t="shared" si="57"/>
        <v>1394.1488049417721</v>
      </c>
      <c r="H347" s="39">
        <f t="shared" si="58"/>
        <v>482.56359213176421</v>
      </c>
      <c r="I347" s="37">
        <f t="shared" si="59"/>
        <v>1876.7123970735363</v>
      </c>
      <c r="J347" s="40">
        <f t="shared" si="60"/>
        <v>-111.19215679175619</v>
      </c>
      <c r="K347" s="37">
        <f t="shared" si="61"/>
        <v>1765.5202402817802</v>
      </c>
      <c r="L347" s="37">
        <f t="shared" si="62"/>
        <v>4096863.1628115298</v>
      </c>
      <c r="M347" s="37">
        <f t="shared" si="63"/>
        <v>3854130.6845351262</v>
      </c>
      <c r="N347" s="41">
        <f>'jan-mar'!M347</f>
        <v>3350713.9091302212</v>
      </c>
      <c r="O347" s="41">
        <f t="shared" si="64"/>
        <v>503416.77540490497</v>
      </c>
      <c r="Q347" s="4"/>
      <c r="R347" s="4"/>
      <c r="S347" s="4"/>
      <c r="T347" s="4"/>
      <c r="U347" s="4"/>
    </row>
    <row r="348" spans="1:21" s="34" customFormat="1" x14ac:dyDescent="0.3">
      <c r="A348" s="33" t="s">
        <v>813</v>
      </c>
      <c r="B348" s="34" t="s">
        <v>392</v>
      </c>
      <c r="C348" s="36">
        <v>64910616</v>
      </c>
      <c r="D348" s="36">
        <v>6805</v>
      </c>
      <c r="E348" s="37">
        <f t="shared" si="55"/>
        <v>9538.6650991917704</v>
      </c>
      <c r="F348" s="38">
        <f t="shared" si="56"/>
        <v>1.009566065580273</v>
      </c>
      <c r="G348" s="39">
        <f t="shared" si="57"/>
        <v>-54.229732356157548</v>
      </c>
      <c r="H348" s="39">
        <f t="shared" si="58"/>
        <v>0</v>
      </c>
      <c r="I348" s="37">
        <f t="shared" si="59"/>
        <v>-54.229732356157548</v>
      </c>
      <c r="J348" s="40">
        <f t="shared" si="60"/>
        <v>-111.19215679175619</v>
      </c>
      <c r="K348" s="37">
        <f t="shared" si="61"/>
        <v>-165.42188914791373</v>
      </c>
      <c r="L348" s="37">
        <f t="shared" si="62"/>
        <v>-369033.3286836521</v>
      </c>
      <c r="M348" s="37">
        <f t="shared" si="63"/>
        <v>-1125695.9556515529</v>
      </c>
      <c r="N348" s="41">
        <f>'jan-mar'!M348</f>
        <v>-531357.86291602673</v>
      </c>
      <c r="O348" s="41">
        <f t="shared" si="64"/>
        <v>-594338.09273552615</v>
      </c>
      <c r="Q348" s="4"/>
      <c r="R348" s="4"/>
      <c r="S348" s="4"/>
      <c r="T348" s="4"/>
      <c r="U348" s="4"/>
    </row>
    <row r="349" spans="1:21" s="34" customFormat="1" x14ac:dyDescent="0.3">
      <c r="A349" s="33" t="s">
        <v>814</v>
      </c>
      <c r="B349" s="34" t="s">
        <v>393</v>
      </c>
      <c r="C349" s="36">
        <v>27077525</v>
      </c>
      <c r="D349" s="36">
        <v>3489</v>
      </c>
      <c r="E349" s="37">
        <f t="shared" si="55"/>
        <v>7760.826884494124</v>
      </c>
      <c r="F349" s="38">
        <f t="shared" si="56"/>
        <v>0.82140083354978255</v>
      </c>
      <c r="G349" s="39">
        <f t="shared" si="57"/>
        <v>1012.4731964624302</v>
      </c>
      <c r="H349" s="39">
        <f t="shared" si="58"/>
        <v>259.9194871854815</v>
      </c>
      <c r="I349" s="37">
        <f t="shared" si="59"/>
        <v>1272.3926836479118</v>
      </c>
      <c r="J349" s="40">
        <f t="shared" si="60"/>
        <v>-111.19215679175619</v>
      </c>
      <c r="K349" s="37">
        <f t="shared" si="61"/>
        <v>1161.2005268561556</v>
      </c>
      <c r="L349" s="37">
        <f t="shared" si="62"/>
        <v>4439378.073247564</v>
      </c>
      <c r="M349" s="37">
        <f t="shared" si="63"/>
        <v>4051428.6382011268</v>
      </c>
      <c r="N349" s="41">
        <f>'jan-mar'!M349</f>
        <v>3519735.077945645</v>
      </c>
      <c r="O349" s="41">
        <f t="shared" si="64"/>
        <v>531693.56025548186</v>
      </c>
      <c r="Q349" s="4"/>
      <c r="R349" s="4"/>
      <c r="S349" s="4"/>
      <c r="T349" s="4"/>
      <c r="U349" s="4"/>
    </row>
    <row r="350" spans="1:21" s="34" customFormat="1" x14ac:dyDescent="0.3">
      <c r="A350" s="33" t="s">
        <v>815</v>
      </c>
      <c r="B350" s="34" t="s">
        <v>394</v>
      </c>
      <c r="C350" s="36">
        <v>7790208</v>
      </c>
      <c r="D350" s="36">
        <v>1129</v>
      </c>
      <c r="E350" s="37">
        <f t="shared" si="55"/>
        <v>6900.0956598759967</v>
      </c>
      <c r="F350" s="38">
        <f t="shared" si="56"/>
        <v>0.73030160457764459</v>
      </c>
      <c r="G350" s="39">
        <f t="shared" si="57"/>
        <v>1528.9119312333066</v>
      </c>
      <c r="H350" s="39">
        <f t="shared" si="58"/>
        <v>561.17541580182603</v>
      </c>
      <c r="I350" s="37">
        <f t="shared" si="59"/>
        <v>2090.0873470351326</v>
      </c>
      <c r="J350" s="40">
        <f t="shared" si="60"/>
        <v>-111.19215679175619</v>
      </c>
      <c r="K350" s="37">
        <f t="shared" si="61"/>
        <v>1978.8951902433764</v>
      </c>
      <c r="L350" s="37">
        <f t="shared" si="62"/>
        <v>2359708.6148026646</v>
      </c>
      <c r="M350" s="37">
        <f t="shared" si="63"/>
        <v>2234172.6697847722</v>
      </c>
      <c r="N350" s="41">
        <f>'jan-mar'!M350</f>
        <v>2011379.1532102707</v>
      </c>
      <c r="O350" s="41">
        <f t="shared" si="64"/>
        <v>222793.51657450153</v>
      </c>
      <c r="Q350" s="4"/>
      <c r="R350" s="4"/>
      <c r="S350" s="4"/>
      <c r="T350" s="4"/>
      <c r="U350" s="4"/>
    </row>
    <row r="351" spans="1:21" s="34" customFormat="1" x14ac:dyDescent="0.3">
      <c r="A351" s="33" t="s">
        <v>816</v>
      </c>
      <c r="B351" s="34" t="s">
        <v>395</v>
      </c>
      <c r="C351" s="36">
        <v>10488466</v>
      </c>
      <c r="D351" s="36">
        <v>1513</v>
      </c>
      <c r="E351" s="37">
        <f t="shared" si="55"/>
        <v>6932.2313284864504</v>
      </c>
      <c r="F351" s="38">
        <f t="shared" si="56"/>
        <v>0.73370282269217879</v>
      </c>
      <c r="G351" s="39">
        <f t="shared" si="57"/>
        <v>1509.6305300670344</v>
      </c>
      <c r="H351" s="39">
        <f t="shared" si="58"/>
        <v>549.92793178816726</v>
      </c>
      <c r="I351" s="37">
        <f t="shared" si="59"/>
        <v>2059.5584618552016</v>
      </c>
      <c r="J351" s="40">
        <f t="shared" si="60"/>
        <v>-111.19215679175619</v>
      </c>
      <c r="K351" s="37">
        <f t="shared" si="61"/>
        <v>1948.3663050634455</v>
      </c>
      <c r="L351" s="37">
        <f t="shared" si="62"/>
        <v>3116111.9527869201</v>
      </c>
      <c r="M351" s="37">
        <f t="shared" si="63"/>
        <v>2947878.2195609929</v>
      </c>
      <c r="N351" s="41">
        <f>'jan-mar'!M351</f>
        <v>2625077.5133367046</v>
      </c>
      <c r="O351" s="41">
        <f t="shared" si="64"/>
        <v>322800.70622428833</v>
      </c>
      <c r="Q351" s="4"/>
      <c r="R351" s="4"/>
      <c r="S351" s="4"/>
      <c r="T351" s="4"/>
      <c r="U351" s="4"/>
    </row>
    <row r="352" spans="1:21" s="34" customFormat="1" x14ac:dyDescent="0.3">
      <c r="A352" s="33" t="s">
        <v>817</v>
      </c>
      <c r="B352" s="34" t="s">
        <v>396</v>
      </c>
      <c r="C352" s="36">
        <v>6248577</v>
      </c>
      <c r="D352" s="36">
        <v>931</v>
      </c>
      <c r="E352" s="37">
        <f t="shared" si="55"/>
        <v>6711.68313641246</v>
      </c>
      <c r="F352" s="38">
        <f t="shared" si="56"/>
        <v>0.71036014651814616</v>
      </c>
      <c r="G352" s="39">
        <f t="shared" si="57"/>
        <v>1641.9594453114287</v>
      </c>
      <c r="H352" s="39">
        <f t="shared" si="58"/>
        <v>627.1197990140638</v>
      </c>
      <c r="I352" s="37">
        <f t="shared" si="59"/>
        <v>2269.0792443254923</v>
      </c>
      <c r="J352" s="40">
        <f t="shared" si="60"/>
        <v>-111.19215679175619</v>
      </c>
      <c r="K352" s="37">
        <f t="shared" si="61"/>
        <v>2157.8870875337361</v>
      </c>
      <c r="L352" s="37">
        <f t="shared" si="62"/>
        <v>2112512.7764670332</v>
      </c>
      <c r="M352" s="37">
        <f t="shared" si="63"/>
        <v>2008992.8784939083</v>
      </c>
      <c r="N352" s="41">
        <f>'jan-mar'!M352</f>
        <v>1831821.5823638276</v>
      </c>
      <c r="O352" s="41">
        <f t="shared" si="64"/>
        <v>177171.29613008071</v>
      </c>
      <c r="Q352" s="4"/>
      <c r="R352" s="4"/>
      <c r="S352" s="4"/>
      <c r="T352" s="4"/>
      <c r="U352" s="4"/>
    </row>
    <row r="353" spans="1:21" s="34" customFormat="1" x14ac:dyDescent="0.3">
      <c r="A353" s="33" t="s">
        <v>818</v>
      </c>
      <c r="B353" s="34" t="s">
        <v>397</v>
      </c>
      <c r="C353" s="36">
        <v>8337456</v>
      </c>
      <c r="D353" s="36">
        <v>888</v>
      </c>
      <c r="E353" s="37">
        <f t="shared" si="55"/>
        <v>9389.0270270270266</v>
      </c>
      <c r="F353" s="38">
        <f t="shared" si="56"/>
        <v>0.99372847004615794</v>
      </c>
      <c r="G353" s="39">
        <f t="shared" si="57"/>
        <v>35.553110942688726</v>
      </c>
      <c r="H353" s="39">
        <f t="shared" si="58"/>
        <v>0</v>
      </c>
      <c r="I353" s="37">
        <f t="shared" si="59"/>
        <v>35.553110942688726</v>
      </c>
      <c r="J353" s="40">
        <f t="shared" si="60"/>
        <v>-111.19215679175619</v>
      </c>
      <c r="K353" s="37">
        <f t="shared" si="61"/>
        <v>-75.639045849067458</v>
      </c>
      <c r="L353" s="37">
        <f t="shared" si="62"/>
        <v>31571.162517107587</v>
      </c>
      <c r="M353" s="37">
        <f t="shared" si="63"/>
        <v>-67167.472713971903</v>
      </c>
      <c r="N353" s="41">
        <f>'jan-mar'!M353</f>
        <v>244312.88066577009</v>
      </c>
      <c r="O353" s="41">
        <f t="shared" si="64"/>
        <v>-311480.35337974201</v>
      </c>
      <c r="Q353" s="4"/>
      <c r="R353" s="4"/>
      <c r="S353" s="4"/>
      <c r="T353" s="4"/>
      <c r="U353" s="4"/>
    </row>
    <row r="354" spans="1:21" s="34" customFormat="1" x14ac:dyDescent="0.3">
      <c r="A354" s="33" t="s">
        <v>819</v>
      </c>
      <c r="B354" s="34" t="s">
        <v>398</v>
      </c>
      <c r="C354" s="36">
        <v>96029690</v>
      </c>
      <c r="D354" s="36">
        <v>11679</v>
      </c>
      <c r="E354" s="37">
        <f t="shared" si="55"/>
        <v>8222.4240089048726</v>
      </c>
      <c r="F354" s="38">
        <f t="shared" si="56"/>
        <v>0.87025597081778594</v>
      </c>
      <c r="G354" s="39">
        <f t="shared" si="57"/>
        <v>735.5149218159811</v>
      </c>
      <c r="H354" s="39">
        <f t="shared" si="58"/>
        <v>98.360493641719486</v>
      </c>
      <c r="I354" s="37">
        <f t="shared" si="59"/>
        <v>833.87541545770057</v>
      </c>
      <c r="J354" s="40">
        <f t="shared" si="60"/>
        <v>-111.19215679175619</v>
      </c>
      <c r="K354" s="37">
        <f t="shared" si="61"/>
        <v>722.68325866594432</v>
      </c>
      <c r="L354" s="37">
        <f t="shared" si="62"/>
        <v>9738830.9771304857</v>
      </c>
      <c r="M354" s="37">
        <f t="shared" si="63"/>
        <v>8440217.7779595628</v>
      </c>
      <c r="N354" s="41">
        <f>'jan-mar'!M354</f>
        <v>7099530.5220484985</v>
      </c>
      <c r="O354" s="41">
        <f t="shared" si="64"/>
        <v>1340687.2559110643</v>
      </c>
      <c r="Q354" s="4"/>
      <c r="R354" s="4"/>
      <c r="S354" s="4"/>
      <c r="T354" s="4"/>
      <c r="U354" s="4"/>
    </row>
    <row r="355" spans="1:21" s="34" customFormat="1" x14ac:dyDescent="0.3">
      <c r="A355" s="33" t="s">
        <v>820</v>
      </c>
      <c r="B355" s="34" t="s">
        <v>399</v>
      </c>
      <c r="C355" s="36">
        <v>38170320</v>
      </c>
      <c r="D355" s="36">
        <v>5625</v>
      </c>
      <c r="E355" s="37">
        <f t="shared" si="55"/>
        <v>6785.8346666666666</v>
      </c>
      <c r="F355" s="38">
        <f t="shared" si="56"/>
        <v>0.71820829590561541</v>
      </c>
      <c r="G355" s="39">
        <f t="shared" si="57"/>
        <v>1597.4685271589046</v>
      </c>
      <c r="H355" s="39">
        <f t="shared" si="58"/>
        <v>601.16676342509152</v>
      </c>
      <c r="I355" s="37">
        <f t="shared" si="59"/>
        <v>2198.6352905839963</v>
      </c>
      <c r="J355" s="40">
        <f t="shared" si="60"/>
        <v>-111.19215679175619</v>
      </c>
      <c r="K355" s="37">
        <f t="shared" si="61"/>
        <v>2087.4431337922401</v>
      </c>
      <c r="L355" s="37">
        <f t="shared" si="62"/>
        <v>12367323.509534979</v>
      </c>
      <c r="M355" s="37">
        <f t="shared" si="63"/>
        <v>11741867.627581351</v>
      </c>
      <c r="N355" s="41">
        <f>'jan-mar'!M355</f>
        <v>11009805.196773935</v>
      </c>
      <c r="O355" s="41">
        <f t="shared" si="64"/>
        <v>732062.4308074154</v>
      </c>
      <c r="Q355" s="4"/>
      <c r="R355" s="4"/>
      <c r="S355" s="4"/>
      <c r="T355" s="4"/>
      <c r="U355" s="4"/>
    </row>
    <row r="356" spans="1:21" s="34" customFormat="1" x14ac:dyDescent="0.3">
      <c r="A356" s="33" t="s">
        <v>821</v>
      </c>
      <c r="B356" s="34" t="s">
        <v>400</v>
      </c>
      <c r="C356" s="36">
        <v>17261993</v>
      </c>
      <c r="D356" s="36">
        <v>2252</v>
      </c>
      <c r="E356" s="37">
        <f t="shared" si="55"/>
        <v>7665.1833925399642</v>
      </c>
      <c r="F356" s="38">
        <f t="shared" si="56"/>
        <v>0.81127798901478565</v>
      </c>
      <c r="G356" s="39">
        <f t="shared" si="57"/>
        <v>1069.8592916349262</v>
      </c>
      <c r="H356" s="39">
        <f t="shared" si="58"/>
        <v>293.39470936943741</v>
      </c>
      <c r="I356" s="37">
        <f t="shared" si="59"/>
        <v>1363.2540010043635</v>
      </c>
      <c r="J356" s="40">
        <f t="shared" si="60"/>
        <v>-111.19215679175619</v>
      </c>
      <c r="K356" s="37">
        <f t="shared" si="61"/>
        <v>1252.0618442126074</v>
      </c>
      <c r="L356" s="37">
        <f t="shared" si="62"/>
        <v>3070048.0102618267</v>
      </c>
      <c r="M356" s="37">
        <f t="shared" si="63"/>
        <v>2819643.273166792</v>
      </c>
      <c r="N356" s="41">
        <f>'jan-mar'!M356</f>
        <v>3084722.2906373148</v>
      </c>
      <c r="O356" s="41">
        <f t="shared" si="64"/>
        <v>-265079.01747052278</v>
      </c>
      <c r="Q356" s="4"/>
      <c r="R356" s="4"/>
      <c r="S356" s="4"/>
      <c r="T356" s="4"/>
      <c r="U356" s="4"/>
    </row>
    <row r="357" spans="1:21" s="34" customFormat="1" x14ac:dyDescent="0.3">
      <c r="A357" s="33" t="s">
        <v>822</v>
      </c>
      <c r="B357" s="34" t="s">
        <v>401</v>
      </c>
      <c r="C357" s="36">
        <v>19381943</v>
      </c>
      <c r="D357" s="36">
        <v>2847</v>
      </c>
      <c r="E357" s="37">
        <f t="shared" si="55"/>
        <v>6807.8479100807872</v>
      </c>
      <c r="F357" s="38">
        <f t="shared" si="56"/>
        <v>0.72053816316829322</v>
      </c>
      <c r="G357" s="39">
        <f t="shared" si="57"/>
        <v>1584.2605811104324</v>
      </c>
      <c r="H357" s="39">
        <f t="shared" si="58"/>
        <v>593.46212823014935</v>
      </c>
      <c r="I357" s="37">
        <f t="shared" si="59"/>
        <v>2177.7227093405818</v>
      </c>
      <c r="J357" s="40">
        <f t="shared" si="60"/>
        <v>-111.19215679175619</v>
      </c>
      <c r="K357" s="37">
        <f t="shared" si="61"/>
        <v>2066.5305525488257</v>
      </c>
      <c r="L357" s="37">
        <f t="shared" si="62"/>
        <v>6199976.5534926364</v>
      </c>
      <c r="M357" s="37">
        <f t="shared" si="63"/>
        <v>5883412.483106507</v>
      </c>
      <c r="N357" s="41">
        <f>'jan-mar'!M357</f>
        <v>5381839.0391405132</v>
      </c>
      <c r="O357" s="41">
        <f t="shared" si="64"/>
        <v>501573.44396599382</v>
      </c>
      <c r="Q357" s="4"/>
      <c r="R357" s="4"/>
      <c r="S357" s="4"/>
      <c r="T357" s="4"/>
      <c r="U357" s="4"/>
    </row>
    <row r="358" spans="1:21" s="34" customFormat="1" x14ac:dyDescent="0.3">
      <c r="A358" s="33" t="s">
        <v>823</v>
      </c>
      <c r="B358" s="34" t="s">
        <v>824</v>
      </c>
      <c r="C358" s="36">
        <v>17728284</v>
      </c>
      <c r="D358" s="36">
        <v>1841</v>
      </c>
      <c r="E358" s="37">
        <f t="shared" si="55"/>
        <v>9629.7034220532314</v>
      </c>
      <c r="F358" s="38">
        <f t="shared" si="56"/>
        <v>1.0192015020352188</v>
      </c>
      <c r="G358" s="39">
        <f t="shared" si="57"/>
        <v>-108.85272607303413</v>
      </c>
      <c r="H358" s="39">
        <f t="shared" si="58"/>
        <v>0</v>
      </c>
      <c r="I358" s="37">
        <f t="shared" si="59"/>
        <v>-108.85272607303413</v>
      </c>
      <c r="J358" s="40">
        <f t="shared" si="60"/>
        <v>-111.19215679175619</v>
      </c>
      <c r="K358" s="37">
        <f t="shared" si="61"/>
        <v>-220.04488286479034</v>
      </c>
      <c r="L358" s="37">
        <f t="shared" si="62"/>
        <v>-200397.86870045585</v>
      </c>
      <c r="M358" s="37">
        <f t="shared" si="63"/>
        <v>-405102.62935407902</v>
      </c>
      <c r="N358" s="41">
        <f>'jan-mar'!M358</f>
        <v>815535.12399288581</v>
      </c>
      <c r="O358" s="41">
        <f t="shared" si="64"/>
        <v>-1220637.7533469647</v>
      </c>
      <c r="Q358" s="4"/>
      <c r="R358" s="4"/>
      <c r="S358" s="4"/>
      <c r="T358" s="4"/>
      <c r="U358" s="4"/>
    </row>
    <row r="359" spans="1:21" s="34" customFormat="1" x14ac:dyDescent="0.3">
      <c r="A359" s="33" t="s">
        <v>825</v>
      </c>
      <c r="B359" s="34" t="s">
        <v>826</v>
      </c>
      <c r="C359" s="36">
        <v>17663537</v>
      </c>
      <c r="D359" s="36">
        <v>2097</v>
      </c>
      <c r="E359" s="37">
        <f t="shared" si="55"/>
        <v>8423.2412970910827</v>
      </c>
      <c r="F359" s="38">
        <f t="shared" si="56"/>
        <v>0.89151034104951055</v>
      </c>
      <c r="G359" s="39">
        <f t="shared" si="57"/>
        <v>615.02454890425508</v>
      </c>
      <c r="H359" s="39">
        <f t="shared" si="58"/>
        <v>28.074442776545947</v>
      </c>
      <c r="I359" s="37">
        <f t="shared" si="59"/>
        <v>643.09899168080108</v>
      </c>
      <c r="J359" s="40">
        <f t="shared" si="60"/>
        <v>-111.19215679175619</v>
      </c>
      <c r="K359" s="37">
        <f t="shared" si="61"/>
        <v>531.90683488904483</v>
      </c>
      <c r="L359" s="37">
        <f t="shared" si="62"/>
        <v>1348578.5855546398</v>
      </c>
      <c r="M359" s="37">
        <f t="shared" si="63"/>
        <v>1115408.6327623271</v>
      </c>
      <c r="N359" s="41">
        <f>'jan-mar'!M359</f>
        <v>2506252.1662373226</v>
      </c>
      <c r="O359" s="41">
        <f t="shared" si="64"/>
        <v>-1390843.5334749955</v>
      </c>
      <c r="Q359" s="4"/>
      <c r="R359" s="4"/>
      <c r="S359" s="4"/>
      <c r="T359" s="4"/>
      <c r="U359" s="4"/>
    </row>
    <row r="360" spans="1:21" s="34" customFormat="1" x14ac:dyDescent="0.3">
      <c r="A360" s="33" t="s">
        <v>827</v>
      </c>
      <c r="B360" s="34" t="s">
        <v>402</v>
      </c>
      <c r="C360" s="36">
        <v>21486819</v>
      </c>
      <c r="D360" s="36">
        <v>2917</v>
      </c>
      <c r="E360" s="37">
        <f t="shared" si="55"/>
        <v>7366.0675351388409</v>
      </c>
      <c r="F360" s="38">
        <f t="shared" si="56"/>
        <v>0.77961976261005428</v>
      </c>
      <c r="G360" s="39">
        <f t="shared" si="57"/>
        <v>1249.3288060756001</v>
      </c>
      <c r="H360" s="39">
        <f t="shared" si="58"/>
        <v>398.08525945983058</v>
      </c>
      <c r="I360" s="37">
        <f t="shared" si="59"/>
        <v>1647.4140655354308</v>
      </c>
      <c r="J360" s="40">
        <f t="shared" si="60"/>
        <v>-111.19215679175619</v>
      </c>
      <c r="K360" s="37">
        <f t="shared" si="61"/>
        <v>1536.2219087436747</v>
      </c>
      <c r="L360" s="37">
        <f t="shared" si="62"/>
        <v>4805506.8291668519</v>
      </c>
      <c r="M360" s="37">
        <f t="shared" si="63"/>
        <v>4481159.3078052988</v>
      </c>
      <c r="N360" s="41">
        <f>'jan-mar'!M360</f>
        <v>4026105.9566114796</v>
      </c>
      <c r="O360" s="41">
        <f t="shared" si="64"/>
        <v>455053.3511938192</v>
      </c>
      <c r="Q360" s="4"/>
      <c r="R360" s="4"/>
      <c r="S360" s="4"/>
      <c r="T360" s="4"/>
      <c r="U360" s="4"/>
    </row>
    <row r="361" spans="1:21" s="34" customFormat="1" x14ac:dyDescent="0.3">
      <c r="A361" s="33" t="s">
        <v>828</v>
      </c>
      <c r="B361" s="34" t="s">
        <v>403</v>
      </c>
      <c r="C361" s="36">
        <v>33879883</v>
      </c>
      <c r="D361" s="36">
        <v>4909</v>
      </c>
      <c r="E361" s="37">
        <f t="shared" si="55"/>
        <v>6901.5854552862093</v>
      </c>
      <c r="F361" s="38">
        <f t="shared" si="56"/>
        <v>0.73045928354793732</v>
      </c>
      <c r="G361" s="39">
        <f t="shared" si="57"/>
        <v>1528.0180539871792</v>
      </c>
      <c r="H361" s="39">
        <f t="shared" si="58"/>
        <v>560.65398740825162</v>
      </c>
      <c r="I361" s="37">
        <f t="shared" si="59"/>
        <v>2088.6720413954308</v>
      </c>
      <c r="J361" s="40">
        <f t="shared" si="60"/>
        <v>-111.19215679175619</v>
      </c>
      <c r="K361" s="37">
        <f t="shared" si="61"/>
        <v>1977.4798846036747</v>
      </c>
      <c r="L361" s="37">
        <f t="shared" si="62"/>
        <v>10253291.051210171</v>
      </c>
      <c r="M361" s="37">
        <f t="shared" si="63"/>
        <v>9707448.7535194382</v>
      </c>
      <c r="N361" s="41">
        <f>'jan-mar'!M361</f>
        <v>9251604.0966423526</v>
      </c>
      <c r="O361" s="41">
        <f t="shared" si="64"/>
        <v>455844.65687708557</v>
      </c>
      <c r="Q361" s="4"/>
      <c r="R361" s="4"/>
      <c r="S361" s="4"/>
      <c r="T361" s="4"/>
      <c r="U361" s="4"/>
    </row>
    <row r="362" spans="1:21" s="34" customFormat="1" x14ac:dyDescent="0.3">
      <c r="A362" s="33" t="s">
        <v>829</v>
      </c>
      <c r="B362" s="34" t="s">
        <v>404</v>
      </c>
      <c r="C362" s="36">
        <v>11464305</v>
      </c>
      <c r="D362" s="36">
        <v>1202</v>
      </c>
      <c r="E362" s="37">
        <f t="shared" si="55"/>
        <v>9537.6913477537437</v>
      </c>
      <c r="F362" s="38">
        <f t="shared" si="56"/>
        <v>1.00946300436595</v>
      </c>
      <c r="G362" s="39">
        <f t="shared" si="57"/>
        <v>-53.645481493341499</v>
      </c>
      <c r="H362" s="39">
        <f t="shared" si="58"/>
        <v>0</v>
      </c>
      <c r="I362" s="37">
        <f t="shared" si="59"/>
        <v>-53.645481493341499</v>
      </c>
      <c r="J362" s="40">
        <f t="shared" si="60"/>
        <v>-111.19215679175619</v>
      </c>
      <c r="K362" s="37">
        <f t="shared" si="61"/>
        <v>-164.83763828509768</v>
      </c>
      <c r="L362" s="37">
        <f t="shared" si="62"/>
        <v>-64481.868754996482</v>
      </c>
      <c r="M362" s="37">
        <f t="shared" si="63"/>
        <v>-198134.84121868742</v>
      </c>
      <c r="N362" s="41">
        <f>'jan-mar'!M362</f>
        <v>623665.42857284786</v>
      </c>
      <c r="O362" s="41">
        <f t="shared" si="64"/>
        <v>-821800.26979153533</v>
      </c>
      <c r="Q362" s="4"/>
      <c r="R362" s="4"/>
      <c r="S362" s="4"/>
      <c r="T362" s="4"/>
      <c r="U362" s="4"/>
    </row>
    <row r="363" spans="1:21" s="34" customFormat="1" x14ac:dyDescent="0.3">
      <c r="A363" s="33" t="s">
        <v>830</v>
      </c>
      <c r="B363" s="34" t="s">
        <v>405</v>
      </c>
      <c r="C363" s="36">
        <v>14459200</v>
      </c>
      <c r="D363" s="36">
        <v>2081</v>
      </c>
      <c r="E363" s="37">
        <f t="shared" si="55"/>
        <v>6948.1979817395486</v>
      </c>
      <c r="F363" s="38">
        <f t="shared" si="56"/>
        <v>0.73539272281316959</v>
      </c>
      <c r="G363" s="39">
        <f t="shared" si="57"/>
        <v>1500.0505381151754</v>
      </c>
      <c r="H363" s="39">
        <f t="shared" si="58"/>
        <v>544.3396031495829</v>
      </c>
      <c r="I363" s="37">
        <f t="shared" si="59"/>
        <v>2044.3901412647583</v>
      </c>
      <c r="J363" s="40">
        <f t="shared" si="60"/>
        <v>-111.19215679175619</v>
      </c>
      <c r="K363" s="37">
        <f t="shared" si="61"/>
        <v>1933.1979844730022</v>
      </c>
      <c r="L363" s="37">
        <f t="shared" si="62"/>
        <v>4254375.8839719621</v>
      </c>
      <c r="M363" s="37">
        <f t="shared" si="63"/>
        <v>4022985.0056883176</v>
      </c>
      <c r="N363" s="41">
        <f>'jan-mar'!M363</f>
        <v>3992370.8408153872</v>
      </c>
      <c r="O363" s="41">
        <f t="shared" si="64"/>
        <v>30614.164872930385</v>
      </c>
      <c r="Q363" s="4"/>
      <c r="R363" s="4"/>
      <c r="S363" s="4"/>
      <c r="T363" s="4"/>
      <c r="U363" s="4"/>
    </row>
    <row r="364" spans="1:21" s="34" customFormat="1" x14ac:dyDescent="0.3">
      <c r="A364" s="33" t="s">
        <v>831</v>
      </c>
      <c r="B364" s="34" t="s">
        <v>406</v>
      </c>
      <c r="C364" s="36">
        <v>46673858</v>
      </c>
      <c r="D364" s="36">
        <v>5894</v>
      </c>
      <c r="E364" s="37">
        <f t="shared" si="55"/>
        <v>7918.8764845605701</v>
      </c>
      <c r="F364" s="38">
        <f t="shared" si="56"/>
        <v>0.83812869968685222</v>
      </c>
      <c r="G364" s="39">
        <f t="shared" si="57"/>
        <v>917.64343642256256</v>
      </c>
      <c r="H364" s="39">
        <f t="shared" si="58"/>
        <v>204.60212716222534</v>
      </c>
      <c r="I364" s="37">
        <f t="shared" si="59"/>
        <v>1122.245563584788</v>
      </c>
      <c r="J364" s="40">
        <f t="shared" si="60"/>
        <v>-111.19215679175619</v>
      </c>
      <c r="K364" s="37">
        <f t="shared" si="61"/>
        <v>1011.0534067930319</v>
      </c>
      <c r="L364" s="37">
        <f t="shared" si="62"/>
        <v>6614515.3517687405</v>
      </c>
      <c r="M364" s="37">
        <f t="shared" si="63"/>
        <v>5959148.7796381293</v>
      </c>
      <c r="N364" s="41">
        <f>'jan-mar'!M364</f>
        <v>5188571.1710552135</v>
      </c>
      <c r="O364" s="41">
        <f t="shared" si="64"/>
        <v>770577.60858291574</v>
      </c>
      <c r="Q364" s="4"/>
      <c r="R364" s="4"/>
      <c r="S364" s="4"/>
      <c r="T364" s="4"/>
      <c r="U364" s="4"/>
    </row>
    <row r="365" spans="1:21" s="34" customFormat="1" x14ac:dyDescent="0.3">
      <c r="A365" s="33" t="s">
        <v>832</v>
      </c>
      <c r="B365" s="34" t="s">
        <v>407</v>
      </c>
      <c r="C365" s="36">
        <v>95927055</v>
      </c>
      <c r="D365" s="36">
        <v>10536</v>
      </c>
      <c r="E365" s="37">
        <f t="shared" si="55"/>
        <v>9104.6939066059222</v>
      </c>
      <c r="F365" s="38">
        <f t="shared" si="56"/>
        <v>0.96363483883962586</v>
      </c>
      <c r="G365" s="39">
        <f t="shared" si="57"/>
        <v>206.1529831953514</v>
      </c>
      <c r="H365" s="39">
        <f t="shared" si="58"/>
        <v>0</v>
      </c>
      <c r="I365" s="37">
        <f t="shared" si="59"/>
        <v>206.1529831953514</v>
      </c>
      <c r="J365" s="40">
        <f t="shared" si="60"/>
        <v>-111.19215679175619</v>
      </c>
      <c r="K365" s="37">
        <f t="shared" si="61"/>
        <v>94.960826403595206</v>
      </c>
      <c r="L365" s="37">
        <f t="shared" si="62"/>
        <v>2172027.8309462224</v>
      </c>
      <c r="M365" s="37">
        <f t="shared" si="63"/>
        <v>1000507.2669882791</v>
      </c>
      <c r="N365" s="41">
        <f>'jan-mar'!M365</f>
        <v>614797.91384522163</v>
      </c>
      <c r="O365" s="41">
        <f t="shared" si="64"/>
        <v>385709.35314305744</v>
      </c>
      <c r="Q365" s="4"/>
      <c r="R365" s="4"/>
      <c r="S365" s="4"/>
      <c r="T365" s="4"/>
      <c r="U365" s="4"/>
    </row>
    <row r="366" spans="1:21" s="34" customFormat="1" x14ac:dyDescent="0.3">
      <c r="A366" s="33" t="s">
        <v>833</v>
      </c>
      <c r="B366" s="34" t="s">
        <v>834</v>
      </c>
      <c r="C366" s="36">
        <v>18134554</v>
      </c>
      <c r="D366" s="36">
        <v>2924</v>
      </c>
      <c r="E366" s="37">
        <f t="shared" si="55"/>
        <v>6201.9678522571821</v>
      </c>
      <c r="F366" s="38">
        <f t="shared" si="56"/>
        <v>0.65641221474366995</v>
      </c>
      <c r="G366" s="39">
        <f t="shared" si="57"/>
        <v>1947.7886158045953</v>
      </c>
      <c r="H366" s="39">
        <f t="shared" si="58"/>
        <v>805.52014846841109</v>
      </c>
      <c r="I366" s="37">
        <f t="shared" si="59"/>
        <v>2753.3087642730065</v>
      </c>
      <c r="J366" s="40">
        <f t="shared" si="60"/>
        <v>-111.19215679175619</v>
      </c>
      <c r="K366" s="37">
        <f t="shared" si="61"/>
        <v>2642.1166074812504</v>
      </c>
      <c r="L366" s="37">
        <f t="shared" si="62"/>
        <v>8050674.8267342709</v>
      </c>
      <c r="M366" s="37">
        <f t="shared" si="63"/>
        <v>7725548.960275176</v>
      </c>
      <c r="N366" s="41">
        <f>'jan-mar'!M366</f>
        <v>8161555.7583585735</v>
      </c>
      <c r="O366" s="41">
        <f t="shared" si="64"/>
        <v>-436006.79808339756</v>
      </c>
      <c r="Q366" s="4"/>
      <c r="R366" s="4"/>
      <c r="S366" s="4"/>
      <c r="T366" s="4"/>
      <c r="U366" s="4"/>
    </row>
    <row r="367" spans="1:21" s="34" customFormat="1" x14ac:dyDescent="0.3">
      <c r="A367" s="33" t="s">
        <v>835</v>
      </c>
      <c r="B367" s="34" t="s">
        <v>408</v>
      </c>
      <c r="C367" s="36">
        <v>172807084</v>
      </c>
      <c r="D367" s="36">
        <v>20665</v>
      </c>
      <c r="E367" s="37">
        <f t="shared" si="55"/>
        <v>8362.3074764093872</v>
      </c>
      <c r="F367" s="38">
        <f t="shared" si="56"/>
        <v>0.88506114538463654</v>
      </c>
      <c r="G367" s="39">
        <f t="shared" si="57"/>
        <v>651.58484131327236</v>
      </c>
      <c r="H367" s="39">
        <f t="shared" si="58"/>
        <v>49.401280015139399</v>
      </c>
      <c r="I367" s="37">
        <f t="shared" si="59"/>
        <v>700.98612132841174</v>
      </c>
      <c r="J367" s="40">
        <f t="shared" si="60"/>
        <v>-111.19215679175619</v>
      </c>
      <c r="K367" s="37">
        <f t="shared" si="61"/>
        <v>589.79396453665549</v>
      </c>
      <c r="L367" s="37">
        <f t="shared" si="62"/>
        <v>14485878.197251629</v>
      </c>
      <c r="M367" s="37">
        <f t="shared" si="63"/>
        <v>12188092.277149986</v>
      </c>
      <c r="N367" s="41">
        <f>'jan-mar'!M367</f>
        <v>13233086.2933926</v>
      </c>
      <c r="O367" s="41">
        <f t="shared" si="64"/>
        <v>-1044994.016242614</v>
      </c>
      <c r="Q367" s="4"/>
      <c r="R367" s="4"/>
      <c r="S367" s="4"/>
      <c r="T367" s="4"/>
      <c r="U367" s="4"/>
    </row>
    <row r="368" spans="1:21" s="34" customFormat="1" x14ac:dyDescent="0.3">
      <c r="A368" s="33" t="s">
        <v>836</v>
      </c>
      <c r="B368" s="34" t="s">
        <v>409</v>
      </c>
      <c r="C368" s="36">
        <v>6132597</v>
      </c>
      <c r="D368" s="36">
        <v>917</v>
      </c>
      <c r="E368" s="37">
        <f t="shared" si="55"/>
        <v>6687.6739367502723</v>
      </c>
      <c r="F368" s="38">
        <f t="shared" si="56"/>
        <v>0.70781902855366918</v>
      </c>
      <c r="G368" s="39">
        <f t="shared" si="57"/>
        <v>1656.3649651087412</v>
      </c>
      <c r="H368" s="39">
        <f t="shared" si="58"/>
        <v>635.52301889582952</v>
      </c>
      <c r="I368" s="37">
        <f t="shared" si="59"/>
        <v>2291.8879840045706</v>
      </c>
      <c r="J368" s="40">
        <f t="shared" si="60"/>
        <v>-111.19215679175619</v>
      </c>
      <c r="K368" s="37">
        <f t="shared" si="61"/>
        <v>2180.6958272128145</v>
      </c>
      <c r="L368" s="37">
        <f t="shared" si="62"/>
        <v>2101661.2813321911</v>
      </c>
      <c r="M368" s="37">
        <f t="shared" si="63"/>
        <v>1999698.073554151</v>
      </c>
      <c r="N368" s="41">
        <f>'jan-mar'!M368</f>
        <v>1990298.5788696348</v>
      </c>
      <c r="O368" s="41">
        <f t="shared" si="64"/>
        <v>9399.4946845162194</v>
      </c>
      <c r="Q368" s="4"/>
      <c r="R368" s="4"/>
      <c r="S368" s="4"/>
      <c r="T368" s="4"/>
      <c r="U368" s="4"/>
    </row>
    <row r="369" spans="1:21" s="34" customFormat="1" x14ac:dyDescent="0.3">
      <c r="A369" s="33" t="s">
        <v>837</v>
      </c>
      <c r="B369" s="34" t="s">
        <v>410</v>
      </c>
      <c r="C369" s="36">
        <v>6821659</v>
      </c>
      <c r="D369" s="36">
        <v>1045</v>
      </c>
      <c r="E369" s="37">
        <f t="shared" si="55"/>
        <v>6527.9033492822964</v>
      </c>
      <c r="F369" s="38">
        <f t="shared" si="56"/>
        <v>0.69090901423739337</v>
      </c>
      <c r="G369" s="39">
        <f t="shared" si="57"/>
        <v>1752.2273175895268</v>
      </c>
      <c r="H369" s="39">
        <f t="shared" si="58"/>
        <v>691.44272450962114</v>
      </c>
      <c r="I369" s="37">
        <f t="shared" si="59"/>
        <v>2443.6700420991478</v>
      </c>
      <c r="J369" s="40">
        <f t="shared" si="60"/>
        <v>-111.19215679175619</v>
      </c>
      <c r="K369" s="37">
        <f t="shared" si="61"/>
        <v>2332.4778853073917</v>
      </c>
      <c r="L369" s="37">
        <f t="shared" si="62"/>
        <v>2553635.1939936094</v>
      </c>
      <c r="M369" s="37">
        <f t="shared" si="63"/>
        <v>2437439.3901462243</v>
      </c>
      <c r="N369" s="41">
        <f>'jan-mar'!M369</f>
        <v>2495302.8322451129</v>
      </c>
      <c r="O369" s="41">
        <f t="shared" si="64"/>
        <v>-57863.442098888569</v>
      </c>
      <c r="Q369" s="4"/>
      <c r="R369" s="4"/>
      <c r="S369" s="4"/>
      <c r="T369" s="4"/>
      <c r="U369" s="4"/>
    </row>
    <row r="370" spans="1:21" s="34" customFormat="1" x14ac:dyDescent="0.3">
      <c r="A370" s="33" t="s">
        <v>838</v>
      </c>
      <c r="B370" s="34" t="s">
        <v>411</v>
      </c>
      <c r="C370" s="36">
        <v>7364792</v>
      </c>
      <c r="D370" s="36">
        <v>988</v>
      </c>
      <c r="E370" s="37">
        <f t="shared" si="55"/>
        <v>7454.2429149797572</v>
      </c>
      <c r="F370" s="38">
        <f t="shared" si="56"/>
        <v>0.78895218705114123</v>
      </c>
      <c r="G370" s="39">
        <f t="shared" si="57"/>
        <v>1196.4235781710504</v>
      </c>
      <c r="H370" s="39">
        <f t="shared" si="58"/>
        <v>367.22387651550986</v>
      </c>
      <c r="I370" s="37">
        <f t="shared" si="59"/>
        <v>1563.6474546865602</v>
      </c>
      <c r="J370" s="40">
        <f t="shared" si="60"/>
        <v>-111.19215679175619</v>
      </c>
      <c r="K370" s="37">
        <f t="shared" si="61"/>
        <v>1452.4552978948041</v>
      </c>
      <c r="L370" s="37">
        <f t="shared" si="62"/>
        <v>1544883.6852303215</v>
      </c>
      <c r="M370" s="37">
        <f t="shared" si="63"/>
        <v>1435025.8343200665</v>
      </c>
      <c r="N370" s="41">
        <f>'jan-mar'!M370</f>
        <v>1521075.7823044707</v>
      </c>
      <c r="O370" s="41">
        <f t="shared" si="64"/>
        <v>-86049.947984404163</v>
      </c>
      <c r="Q370" s="4"/>
      <c r="R370" s="4"/>
      <c r="S370" s="4"/>
      <c r="T370" s="4"/>
      <c r="U370" s="4"/>
    </row>
    <row r="371" spans="1:21" s="34" customFormat="1" x14ac:dyDescent="0.3">
      <c r="A371" s="33" t="s">
        <v>839</v>
      </c>
      <c r="B371" s="34" t="s">
        <v>412</v>
      </c>
      <c r="C371" s="36">
        <v>9838296</v>
      </c>
      <c r="D371" s="36">
        <v>1235</v>
      </c>
      <c r="E371" s="37">
        <f t="shared" si="55"/>
        <v>7966.2315789473687</v>
      </c>
      <c r="F371" s="38">
        <f t="shared" si="56"/>
        <v>0.84314073185572591</v>
      </c>
      <c r="G371" s="39">
        <f t="shared" si="57"/>
        <v>889.23037979048343</v>
      </c>
      <c r="H371" s="39">
        <f t="shared" si="58"/>
        <v>188.02784412684585</v>
      </c>
      <c r="I371" s="37">
        <f t="shared" si="59"/>
        <v>1077.2582239173294</v>
      </c>
      <c r="J371" s="40">
        <f t="shared" si="60"/>
        <v>-111.19215679175619</v>
      </c>
      <c r="K371" s="37">
        <f t="shared" si="61"/>
        <v>966.06606712557323</v>
      </c>
      <c r="L371" s="37">
        <f t="shared" si="62"/>
        <v>1330413.9065379018</v>
      </c>
      <c r="M371" s="37">
        <f t="shared" si="63"/>
        <v>1193091.5929000829</v>
      </c>
      <c r="N371" s="41">
        <f>'jan-mar'!M371</f>
        <v>1045366.4653805875</v>
      </c>
      <c r="O371" s="41">
        <f t="shared" si="64"/>
        <v>147725.12751949544</v>
      </c>
      <c r="Q371" s="4"/>
      <c r="R371" s="4"/>
      <c r="S371" s="4"/>
      <c r="T371" s="4"/>
      <c r="U371" s="4"/>
    </row>
    <row r="372" spans="1:21" s="34" customFormat="1" x14ac:dyDescent="0.3">
      <c r="A372" s="33" t="s">
        <v>840</v>
      </c>
      <c r="B372" s="34" t="s">
        <v>413</v>
      </c>
      <c r="C372" s="36">
        <v>26227641</v>
      </c>
      <c r="D372" s="36">
        <v>3218</v>
      </c>
      <c r="E372" s="37">
        <f t="shared" si="55"/>
        <v>8150.2924176507149</v>
      </c>
      <c r="F372" s="38">
        <f t="shared" si="56"/>
        <v>0.86262161045087526</v>
      </c>
      <c r="G372" s="39">
        <f t="shared" si="57"/>
        <v>778.79387656847575</v>
      </c>
      <c r="H372" s="39">
        <f t="shared" si="58"/>
        <v>123.60655058067468</v>
      </c>
      <c r="I372" s="37">
        <f t="shared" si="59"/>
        <v>902.40042714915046</v>
      </c>
      <c r="J372" s="40">
        <f t="shared" si="60"/>
        <v>-111.19215679175619</v>
      </c>
      <c r="K372" s="37">
        <f t="shared" si="61"/>
        <v>791.20827035739421</v>
      </c>
      <c r="L372" s="37">
        <f t="shared" si="62"/>
        <v>2903924.5745659661</v>
      </c>
      <c r="M372" s="37">
        <f t="shared" si="63"/>
        <v>2546108.2140100948</v>
      </c>
      <c r="N372" s="41">
        <f>'jan-mar'!M372</f>
        <v>2252162.7317366265</v>
      </c>
      <c r="O372" s="41">
        <f t="shared" si="64"/>
        <v>293945.48227346828</v>
      </c>
      <c r="Q372" s="4"/>
      <c r="R372" s="4"/>
      <c r="S372" s="4"/>
      <c r="T372" s="4"/>
      <c r="U372" s="4"/>
    </row>
    <row r="373" spans="1:21" s="34" customFormat="1" x14ac:dyDescent="0.3">
      <c r="A373" s="33" t="s">
        <v>841</v>
      </c>
      <c r="B373" s="34" t="s">
        <v>842</v>
      </c>
      <c r="C373" s="36">
        <v>30425811</v>
      </c>
      <c r="D373" s="36">
        <v>3944</v>
      </c>
      <c r="E373" s="37">
        <f t="shared" si="55"/>
        <v>7714.4551217038543</v>
      </c>
      <c r="F373" s="38">
        <f t="shared" si="56"/>
        <v>0.81649287655293179</v>
      </c>
      <c r="G373" s="39">
        <f t="shared" si="57"/>
        <v>1040.2962541365921</v>
      </c>
      <c r="H373" s="39">
        <f t="shared" si="58"/>
        <v>276.14960416207589</v>
      </c>
      <c r="I373" s="37">
        <f t="shared" si="59"/>
        <v>1316.4458582986681</v>
      </c>
      <c r="J373" s="40">
        <f t="shared" si="60"/>
        <v>-111.19215679175619</v>
      </c>
      <c r="K373" s="37">
        <f t="shared" si="61"/>
        <v>1205.253701506912</v>
      </c>
      <c r="L373" s="37">
        <f t="shared" si="62"/>
        <v>5192062.4651299473</v>
      </c>
      <c r="M373" s="37">
        <f t="shared" si="63"/>
        <v>4753520.5987432608</v>
      </c>
      <c r="N373" s="41">
        <f>'jan-mar'!M373</f>
        <v>4043938.9415069162</v>
      </c>
      <c r="O373" s="41">
        <f t="shared" si="64"/>
        <v>709581.65723634465</v>
      </c>
      <c r="Q373" s="4"/>
      <c r="R373" s="4"/>
      <c r="S373" s="4"/>
      <c r="T373" s="4"/>
      <c r="U373" s="4"/>
    </row>
    <row r="374" spans="1:21" s="34" customFormat="1" x14ac:dyDescent="0.3">
      <c r="A374" s="33" t="s">
        <v>843</v>
      </c>
      <c r="B374" s="34" t="s">
        <v>844</v>
      </c>
      <c r="C374" s="36">
        <v>18209013</v>
      </c>
      <c r="D374" s="36">
        <v>2673</v>
      </c>
      <c r="E374" s="37">
        <f t="shared" si="55"/>
        <v>6812.2008978675649</v>
      </c>
      <c r="F374" s="38">
        <f t="shared" si="56"/>
        <v>0.72099888054412276</v>
      </c>
      <c r="G374" s="39">
        <f t="shared" si="57"/>
        <v>1581.6487884383657</v>
      </c>
      <c r="H374" s="39">
        <f t="shared" si="58"/>
        <v>591.93858250477717</v>
      </c>
      <c r="I374" s="37">
        <f t="shared" si="59"/>
        <v>2173.587370943143</v>
      </c>
      <c r="J374" s="40">
        <f t="shared" si="60"/>
        <v>-111.19215679175619</v>
      </c>
      <c r="K374" s="37">
        <f t="shared" si="61"/>
        <v>2062.3952141513869</v>
      </c>
      <c r="L374" s="37">
        <f t="shared" si="62"/>
        <v>5809999.0425310209</v>
      </c>
      <c r="M374" s="37">
        <f t="shared" si="63"/>
        <v>5512782.4074266572</v>
      </c>
      <c r="N374" s="41">
        <f>'jan-mar'!M374</f>
        <v>5182651.9314269731</v>
      </c>
      <c r="O374" s="41">
        <f t="shared" si="64"/>
        <v>330130.47599968407</v>
      </c>
      <c r="Q374" s="4"/>
      <c r="R374" s="4"/>
      <c r="S374" s="4"/>
      <c r="T374" s="4"/>
      <c r="U374" s="4"/>
    </row>
    <row r="375" spans="1:21" s="34" customFormat="1" x14ac:dyDescent="0.3">
      <c r="A375" s="33" t="s">
        <v>845</v>
      </c>
      <c r="B375" s="34" t="s">
        <v>414</v>
      </c>
      <c r="C375" s="36">
        <v>11220233</v>
      </c>
      <c r="D375" s="36">
        <v>1328</v>
      </c>
      <c r="E375" s="37">
        <f t="shared" si="55"/>
        <v>8448.9706325301213</v>
      </c>
      <c r="F375" s="38">
        <f t="shared" si="56"/>
        <v>0.89423351705779563</v>
      </c>
      <c r="G375" s="39">
        <f t="shared" si="57"/>
        <v>599.58694764083191</v>
      </c>
      <c r="H375" s="39">
        <f t="shared" si="58"/>
        <v>19.069175372882455</v>
      </c>
      <c r="I375" s="37">
        <f t="shared" si="59"/>
        <v>618.65612301371436</v>
      </c>
      <c r="J375" s="40">
        <f t="shared" si="60"/>
        <v>-111.19215679175619</v>
      </c>
      <c r="K375" s="37">
        <f t="shared" si="61"/>
        <v>507.46396622195817</v>
      </c>
      <c r="L375" s="37">
        <f t="shared" si="62"/>
        <v>821575.33136221266</v>
      </c>
      <c r="M375" s="37">
        <f t="shared" si="63"/>
        <v>673912.14714276046</v>
      </c>
      <c r="N375" s="41">
        <f>'jan-mar'!M375</f>
        <v>1544115.660020584</v>
      </c>
      <c r="O375" s="41">
        <f t="shared" si="64"/>
        <v>-870203.51287782355</v>
      </c>
      <c r="Q375" s="4"/>
      <c r="R375" s="4"/>
      <c r="S375" s="4"/>
      <c r="T375" s="4"/>
      <c r="U375" s="4"/>
    </row>
    <row r="376" spans="1:21" s="34" customFormat="1" x14ac:dyDescent="0.3">
      <c r="A376" s="33" t="s">
        <v>846</v>
      </c>
      <c r="B376" s="34" t="s">
        <v>415</v>
      </c>
      <c r="C376" s="36">
        <v>8603002</v>
      </c>
      <c r="D376" s="36">
        <v>1169</v>
      </c>
      <c r="E376" s="37">
        <f t="shared" si="55"/>
        <v>7359.283147989735</v>
      </c>
      <c r="F376" s="38">
        <f t="shared" si="56"/>
        <v>0.77890170751845911</v>
      </c>
      <c r="G376" s="39">
        <f t="shared" si="57"/>
        <v>1253.3994383650636</v>
      </c>
      <c r="H376" s="39">
        <f t="shared" si="58"/>
        <v>400.45979496201767</v>
      </c>
      <c r="I376" s="37">
        <f t="shared" si="59"/>
        <v>1653.8592333270813</v>
      </c>
      <c r="J376" s="40">
        <f t="shared" si="60"/>
        <v>-111.19215679175619</v>
      </c>
      <c r="K376" s="37">
        <f t="shared" si="61"/>
        <v>1542.6670765353251</v>
      </c>
      <c r="L376" s="37">
        <f t="shared" si="62"/>
        <v>1933361.443759358</v>
      </c>
      <c r="M376" s="37">
        <f t="shared" si="63"/>
        <v>1803377.8124697951</v>
      </c>
      <c r="N376" s="41">
        <f>'jan-mar'!M376</f>
        <v>2188915.9917651075</v>
      </c>
      <c r="O376" s="41">
        <f t="shared" si="64"/>
        <v>-385538.17929531238</v>
      </c>
      <c r="Q376" s="4"/>
      <c r="R376" s="4"/>
      <c r="S376" s="4"/>
      <c r="T376" s="4"/>
      <c r="U376" s="4"/>
    </row>
    <row r="377" spans="1:21" s="34" customFormat="1" x14ac:dyDescent="0.3">
      <c r="A377" s="33" t="s">
        <v>847</v>
      </c>
      <c r="B377" s="34" t="s">
        <v>416</v>
      </c>
      <c r="C377" s="36">
        <v>7858817</v>
      </c>
      <c r="D377" s="36">
        <v>981</v>
      </c>
      <c r="E377" s="37">
        <f t="shared" si="55"/>
        <v>8011.0265035677876</v>
      </c>
      <c r="F377" s="38">
        <f t="shared" si="56"/>
        <v>0.84788179733362312</v>
      </c>
      <c r="G377" s="39">
        <f t="shared" si="57"/>
        <v>862.35342501823209</v>
      </c>
      <c r="H377" s="39">
        <f t="shared" si="58"/>
        <v>172.34962050969924</v>
      </c>
      <c r="I377" s="37">
        <f t="shared" si="59"/>
        <v>1034.7030455279314</v>
      </c>
      <c r="J377" s="40">
        <f t="shared" si="60"/>
        <v>-111.19215679175619</v>
      </c>
      <c r="K377" s="37">
        <f t="shared" si="61"/>
        <v>923.51088873617527</v>
      </c>
      <c r="L377" s="37">
        <f t="shared" si="62"/>
        <v>1015043.6876629007</v>
      </c>
      <c r="M377" s="37">
        <f t="shared" si="63"/>
        <v>905964.18185018795</v>
      </c>
      <c r="N377" s="41">
        <f>'jan-mar'!M377</f>
        <v>853407.18055737403</v>
      </c>
      <c r="O377" s="41">
        <f t="shared" si="64"/>
        <v>52557.001292813919</v>
      </c>
      <c r="Q377" s="4"/>
      <c r="R377" s="4"/>
      <c r="S377" s="4"/>
      <c r="T377" s="4"/>
      <c r="U377" s="4"/>
    </row>
    <row r="378" spans="1:21" s="34" customFormat="1" x14ac:dyDescent="0.3">
      <c r="A378" s="33" t="s">
        <v>848</v>
      </c>
      <c r="B378" s="34" t="s">
        <v>849</v>
      </c>
      <c r="C378" s="36">
        <v>21482690</v>
      </c>
      <c r="D378" s="36">
        <v>2900</v>
      </c>
      <c r="E378" s="37">
        <f t="shared" si="55"/>
        <v>7407.8241379310348</v>
      </c>
      <c r="F378" s="38">
        <f t="shared" si="56"/>
        <v>0.78403925409597353</v>
      </c>
      <c r="G378" s="39">
        <f t="shared" si="57"/>
        <v>1224.2748444002839</v>
      </c>
      <c r="H378" s="39">
        <f t="shared" si="58"/>
        <v>383.47044848256269</v>
      </c>
      <c r="I378" s="37">
        <f t="shared" si="59"/>
        <v>1607.7452928828466</v>
      </c>
      <c r="J378" s="40">
        <f t="shared" si="60"/>
        <v>-111.19215679175619</v>
      </c>
      <c r="K378" s="37">
        <f t="shared" si="61"/>
        <v>1496.5531360910904</v>
      </c>
      <c r="L378" s="37">
        <f t="shared" si="62"/>
        <v>4662461.3493602546</v>
      </c>
      <c r="M378" s="37">
        <f t="shared" si="63"/>
        <v>4340004.094664162</v>
      </c>
      <c r="N378" s="41">
        <f>'jan-mar'!M378</f>
        <v>3784246.1452256721</v>
      </c>
      <c r="O378" s="41">
        <f t="shared" si="64"/>
        <v>555757.94943848997</v>
      </c>
      <c r="Q378" s="4"/>
      <c r="R378" s="4"/>
      <c r="S378" s="4"/>
      <c r="T378" s="4"/>
      <c r="U378" s="4"/>
    </row>
    <row r="379" spans="1:21" s="34" customFormat="1" x14ac:dyDescent="0.3">
      <c r="A379" s="33" t="s">
        <v>850</v>
      </c>
      <c r="B379" s="34" t="s">
        <v>851</v>
      </c>
      <c r="C379" s="36">
        <v>5792932</v>
      </c>
      <c r="D379" s="36">
        <v>941</v>
      </c>
      <c r="E379" s="37">
        <f t="shared" si="55"/>
        <v>6156.1445270988306</v>
      </c>
      <c r="F379" s="38">
        <f t="shared" si="56"/>
        <v>0.65156230402651494</v>
      </c>
      <c r="G379" s="39">
        <f t="shared" si="57"/>
        <v>1975.2826108996062</v>
      </c>
      <c r="H379" s="39">
        <f t="shared" si="58"/>
        <v>821.55831227383419</v>
      </c>
      <c r="I379" s="37">
        <f t="shared" si="59"/>
        <v>2796.8409231734404</v>
      </c>
      <c r="J379" s="40">
        <f t="shared" si="60"/>
        <v>-111.19215679175619</v>
      </c>
      <c r="K379" s="37">
        <f t="shared" si="61"/>
        <v>2685.6487663816843</v>
      </c>
      <c r="L379" s="37">
        <f t="shared" si="62"/>
        <v>2631827.3087062072</v>
      </c>
      <c r="M379" s="37">
        <f t="shared" si="63"/>
        <v>2527195.489165165</v>
      </c>
      <c r="N379" s="41">
        <f>'jan-mar'!M379</f>
        <v>2469606.1920025377</v>
      </c>
      <c r="O379" s="41">
        <f t="shared" si="64"/>
        <v>57589.297162627336</v>
      </c>
      <c r="Q379" s="4"/>
      <c r="R379" s="4"/>
      <c r="S379" s="4"/>
      <c r="T379" s="4"/>
      <c r="U379" s="4"/>
    </row>
    <row r="380" spans="1:21" s="34" customFormat="1" x14ac:dyDescent="0.3">
      <c r="A380" s="33" t="s">
        <v>852</v>
      </c>
      <c r="B380" s="34" t="s">
        <v>417</v>
      </c>
      <c r="C380" s="36">
        <v>18608892</v>
      </c>
      <c r="D380" s="36">
        <v>2270</v>
      </c>
      <c r="E380" s="37">
        <f t="shared" si="55"/>
        <v>8197.7497797356828</v>
      </c>
      <c r="F380" s="38">
        <f t="shared" si="56"/>
        <v>0.86764446656593042</v>
      </c>
      <c r="G380" s="39">
        <f t="shared" si="57"/>
        <v>750.31945931749499</v>
      </c>
      <c r="H380" s="39">
        <f t="shared" si="58"/>
        <v>106.99647385093594</v>
      </c>
      <c r="I380" s="37">
        <f t="shared" si="59"/>
        <v>857.31593316843089</v>
      </c>
      <c r="J380" s="40">
        <f t="shared" si="60"/>
        <v>-111.19215679175619</v>
      </c>
      <c r="K380" s="37">
        <f t="shared" si="61"/>
        <v>746.12377637667464</v>
      </c>
      <c r="L380" s="37">
        <f t="shared" si="62"/>
        <v>1946107.168292338</v>
      </c>
      <c r="M380" s="37">
        <f t="shared" si="63"/>
        <v>1693700.9723750514</v>
      </c>
      <c r="N380" s="41">
        <f>'jan-mar'!M380</f>
        <v>1507553.1879869921</v>
      </c>
      <c r="O380" s="41">
        <f t="shared" si="64"/>
        <v>186147.78438805928</v>
      </c>
      <c r="Q380" s="4"/>
      <c r="R380" s="4"/>
      <c r="S380" s="4"/>
      <c r="T380" s="4"/>
      <c r="U380" s="4"/>
    </row>
    <row r="381" spans="1:21" s="34" customFormat="1" x14ac:dyDescent="0.3">
      <c r="A381" s="33" t="s">
        <v>853</v>
      </c>
      <c r="B381" s="34" t="s">
        <v>418</v>
      </c>
      <c r="C381" s="36">
        <v>86523557</v>
      </c>
      <c r="D381" s="36">
        <v>10156</v>
      </c>
      <c r="E381" s="37">
        <f t="shared" si="55"/>
        <v>8519.4522449783381</v>
      </c>
      <c r="F381" s="38">
        <f t="shared" si="56"/>
        <v>0.90169324474874157</v>
      </c>
      <c r="G381" s="39">
        <f t="shared" si="57"/>
        <v>557.29798017190183</v>
      </c>
      <c r="H381" s="39">
        <f t="shared" si="58"/>
        <v>0</v>
      </c>
      <c r="I381" s="37">
        <f t="shared" si="59"/>
        <v>557.29798017190183</v>
      </c>
      <c r="J381" s="40">
        <f t="shared" si="60"/>
        <v>-111.19215679175619</v>
      </c>
      <c r="K381" s="37">
        <f t="shared" si="61"/>
        <v>446.10582338014564</v>
      </c>
      <c r="L381" s="37">
        <f t="shared" si="62"/>
        <v>5659918.2866258351</v>
      </c>
      <c r="M381" s="37">
        <f t="shared" si="63"/>
        <v>4530650.7422487587</v>
      </c>
      <c r="N381" s="41">
        <f>'jan-mar'!M381</f>
        <v>4422818.4090558076</v>
      </c>
      <c r="O381" s="41">
        <f t="shared" si="64"/>
        <v>107832.33319295105</v>
      </c>
      <c r="Q381" s="4"/>
      <c r="R381" s="4"/>
      <c r="S381" s="4"/>
      <c r="T381" s="4"/>
      <c r="U381" s="4"/>
    </row>
    <row r="382" spans="1:21" s="34" customFormat="1" x14ac:dyDescent="0.3">
      <c r="A382" s="33" t="s">
        <v>854</v>
      </c>
      <c r="B382" s="34" t="s">
        <v>419</v>
      </c>
      <c r="C382" s="36">
        <v>1887017252</v>
      </c>
      <c r="D382" s="36">
        <v>196159</v>
      </c>
      <c r="E382" s="37">
        <f t="shared" si="55"/>
        <v>9619.8351949184089</v>
      </c>
      <c r="F382" s="38">
        <f t="shared" si="56"/>
        <v>1.0181570553396744</v>
      </c>
      <c r="G382" s="39">
        <f t="shared" si="57"/>
        <v>-102.93178979214062</v>
      </c>
      <c r="H382" s="39">
        <f t="shared" si="58"/>
        <v>0</v>
      </c>
      <c r="I382" s="37">
        <f t="shared" si="59"/>
        <v>-102.93178979214062</v>
      </c>
      <c r="J382" s="40">
        <f t="shared" si="60"/>
        <v>-111.19215679175619</v>
      </c>
      <c r="K382" s="37">
        <f t="shared" si="61"/>
        <v>-214.12394658389681</v>
      </c>
      <c r="L382" s="37">
        <f t="shared" si="62"/>
        <v>-20190996.953836512</v>
      </c>
      <c r="M382" s="37">
        <f t="shared" si="63"/>
        <v>-42002339.237950616</v>
      </c>
      <c r="N382" s="41">
        <f>'jan-mar'!M382</f>
        <v>-45867128.586354919</v>
      </c>
      <c r="O382" s="41">
        <f t="shared" si="64"/>
        <v>3864789.3484043032</v>
      </c>
      <c r="Q382" s="4"/>
      <c r="R382" s="4"/>
      <c r="S382" s="4"/>
      <c r="T382" s="4"/>
      <c r="U382" s="4"/>
    </row>
    <row r="383" spans="1:21" s="34" customFormat="1" x14ac:dyDescent="0.3">
      <c r="A383" s="33" t="s">
        <v>855</v>
      </c>
      <c r="B383" s="34" t="s">
        <v>420</v>
      </c>
      <c r="C383" s="36">
        <v>154748425</v>
      </c>
      <c r="D383" s="36">
        <v>22090</v>
      </c>
      <c r="E383" s="37">
        <f t="shared" si="55"/>
        <v>7005.3610230873701</v>
      </c>
      <c r="F383" s="38">
        <f t="shared" si="56"/>
        <v>0.74144282166348074</v>
      </c>
      <c r="G383" s="39">
        <f t="shared" si="57"/>
        <v>1465.7527133064825</v>
      </c>
      <c r="H383" s="39">
        <f t="shared" si="58"/>
        <v>524.33253867784538</v>
      </c>
      <c r="I383" s="37">
        <f t="shared" si="59"/>
        <v>1990.0852519843279</v>
      </c>
      <c r="J383" s="40">
        <f t="shared" si="60"/>
        <v>-111.19215679175619</v>
      </c>
      <c r="K383" s="37">
        <f t="shared" si="61"/>
        <v>1878.8930951925718</v>
      </c>
      <c r="L383" s="37">
        <f t="shared" si="62"/>
        <v>43960983.216333807</v>
      </c>
      <c r="M383" s="37">
        <f t="shared" si="63"/>
        <v>41504748.472803913</v>
      </c>
      <c r="N383" s="41">
        <f>'jan-mar'!M383</f>
        <v>37806583.291908659</v>
      </c>
      <c r="O383" s="41">
        <f t="shared" si="64"/>
        <v>3698165.180895254</v>
      </c>
      <c r="Q383" s="4"/>
      <c r="R383" s="4"/>
      <c r="S383" s="4"/>
      <c r="T383" s="4"/>
      <c r="U383" s="4"/>
    </row>
    <row r="384" spans="1:21" s="34" customFormat="1" x14ac:dyDescent="0.3">
      <c r="A384" s="33" t="s">
        <v>856</v>
      </c>
      <c r="B384" s="34" t="s">
        <v>421</v>
      </c>
      <c r="C384" s="36">
        <v>100091546</v>
      </c>
      <c r="D384" s="36">
        <v>13113</v>
      </c>
      <c r="E384" s="37">
        <f t="shared" si="55"/>
        <v>7633.0012964233965</v>
      </c>
      <c r="F384" s="38">
        <f t="shared" si="56"/>
        <v>0.80787185704341757</v>
      </c>
      <c r="G384" s="39">
        <f t="shared" si="57"/>
        <v>1089.1685493048667</v>
      </c>
      <c r="H384" s="39">
        <f t="shared" si="58"/>
        <v>304.65844301023611</v>
      </c>
      <c r="I384" s="37">
        <f t="shared" si="59"/>
        <v>1393.8269923151029</v>
      </c>
      <c r="J384" s="40">
        <f t="shared" si="60"/>
        <v>-111.19215679175619</v>
      </c>
      <c r="K384" s="37">
        <f t="shared" si="61"/>
        <v>1282.6348355233467</v>
      </c>
      <c r="L384" s="37">
        <f t="shared" si="62"/>
        <v>18277253.350227945</v>
      </c>
      <c r="M384" s="37">
        <f t="shared" si="63"/>
        <v>16819190.598217648</v>
      </c>
      <c r="N384" s="41">
        <f>'jan-mar'!M384</f>
        <v>15217646.694239393</v>
      </c>
      <c r="O384" s="41">
        <f t="shared" si="64"/>
        <v>1601543.9039782546</v>
      </c>
      <c r="Q384" s="4"/>
      <c r="R384" s="4"/>
      <c r="S384" s="4"/>
      <c r="T384" s="4"/>
      <c r="U384" s="4"/>
    </row>
    <row r="385" spans="1:21" s="34" customFormat="1" x14ac:dyDescent="0.3">
      <c r="A385" s="33" t="s">
        <v>857</v>
      </c>
      <c r="B385" s="34" t="s">
        <v>422</v>
      </c>
      <c r="C385" s="36">
        <v>35992723</v>
      </c>
      <c r="D385" s="36">
        <v>4228</v>
      </c>
      <c r="E385" s="37">
        <f t="shared" si="55"/>
        <v>8512.9429990539265</v>
      </c>
      <c r="F385" s="38">
        <f t="shared" si="56"/>
        <v>0.90100431042413054</v>
      </c>
      <c r="G385" s="39">
        <f t="shared" si="57"/>
        <v>561.20352772654871</v>
      </c>
      <c r="H385" s="39">
        <f t="shared" si="58"/>
        <v>0</v>
      </c>
      <c r="I385" s="37">
        <f t="shared" si="59"/>
        <v>561.20352772654871</v>
      </c>
      <c r="J385" s="40">
        <f t="shared" si="60"/>
        <v>-111.19215679175619</v>
      </c>
      <c r="K385" s="37">
        <f t="shared" si="61"/>
        <v>450.01137093479252</v>
      </c>
      <c r="L385" s="37">
        <f t="shared" si="62"/>
        <v>2372768.5152278477</v>
      </c>
      <c r="M385" s="37">
        <f t="shared" si="63"/>
        <v>1902648.0763123028</v>
      </c>
      <c r="N385" s="41">
        <f>'jan-mar'!M385</f>
        <v>2241388.1052462575</v>
      </c>
      <c r="O385" s="41">
        <f t="shared" si="64"/>
        <v>-338740.02893395466</v>
      </c>
      <c r="Q385" s="4"/>
      <c r="R385" s="4"/>
      <c r="S385" s="4"/>
      <c r="T385" s="4"/>
      <c r="U385" s="4"/>
    </row>
    <row r="386" spans="1:21" s="34" customFormat="1" x14ac:dyDescent="0.3">
      <c r="A386" s="33" t="s">
        <v>858</v>
      </c>
      <c r="B386" s="34" t="s">
        <v>423</v>
      </c>
      <c r="C386" s="36">
        <v>7779212</v>
      </c>
      <c r="D386" s="36">
        <v>999</v>
      </c>
      <c r="E386" s="37">
        <f t="shared" si="55"/>
        <v>7786.998998998999</v>
      </c>
      <c r="F386" s="38">
        <f t="shared" si="56"/>
        <v>0.82417087300434333</v>
      </c>
      <c r="G386" s="39">
        <f t="shared" si="57"/>
        <v>996.76992775950521</v>
      </c>
      <c r="H386" s="39">
        <f t="shared" si="58"/>
        <v>250.75924710877524</v>
      </c>
      <c r="I386" s="37">
        <f t="shared" si="59"/>
        <v>1247.5291748682805</v>
      </c>
      <c r="J386" s="40">
        <f t="shared" si="60"/>
        <v>-111.19215679175619</v>
      </c>
      <c r="K386" s="37">
        <f t="shared" si="61"/>
        <v>1136.3370180765244</v>
      </c>
      <c r="L386" s="37">
        <f t="shared" si="62"/>
        <v>1246281.6456934123</v>
      </c>
      <c r="M386" s="37">
        <f t="shared" si="63"/>
        <v>1135200.6810584478</v>
      </c>
      <c r="N386" s="41">
        <f>'jan-mar'!M386</f>
        <v>1044890.1279070507</v>
      </c>
      <c r="O386" s="41">
        <f t="shared" si="64"/>
        <v>90310.553151397151</v>
      </c>
      <c r="Q386" s="4"/>
      <c r="R386" s="4"/>
      <c r="S386" s="4"/>
      <c r="T386" s="4"/>
      <c r="U386" s="4"/>
    </row>
    <row r="387" spans="1:21" s="34" customFormat="1" x14ac:dyDescent="0.3">
      <c r="A387" s="33" t="s">
        <v>859</v>
      </c>
      <c r="B387" s="34" t="s">
        <v>424</v>
      </c>
      <c r="C387" s="36">
        <v>35795030</v>
      </c>
      <c r="D387" s="36">
        <v>4694</v>
      </c>
      <c r="E387" s="37">
        <f t="shared" si="55"/>
        <v>7625.6987643800594</v>
      </c>
      <c r="F387" s="38">
        <f t="shared" si="56"/>
        <v>0.80709896183563945</v>
      </c>
      <c r="G387" s="39">
        <f t="shared" si="57"/>
        <v>1093.5500685308691</v>
      </c>
      <c r="H387" s="39">
        <f t="shared" si="58"/>
        <v>307.21432922540407</v>
      </c>
      <c r="I387" s="37">
        <f t="shared" si="59"/>
        <v>1400.7643977562732</v>
      </c>
      <c r="J387" s="40">
        <f t="shared" si="60"/>
        <v>-111.19215679175619</v>
      </c>
      <c r="K387" s="37">
        <f t="shared" si="61"/>
        <v>1289.5722409645171</v>
      </c>
      <c r="L387" s="37">
        <f t="shared" si="62"/>
        <v>6575188.0830679461</v>
      </c>
      <c r="M387" s="37">
        <f t="shared" si="63"/>
        <v>6053252.0990874432</v>
      </c>
      <c r="N387" s="41">
        <f>'jan-mar'!M387</f>
        <v>5944581.664410105</v>
      </c>
      <c r="O387" s="41">
        <f t="shared" si="64"/>
        <v>108670.43467733823</v>
      </c>
      <c r="Q387" s="4"/>
      <c r="R387" s="4"/>
      <c r="S387" s="4"/>
      <c r="T387" s="4"/>
      <c r="U387" s="4"/>
    </row>
    <row r="388" spans="1:21" s="34" customFormat="1" x14ac:dyDescent="0.3">
      <c r="A388" s="33" t="s">
        <v>860</v>
      </c>
      <c r="B388" s="34" t="s">
        <v>425</v>
      </c>
      <c r="C388" s="36">
        <v>63151595</v>
      </c>
      <c r="D388" s="36">
        <v>5068</v>
      </c>
      <c r="E388" s="37">
        <f t="shared" si="55"/>
        <v>12460.85142067877</v>
      </c>
      <c r="F388" s="38">
        <f t="shared" si="56"/>
        <v>1.3188483516022542</v>
      </c>
      <c r="G388" s="39">
        <f t="shared" si="57"/>
        <v>-1807.5415252483569</v>
      </c>
      <c r="H388" s="39">
        <f t="shared" si="58"/>
        <v>0</v>
      </c>
      <c r="I388" s="37">
        <f t="shared" si="59"/>
        <v>-1807.5415252483569</v>
      </c>
      <c r="J388" s="40">
        <f t="shared" si="60"/>
        <v>-111.19215679175619</v>
      </c>
      <c r="K388" s="37">
        <f t="shared" si="61"/>
        <v>-1918.7336820401131</v>
      </c>
      <c r="L388" s="37">
        <f t="shared" si="62"/>
        <v>-9160620.4499586727</v>
      </c>
      <c r="M388" s="37">
        <f t="shared" si="63"/>
        <v>-9724142.3005792927</v>
      </c>
      <c r="N388" s="41">
        <f>'jan-mar'!M388</f>
        <v>-9405809.366650762</v>
      </c>
      <c r="O388" s="41">
        <f t="shared" si="64"/>
        <v>-318332.93392853066</v>
      </c>
      <c r="Q388" s="4"/>
      <c r="R388" s="4"/>
      <c r="S388" s="4"/>
      <c r="T388" s="4"/>
      <c r="U388" s="4"/>
    </row>
    <row r="389" spans="1:21" s="34" customFormat="1" x14ac:dyDescent="0.3">
      <c r="A389" s="33" t="s">
        <v>861</v>
      </c>
      <c r="B389" s="34" t="s">
        <v>426</v>
      </c>
      <c r="C389" s="36">
        <v>44625591</v>
      </c>
      <c r="D389" s="36">
        <v>5334</v>
      </c>
      <c r="E389" s="37">
        <f t="shared" si="55"/>
        <v>8366.2525309336324</v>
      </c>
      <c r="F389" s="38">
        <f t="shared" si="56"/>
        <v>0.88547868737118551</v>
      </c>
      <c r="G389" s="39">
        <f t="shared" si="57"/>
        <v>649.21780859872524</v>
      </c>
      <c r="H389" s="39">
        <f t="shared" si="58"/>
        <v>48.020510931653547</v>
      </c>
      <c r="I389" s="37">
        <f t="shared" si="59"/>
        <v>697.23831953037882</v>
      </c>
      <c r="J389" s="40">
        <f t="shared" si="60"/>
        <v>-111.19215679175619</v>
      </c>
      <c r="K389" s="37">
        <f t="shared" si="61"/>
        <v>586.04616273862257</v>
      </c>
      <c r="L389" s="37">
        <f t="shared" si="62"/>
        <v>3719069.1963750408</v>
      </c>
      <c r="M389" s="37">
        <f t="shared" si="63"/>
        <v>3125970.232047813</v>
      </c>
      <c r="N389" s="41">
        <f>'jan-mar'!M389</f>
        <v>2395149.0467018234</v>
      </c>
      <c r="O389" s="41">
        <f t="shared" si="64"/>
        <v>730821.18534598965</v>
      </c>
      <c r="Q389" s="4"/>
      <c r="R389" s="4"/>
      <c r="S389" s="4"/>
      <c r="T389" s="4"/>
      <c r="U389" s="4"/>
    </row>
    <row r="390" spans="1:21" s="34" customFormat="1" x14ac:dyDescent="0.3">
      <c r="A390" s="33" t="s">
        <v>862</v>
      </c>
      <c r="B390" s="34" t="s">
        <v>427</v>
      </c>
      <c r="C390" s="36">
        <v>11901892</v>
      </c>
      <c r="D390" s="36">
        <v>1693</v>
      </c>
      <c r="E390" s="37">
        <f t="shared" si="55"/>
        <v>7030.0602480803309</v>
      </c>
      <c r="F390" s="38">
        <f t="shared" si="56"/>
        <v>0.74405697145695004</v>
      </c>
      <c r="G390" s="39">
        <f t="shared" si="57"/>
        <v>1450.9331783107061</v>
      </c>
      <c r="H390" s="39">
        <f t="shared" si="58"/>
        <v>515.68780993030907</v>
      </c>
      <c r="I390" s="37">
        <f t="shared" si="59"/>
        <v>1966.6209882410153</v>
      </c>
      <c r="J390" s="40">
        <f t="shared" si="60"/>
        <v>-111.19215679175619</v>
      </c>
      <c r="K390" s="37">
        <f t="shared" si="61"/>
        <v>1855.4288314492592</v>
      </c>
      <c r="L390" s="37">
        <f t="shared" si="62"/>
        <v>3329489.333092039</v>
      </c>
      <c r="M390" s="37">
        <f t="shared" si="63"/>
        <v>3141241.011643596</v>
      </c>
      <c r="N390" s="41">
        <f>'jan-mar'!M390</f>
        <v>2993345.9368334697</v>
      </c>
      <c r="O390" s="41">
        <f t="shared" si="64"/>
        <v>147895.07481012633</v>
      </c>
      <c r="Q390" s="4"/>
      <c r="R390" s="4"/>
      <c r="S390" s="4"/>
      <c r="T390" s="4"/>
      <c r="U390" s="4"/>
    </row>
    <row r="391" spans="1:21" s="34" customFormat="1" x14ac:dyDescent="0.3">
      <c r="A391" s="33" t="s">
        <v>863</v>
      </c>
      <c r="B391" s="34" t="s">
        <v>428</v>
      </c>
      <c r="C391" s="36">
        <v>34242759</v>
      </c>
      <c r="D391" s="36">
        <v>4904</v>
      </c>
      <c r="E391" s="37">
        <f t="shared" si="55"/>
        <v>6982.6180668841762</v>
      </c>
      <c r="F391" s="38">
        <f t="shared" si="56"/>
        <v>0.73903572207722223</v>
      </c>
      <c r="G391" s="39">
        <f t="shared" si="57"/>
        <v>1479.3984870283989</v>
      </c>
      <c r="H391" s="39">
        <f t="shared" si="58"/>
        <v>532.29257334896317</v>
      </c>
      <c r="I391" s="37">
        <f t="shared" si="59"/>
        <v>2011.6910603773622</v>
      </c>
      <c r="J391" s="40">
        <f t="shared" si="60"/>
        <v>-111.19215679175619</v>
      </c>
      <c r="K391" s="37">
        <f t="shared" si="61"/>
        <v>1900.4989035856061</v>
      </c>
      <c r="L391" s="37">
        <f t="shared" si="62"/>
        <v>9865332.9600905851</v>
      </c>
      <c r="M391" s="37">
        <f t="shared" si="63"/>
        <v>9320046.6231838129</v>
      </c>
      <c r="N391" s="41">
        <f>'jan-mar'!M391</f>
        <v>8449566.0168230012</v>
      </c>
      <c r="O391" s="41">
        <f t="shared" si="64"/>
        <v>870480.60636081174</v>
      </c>
      <c r="Q391" s="4"/>
      <c r="R391" s="4"/>
      <c r="S391" s="4"/>
      <c r="T391" s="4"/>
      <c r="U391" s="4"/>
    </row>
    <row r="392" spans="1:21" s="34" customFormat="1" x14ac:dyDescent="0.3">
      <c r="A392" s="33" t="s">
        <v>864</v>
      </c>
      <c r="B392" s="34" t="s">
        <v>429</v>
      </c>
      <c r="C392" s="36">
        <v>26287052</v>
      </c>
      <c r="D392" s="36">
        <v>3340</v>
      </c>
      <c r="E392" s="37">
        <f t="shared" si="55"/>
        <v>7870.3748502994013</v>
      </c>
      <c r="F392" s="38">
        <f t="shared" si="56"/>
        <v>0.83299531848874186</v>
      </c>
      <c r="G392" s="39">
        <f t="shared" si="57"/>
        <v>946.74441697926386</v>
      </c>
      <c r="H392" s="39">
        <f t="shared" si="58"/>
        <v>221.57769915363446</v>
      </c>
      <c r="I392" s="37">
        <f t="shared" si="59"/>
        <v>1168.3221161328984</v>
      </c>
      <c r="J392" s="40">
        <f t="shared" si="60"/>
        <v>-111.19215679175619</v>
      </c>
      <c r="K392" s="37">
        <f t="shared" si="61"/>
        <v>1057.1299593411422</v>
      </c>
      <c r="L392" s="37">
        <f t="shared" si="62"/>
        <v>3902195.8678838806</v>
      </c>
      <c r="M392" s="37">
        <f t="shared" si="63"/>
        <v>3530814.064199415</v>
      </c>
      <c r="N392" s="41">
        <f>'jan-mar'!M392</f>
        <v>3178820.3693288774</v>
      </c>
      <c r="O392" s="41">
        <f t="shared" si="64"/>
        <v>351993.69487053761</v>
      </c>
      <c r="Q392" s="4"/>
      <c r="R392" s="4"/>
      <c r="S392" s="4"/>
      <c r="T392" s="4"/>
      <c r="U392" s="4"/>
    </row>
    <row r="393" spans="1:21" s="34" customFormat="1" x14ac:dyDescent="0.3">
      <c r="A393" s="33" t="s">
        <v>865</v>
      </c>
      <c r="B393" s="34" t="s">
        <v>430</v>
      </c>
      <c r="C393" s="36">
        <v>6510696</v>
      </c>
      <c r="D393" s="36">
        <v>957</v>
      </c>
      <c r="E393" s="37">
        <f t="shared" ref="E393:E429" si="65">(C393)/D393</f>
        <v>6803.235109717868</v>
      </c>
      <c r="F393" s="38">
        <f t="shared" ref="F393:F429" si="66">IF(ISNUMBER(C393),E393/E$435,"")</f>
        <v>0.72004994739960104</v>
      </c>
      <c r="G393" s="39">
        <f t="shared" ref="G393:G429" si="67">(E$435-E393)*0.6</f>
        <v>1587.0282613281838</v>
      </c>
      <c r="H393" s="39">
        <f t="shared" ref="H393:H429" si="68">IF(E393&gt;=E$435*0.9,0,IF(E393&lt;0.9*E$435,(E$435*0.9-E393)*0.35))</f>
        <v>595.07660835717104</v>
      </c>
      <c r="I393" s="37">
        <f t="shared" ref="I393:I429" si="69">G393+H393</f>
        <v>2182.104869685355</v>
      </c>
      <c r="J393" s="40">
        <f t="shared" ref="J393:J429" si="70">I$437</f>
        <v>-111.19215679175619</v>
      </c>
      <c r="K393" s="37">
        <f t="shared" ref="K393:K429" si="71">I393+J393</f>
        <v>2070.9127128935988</v>
      </c>
      <c r="L393" s="37">
        <f t="shared" ref="L393:L429" si="72">(I393*D393)</f>
        <v>2088274.3602888847</v>
      </c>
      <c r="M393" s="37">
        <f t="shared" ref="M393:M429" si="73">(K393*D393)</f>
        <v>1981863.4662391741</v>
      </c>
      <c r="N393" s="41">
        <f>'jan-mar'!M393</f>
        <v>1917854.317424472</v>
      </c>
      <c r="O393" s="41">
        <f t="shared" ref="O393:O429" si="74">M393-N393</f>
        <v>64009.148814702174</v>
      </c>
      <c r="Q393" s="4"/>
      <c r="R393" s="4"/>
      <c r="S393" s="4"/>
      <c r="T393" s="4"/>
      <c r="U393" s="4"/>
    </row>
    <row r="394" spans="1:21" s="34" customFormat="1" x14ac:dyDescent="0.3">
      <c r="A394" s="33" t="s">
        <v>866</v>
      </c>
      <c r="B394" s="34" t="s">
        <v>431</v>
      </c>
      <c r="C394" s="36">
        <v>6821715</v>
      </c>
      <c r="D394" s="36">
        <v>947</v>
      </c>
      <c r="E394" s="37">
        <f t="shared" si="65"/>
        <v>7203.5005279831048</v>
      </c>
      <c r="F394" s="38">
        <f t="shared" si="66"/>
        <v>0.76241377706588387</v>
      </c>
      <c r="G394" s="39">
        <f t="shared" si="67"/>
        <v>1346.8690103690417</v>
      </c>
      <c r="H394" s="39">
        <f t="shared" si="68"/>
        <v>454.98371196433817</v>
      </c>
      <c r="I394" s="37">
        <f t="shared" si="69"/>
        <v>1801.8527223333799</v>
      </c>
      <c r="J394" s="40">
        <f t="shared" si="70"/>
        <v>-111.19215679175619</v>
      </c>
      <c r="K394" s="37">
        <f t="shared" si="71"/>
        <v>1690.6605655416238</v>
      </c>
      <c r="L394" s="37">
        <f t="shared" si="72"/>
        <v>1706354.5280497107</v>
      </c>
      <c r="M394" s="37">
        <f t="shared" si="73"/>
        <v>1601055.5555679176</v>
      </c>
      <c r="N394" s="41">
        <f>'jan-mar'!M394</f>
        <v>1371861.5577857627</v>
      </c>
      <c r="O394" s="41">
        <f t="shared" si="74"/>
        <v>229193.99778215494</v>
      </c>
      <c r="Q394" s="4"/>
      <c r="R394" s="4"/>
      <c r="S394" s="4"/>
      <c r="T394" s="4"/>
      <c r="U394" s="4"/>
    </row>
    <row r="395" spans="1:21" s="34" customFormat="1" x14ac:dyDescent="0.3">
      <c r="A395" s="33" t="s">
        <v>867</v>
      </c>
      <c r="B395" s="34" t="s">
        <v>432</v>
      </c>
      <c r="C395" s="36">
        <v>54505053</v>
      </c>
      <c r="D395" s="36">
        <v>6975</v>
      </c>
      <c r="E395" s="37">
        <f t="shared" si="65"/>
        <v>7814.3445161290319</v>
      </c>
      <c r="F395" s="38">
        <f t="shared" si="66"/>
        <v>0.82706510462408689</v>
      </c>
      <c r="G395" s="39">
        <f t="shared" si="67"/>
        <v>980.36261748148547</v>
      </c>
      <c r="H395" s="39">
        <f t="shared" si="68"/>
        <v>241.18831611326371</v>
      </c>
      <c r="I395" s="37">
        <f t="shared" si="69"/>
        <v>1221.5509335947493</v>
      </c>
      <c r="J395" s="40">
        <f t="shared" si="70"/>
        <v>-111.19215679175619</v>
      </c>
      <c r="K395" s="37">
        <f t="shared" si="71"/>
        <v>1110.3587768029931</v>
      </c>
      <c r="L395" s="37">
        <f t="shared" si="72"/>
        <v>8520317.7618233766</v>
      </c>
      <c r="M395" s="37">
        <f t="shared" si="73"/>
        <v>7744752.4682008773</v>
      </c>
      <c r="N395" s="41">
        <f>'jan-mar'!M395</f>
        <v>8236541.2479996802</v>
      </c>
      <c r="O395" s="41">
        <f t="shared" si="74"/>
        <v>-491788.77979880292</v>
      </c>
      <c r="Q395" s="4"/>
      <c r="R395" s="4"/>
      <c r="S395" s="4"/>
      <c r="T395" s="4"/>
      <c r="U395" s="4"/>
    </row>
    <row r="396" spans="1:21" s="34" customFormat="1" x14ac:dyDescent="0.3">
      <c r="A396" s="33" t="s">
        <v>868</v>
      </c>
      <c r="B396" s="34" t="s">
        <v>433</v>
      </c>
      <c r="C396" s="36">
        <v>22744459</v>
      </c>
      <c r="D396" s="36">
        <v>2501</v>
      </c>
      <c r="E396" s="37">
        <f t="shared" si="65"/>
        <v>9094.1459416233502</v>
      </c>
      <c r="F396" s="38">
        <f t="shared" si="66"/>
        <v>0.96251844913555329</v>
      </c>
      <c r="G396" s="39">
        <f t="shared" si="67"/>
        <v>212.48176218489462</v>
      </c>
      <c r="H396" s="39">
        <f t="shared" si="68"/>
        <v>0</v>
      </c>
      <c r="I396" s="37">
        <f t="shared" si="69"/>
        <v>212.48176218489462</v>
      </c>
      <c r="J396" s="40">
        <f t="shared" si="70"/>
        <v>-111.19215679175619</v>
      </c>
      <c r="K396" s="37">
        <f t="shared" si="71"/>
        <v>101.28960539313843</v>
      </c>
      <c r="L396" s="37">
        <f t="shared" si="72"/>
        <v>531416.88722442149</v>
      </c>
      <c r="M396" s="37">
        <f t="shared" si="73"/>
        <v>253325.30308823922</v>
      </c>
      <c r="N396" s="41">
        <f>'jan-mar'!M396</f>
        <v>2350392.0456411755</v>
      </c>
      <c r="O396" s="41">
        <f t="shared" si="74"/>
        <v>-2097066.7425529363</v>
      </c>
      <c r="Q396" s="4"/>
      <c r="R396" s="4"/>
      <c r="S396" s="4"/>
      <c r="T396" s="4"/>
      <c r="U396" s="4"/>
    </row>
    <row r="397" spans="1:21" s="34" customFormat="1" x14ac:dyDescent="0.3">
      <c r="A397" s="33" t="s">
        <v>869</v>
      </c>
      <c r="B397" s="34" t="s">
        <v>434</v>
      </c>
      <c r="C397" s="36">
        <v>27648574</v>
      </c>
      <c r="D397" s="36">
        <v>3905</v>
      </c>
      <c r="E397" s="37">
        <f t="shared" si="65"/>
        <v>7080.3006402048659</v>
      </c>
      <c r="F397" s="38">
        <f t="shared" si="66"/>
        <v>0.74937438164830639</v>
      </c>
      <c r="G397" s="39">
        <f t="shared" si="67"/>
        <v>1420.7889430359851</v>
      </c>
      <c r="H397" s="39">
        <f t="shared" si="68"/>
        <v>498.10367268672184</v>
      </c>
      <c r="I397" s="37">
        <f t="shared" si="69"/>
        <v>1918.892615722707</v>
      </c>
      <c r="J397" s="40">
        <f t="shared" si="70"/>
        <v>-111.19215679175619</v>
      </c>
      <c r="K397" s="37">
        <f t="shared" si="71"/>
        <v>1807.7004589309508</v>
      </c>
      <c r="L397" s="37">
        <f t="shared" si="72"/>
        <v>7493275.6643971708</v>
      </c>
      <c r="M397" s="37">
        <f t="shared" si="73"/>
        <v>7059070.2921253629</v>
      </c>
      <c r="N397" s="41">
        <f>'jan-mar'!M397</f>
        <v>6981193.4389159484</v>
      </c>
      <c r="O397" s="41">
        <f t="shared" si="74"/>
        <v>77876.853209414519</v>
      </c>
      <c r="Q397" s="4"/>
      <c r="R397" s="4"/>
      <c r="S397" s="4"/>
      <c r="T397" s="4"/>
      <c r="U397" s="4"/>
    </row>
    <row r="398" spans="1:21" s="34" customFormat="1" x14ac:dyDescent="0.3">
      <c r="A398" s="33" t="s">
        <v>870</v>
      </c>
      <c r="B398" s="34" t="s">
        <v>435</v>
      </c>
      <c r="C398" s="36">
        <v>91594045</v>
      </c>
      <c r="D398" s="36">
        <v>12086</v>
      </c>
      <c r="E398" s="37">
        <f t="shared" si="65"/>
        <v>7578.5243256660597</v>
      </c>
      <c r="F398" s="38">
        <f t="shared" si="66"/>
        <v>0.80210605014483216</v>
      </c>
      <c r="G398" s="39">
        <f t="shared" si="67"/>
        <v>1121.8547317592688</v>
      </c>
      <c r="H398" s="39">
        <f t="shared" si="68"/>
        <v>323.72538277530401</v>
      </c>
      <c r="I398" s="37">
        <f t="shared" si="69"/>
        <v>1445.5801145345729</v>
      </c>
      <c r="J398" s="40">
        <f t="shared" si="70"/>
        <v>-111.19215679175619</v>
      </c>
      <c r="K398" s="37">
        <f t="shared" si="71"/>
        <v>1334.3879577428168</v>
      </c>
      <c r="L398" s="37">
        <f t="shared" si="72"/>
        <v>17471281.264264848</v>
      </c>
      <c r="M398" s="37">
        <f t="shared" si="73"/>
        <v>16127412.857279683</v>
      </c>
      <c r="N398" s="41">
        <f>'jan-mar'!M398</f>
        <v>15836859.009343961</v>
      </c>
      <c r="O398" s="41">
        <f t="shared" si="74"/>
        <v>290553.84793572128</v>
      </c>
      <c r="Q398" s="4"/>
      <c r="R398" s="4"/>
      <c r="S398" s="4"/>
      <c r="T398" s="4"/>
      <c r="U398" s="4"/>
    </row>
    <row r="399" spans="1:21" s="34" customFormat="1" x14ac:dyDescent="0.3">
      <c r="A399" s="33" t="s">
        <v>871</v>
      </c>
      <c r="B399" s="34" t="s">
        <v>436</v>
      </c>
      <c r="C399" s="36">
        <v>45809559</v>
      </c>
      <c r="D399" s="36">
        <v>5610</v>
      </c>
      <c r="E399" s="37">
        <f t="shared" si="65"/>
        <v>8165.6967914438501</v>
      </c>
      <c r="F399" s="38">
        <f t="shared" si="66"/>
        <v>0.86425199928215746</v>
      </c>
      <c r="G399" s="39">
        <f t="shared" si="67"/>
        <v>769.55125229259465</v>
      </c>
      <c r="H399" s="39">
        <f t="shared" si="68"/>
        <v>118.21501975307737</v>
      </c>
      <c r="I399" s="37">
        <f t="shared" si="69"/>
        <v>887.76627204567205</v>
      </c>
      <c r="J399" s="40">
        <f t="shared" si="70"/>
        <v>-111.19215679175619</v>
      </c>
      <c r="K399" s="37">
        <f t="shared" si="71"/>
        <v>776.57411525391581</v>
      </c>
      <c r="L399" s="37">
        <f t="shared" si="72"/>
        <v>4980368.7861762205</v>
      </c>
      <c r="M399" s="37">
        <f t="shared" si="73"/>
        <v>4356580.786574468</v>
      </c>
      <c r="N399" s="41">
        <f>'jan-mar'!M399</f>
        <v>4413351.157315867</v>
      </c>
      <c r="O399" s="41">
        <f t="shared" si="74"/>
        <v>-56770.370741399005</v>
      </c>
      <c r="Q399" s="4"/>
      <c r="R399" s="4"/>
      <c r="S399" s="4"/>
      <c r="T399" s="4"/>
      <c r="U399" s="4"/>
    </row>
    <row r="400" spans="1:21" s="34" customFormat="1" x14ac:dyDescent="0.3">
      <c r="A400" s="33" t="s">
        <v>872</v>
      </c>
      <c r="B400" s="34" t="s">
        <v>437</v>
      </c>
      <c r="C400" s="36">
        <v>13752294</v>
      </c>
      <c r="D400" s="36">
        <v>2025</v>
      </c>
      <c r="E400" s="37">
        <f t="shared" si="65"/>
        <v>6791.2562962962966</v>
      </c>
      <c r="F400" s="38">
        <f t="shared" si="66"/>
        <v>0.71878211763405442</v>
      </c>
      <c r="G400" s="39">
        <f t="shared" si="67"/>
        <v>1594.2155493811267</v>
      </c>
      <c r="H400" s="39">
        <f t="shared" si="68"/>
        <v>599.26919305472109</v>
      </c>
      <c r="I400" s="37">
        <f t="shared" si="69"/>
        <v>2193.4847424358477</v>
      </c>
      <c r="J400" s="40">
        <f t="shared" si="70"/>
        <v>-111.19215679175619</v>
      </c>
      <c r="K400" s="37">
        <f t="shared" si="71"/>
        <v>2082.2925856440916</v>
      </c>
      <c r="L400" s="37">
        <f t="shared" si="72"/>
        <v>4441806.603432592</v>
      </c>
      <c r="M400" s="37">
        <f t="shared" si="73"/>
        <v>4216642.4859292852</v>
      </c>
      <c r="N400" s="41">
        <f>'jan-mar'!M400</f>
        <v>3914833.3268386158</v>
      </c>
      <c r="O400" s="41">
        <f t="shared" si="74"/>
        <v>301809.15909066936</v>
      </c>
      <c r="Q400" s="4"/>
      <c r="R400" s="4"/>
      <c r="S400" s="4"/>
      <c r="T400" s="4"/>
      <c r="U400" s="4"/>
    </row>
    <row r="401" spans="1:21" s="34" customFormat="1" x14ac:dyDescent="0.3">
      <c r="A401" s="33" t="s">
        <v>873</v>
      </c>
      <c r="B401" s="34" t="s">
        <v>438</v>
      </c>
      <c r="C401" s="36">
        <v>43182786</v>
      </c>
      <c r="D401" s="36">
        <v>6246</v>
      </c>
      <c r="E401" s="37">
        <f t="shared" si="65"/>
        <v>6913.6705091258409</v>
      </c>
      <c r="F401" s="38">
        <f t="shared" si="66"/>
        <v>0.73173835772973617</v>
      </c>
      <c r="G401" s="39">
        <f t="shared" si="67"/>
        <v>1520.7670216834001</v>
      </c>
      <c r="H401" s="39">
        <f t="shared" si="68"/>
        <v>556.42421856438057</v>
      </c>
      <c r="I401" s="37">
        <f t="shared" si="69"/>
        <v>2077.1912402477806</v>
      </c>
      <c r="J401" s="40">
        <f t="shared" si="70"/>
        <v>-111.19215679175619</v>
      </c>
      <c r="K401" s="37">
        <f t="shared" si="71"/>
        <v>1965.9990834560244</v>
      </c>
      <c r="L401" s="37">
        <f t="shared" si="72"/>
        <v>12974136.486587638</v>
      </c>
      <c r="M401" s="37">
        <f t="shared" si="73"/>
        <v>12279630.275266329</v>
      </c>
      <c r="N401" s="41">
        <f>'jan-mar'!M401</f>
        <v>11908824.780337775</v>
      </c>
      <c r="O401" s="41">
        <f t="shared" si="74"/>
        <v>370805.4949285537</v>
      </c>
      <c r="Q401" s="4"/>
      <c r="R401" s="4"/>
      <c r="S401" s="4"/>
      <c r="T401" s="4"/>
      <c r="U401" s="4"/>
    </row>
    <row r="402" spans="1:21" s="34" customFormat="1" x14ac:dyDescent="0.3">
      <c r="A402" s="33" t="s">
        <v>874</v>
      </c>
      <c r="B402" s="34" t="s">
        <v>439</v>
      </c>
      <c r="C402" s="36">
        <v>128326256</v>
      </c>
      <c r="D402" s="36">
        <v>16562</v>
      </c>
      <c r="E402" s="37">
        <f t="shared" si="65"/>
        <v>7748.2342712232821</v>
      </c>
      <c r="F402" s="38">
        <f t="shared" si="66"/>
        <v>0.82006803961027264</v>
      </c>
      <c r="G402" s="39">
        <f t="shared" si="67"/>
        <v>1020.0287644249354</v>
      </c>
      <c r="H402" s="39">
        <f t="shared" si="68"/>
        <v>264.32690183027614</v>
      </c>
      <c r="I402" s="37">
        <f t="shared" si="69"/>
        <v>1284.3556662552114</v>
      </c>
      <c r="J402" s="40">
        <f t="shared" si="70"/>
        <v>-111.19215679175619</v>
      </c>
      <c r="K402" s="37">
        <f t="shared" si="71"/>
        <v>1173.1635094634553</v>
      </c>
      <c r="L402" s="37">
        <f t="shared" si="72"/>
        <v>21271498.54451881</v>
      </c>
      <c r="M402" s="37">
        <f t="shared" si="73"/>
        <v>19429934.043733746</v>
      </c>
      <c r="N402" s="41">
        <f>'jan-mar'!M402</f>
        <v>18023093.033630207</v>
      </c>
      <c r="O402" s="41">
        <f t="shared" si="74"/>
        <v>1406841.0101035386</v>
      </c>
      <c r="Q402" s="4"/>
      <c r="R402" s="4"/>
      <c r="S402" s="4"/>
      <c r="T402" s="4"/>
      <c r="U402" s="4"/>
    </row>
    <row r="403" spans="1:21" s="34" customFormat="1" x14ac:dyDescent="0.3">
      <c r="A403" s="33" t="s">
        <v>875</v>
      </c>
      <c r="B403" s="34" t="s">
        <v>440</v>
      </c>
      <c r="C403" s="36">
        <v>60763266</v>
      </c>
      <c r="D403" s="36">
        <v>8231</v>
      </c>
      <c r="E403" s="37">
        <f t="shared" si="65"/>
        <v>7382.2458996476735</v>
      </c>
      <c r="F403" s="38">
        <f t="shared" si="66"/>
        <v>0.78133207011166572</v>
      </c>
      <c r="G403" s="39">
        <f t="shared" si="67"/>
        <v>1239.6217873703006</v>
      </c>
      <c r="H403" s="39">
        <f t="shared" si="68"/>
        <v>392.42283188173917</v>
      </c>
      <c r="I403" s="37">
        <f t="shared" si="69"/>
        <v>1632.0446192520399</v>
      </c>
      <c r="J403" s="40">
        <f t="shared" si="70"/>
        <v>-111.19215679175619</v>
      </c>
      <c r="K403" s="37">
        <f t="shared" si="71"/>
        <v>1520.8524624602837</v>
      </c>
      <c r="L403" s="37">
        <f t="shared" si="72"/>
        <v>13433359.26106354</v>
      </c>
      <c r="M403" s="37">
        <f t="shared" si="73"/>
        <v>12518136.618510595</v>
      </c>
      <c r="N403" s="41">
        <f>'jan-mar'!M403</f>
        <v>10888639.068621553</v>
      </c>
      <c r="O403" s="41">
        <f t="shared" si="74"/>
        <v>1629497.5498890411</v>
      </c>
      <c r="Q403" s="4"/>
      <c r="R403" s="4"/>
      <c r="S403" s="4"/>
      <c r="T403" s="4"/>
      <c r="U403" s="4"/>
    </row>
    <row r="404" spans="1:21" s="34" customFormat="1" x14ac:dyDescent="0.3">
      <c r="A404" s="33" t="s">
        <v>876</v>
      </c>
      <c r="B404" s="34" t="s">
        <v>441</v>
      </c>
      <c r="C404" s="36">
        <v>51310694</v>
      </c>
      <c r="D404" s="36">
        <v>6076</v>
      </c>
      <c r="E404" s="37">
        <f t="shared" si="65"/>
        <v>8444.8146807109933</v>
      </c>
      <c r="F404" s="38">
        <f t="shared" si="66"/>
        <v>0.89379365383970932</v>
      </c>
      <c r="G404" s="39">
        <f t="shared" si="67"/>
        <v>602.08051873230863</v>
      </c>
      <c r="H404" s="39">
        <f t="shared" si="68"/>
        <v>20.523758509577235</v>
      </c>
      <c r="I404" s="37">
        <f t="shared" si="69"/>
        <v>622.60427724188582</v>
      </c>
      <c r="J404" s="40">
        <f t="shared" si="70"/>
        <v>-111.19215679175619</v>
      </c>
      <c r="K404" s="37">
        <f t="shared" si="71"/>
        <v>511.41212045012963</v>
      </c>
      <c r="L404" s="37">
        <f t="shared" si="72"/>
        <v>3782943.5885216985</v>
      </c>
      <c r="M404" s="37">
        <f t="shared" si="73"/>
        <v>3107340.0438549877</v>
      </c>
      <c r="N404" s="41">
        <f>'jan-mar'!M404</f>
        <v>4219200.1164797191</v>
      </c>
      <c r="O404" s="41">
        <f t="shared" si="74"/>
        <v>-1111860.0726247313</v>
      </c>
      <c r="Q404" s="4"/>
      <c r="R404" s="4"/>
      <c r="S404" s="4"/>
      <c r="T404" s="4"/>
      <c r="U404" s="4"/>
    </row>
    <row r="405" spans="1:21" s="34" customFormat="1" x14ac:dyDescent="0.3">
      <c r="A405" s="33" t="s">
        <v>877</v>
      </c>
      <c r="B405" s="34" t="s">
        <v>442</v>
      </c>
      <c r="C405" s="36">
        <v>119970404</v>
      </c>
      <c r="D405" s="36">
        <v>14040</v>
      </c>
      <c r="E405" s="37">
        <f t="shared" si="65"/>
        <v>8544.9005698005694</v>
      </c>
      <c r="F405" s="38">
        <f t="shared" si="66"/>
        <v>0.90438667877742607</v>
      </c>
      <c r="G405" s="39">
        <f t="shared" si="67"/>
        <v>542.02898527856303</v>
      </c>
      <c r="H405" s="39">
        <f t="shared" si="68"/>
        <v>0</v>
      </c>
      <c r="I405" s="37">
        <f t="shared" si="69"/>
        <v>542.02898527856303</v>
      </c>
      <c r="J405" s="40">
        <f t="shared" si="70"/>
        <v>-111.19215679175619</v>
      </c>
      <c r="K405" s="37">
        <f t="shared" si="71"/>
        <v>430.83682848680684</v>
      </c>
      <c r="L405" s="37">
        <f t="shared" si="72"/>
        <v>7610086.9533110252</v>
      </c>
      <c r="M405" s="37">
        <f t="shared" si="73"/>
        <v>6048949.0719547682</v>
      </c>
      <c r="N405" s="41">
        <f>'jan-mar'!M405</f>
        <v>4844196.934850689</v>
      </c>
      <c r="O405" s="41">
        <f t="shared" si="74"/>
        <v>1204752.1371040791</v>
      </c>
      <c r="Q405" s="4"/>
      <c r="R405" s="4"/>
      <c r="S405" s="4"/>
      <c r="T405" s="4"/>
      <c r="U405" s="4"/>
    </row>
    <row r="406" spans="1:21" s="34" customFormat="1" x14ac:dyDescent="0.3">
      <c r="A406" s="33" t="s">
        <v>878</v>
      </c>
      <c r="B406" s="34" t="s">
        <v>443</v>
      </c>
      <c r="C406" s="36">
        <v>32456175</v>
      </c>
      <c r="D406" s="36">
        <v>4088</v>
      </c>
      <c r="E406" s="37">
        <f t="shared" si="65"/>
        <v>7939.377446183953</v>
      </c>
      <c r="F406" s="38">
        <f t="shared" si="66"/>
        <v>0.8402985080354527</v>
      </c>
      <c r="G406" s="39">
        <f t="shared" si="67"/>
        <v>905.34285944853286</v>
      </c>
      <c r="H406" s="39">
        <f t="shared" si="68"/>
        <v>197.42679059404134</v>
      </c>
      <c r="I406" s="37">
        <f t="shared" si="69"/>
        <v>1102.7696500425741</v>
      </c>
      <c r="J406" s="40">
        <f t="shared" si="70"/>
        <v>-111.19215679175619</v>
      </c>
      <c r="K406" s="37">
        <f t="shared" si="71"/>
        <v>991.57749325081795</v>
      </c>
      <c r="L406" s="37">
        <f t="shared" si="72"/>
        <v>4508122.3293740433</v>
      </c>
      <c r="M406" s="37">
        <f t="shared" si="73"/>
        <v>4053568.7924093436</v>
      </c>
      <c r="N406" s="41">
        <f>'jan-mar'!M406</f>
        <v>5082064.7203043271</v>
      </c>
      <c r="O406" s="41">
        <f t="shared" si="74"/>
        <v>-1028495.9278949834</v>
      </c>
      <c r="Q406" s="4"/>
      <c r="R406" s="4"/>
      <c r="S406" s="4"/>
      <c r="T406" s="4"/>
      <c r="U406" s="4"/>
    </row>
    <row r="407" spans="1:21" s="34" customFormat="1" x14ac:dyDescent="0.3">
      <c r="A407" s="33" t="s">
        <v>879</v>
      </c>
      <c r="B407" s="34" t="s">
        <v>444</v>
      </c>
      <c r="C407" s="36">
        <v>20313115</v>
      </c>
      <c r="D407" s="36">
        <v>794</v>
      </c>
      <c r="E407" s="37">
        <f t="shared" si="65"/>
        <v>25583.268261964735</v>
      </c>
      <c r="F407" s="38">
        <f t="shared" si="66"/>
        <v>2.7077163539481912</v>
      </c>
      <c r="G407" s="39">
        <f t="shared" si="67"/>
        <v>-9680.9916300199366</v>
      </c>
      <c r="H407" s="39">
        <f t="shared" si="68"/>
        <v>0</v>
      </c>
      <c r="I407" s="37">
        <f t="shared" si="69"/>
        <v>-9680.9916300199366</v>
      </c>
      <c r="J407" s="40">
        <f t="shared" si="70"/>
        <v>-111.19215679175619</v>
      </c>
      <c r="K407" s="37">
        <f t="shared" si="71"/>
        <v>-9792.1837868116927</v>
      </c>
      <c r="L407" s="37">
        <f t="shared" si="72"/>
        <v>-7686707.3542358298</v>
      </c>
      <c r="M407" s="37">
        <f t="shared" si="73"/>
        <v>-7774993.9267284842</v>
      </c>
      <c r="N407" s="41">
        <f>'jan-mar'!M407</f>
        <v>-3656391.6684137136</v>
      </c>
      <c r="O407" s="41">
        <f t="shared" si="74"/>
        <v>-4118602.2583147706</v>
      </c>
      <c r="Q407" s="4"/>
      <c r="R407" s="4"/>
      <c r="S407" s="4"/>
      <c r="T407" s="4"/>
      <c r="U407" s="4"/>
    </row>
    <row r="408" spans="1:21" s="34" customFormat="1" x14ac:dyDescent="0.3">
      <c r="A408" s="33" t="s">
        <v>880</v>
      </c>
      <c r="B408" s="34" t="s">
        <v>445</v>
      </c>
      <c r="C408" s="36">
        <v>21845663</v>
      </c>
      <c r="D408" s="36">
        <v>2432</v>
      </c>
      <c r="E408" s="37">
        <f t="shared" si="65"/>
        <v>8982.5916940789466</v>
      </c>
      <c r="F408" s="38">
        <f t="shared" si="66"/>
        <v>0.9507116206515851</v>
      </c>
      <c r="G408" s="39">
        <f t="shared" si="67"/>
        <v>279.41431071153676</v>
      </c>
      <c r="H408" s="39">
        <f t="shared" si="68"/>
        <v>0</v>
      </c>
      <c r="I408" s="37">
        <f t="shared" si="69"/>
        <v>279.41431071153676</v>
      </c>
      <c r="J408" s="40">
        <f t="shared" si="70"/>
        <v>-111.19215679175619</v>
      </c>
      <c r="K408" s="37">
        <f t="shared" si="71"/>
        <v>168.22215391978057</v>
      </c>
      <c r="L408" s="37">
        <f t="shared" si="72"/>
        <v>679535.60365045734</v>
      </c>
      <c r="M408" s="37">
        <f t="shared" si="73"/>
        <v>409116.27833290631</v>
      </c>
      <c r="N408" s="41">
        <f>'jan-mar'!M408</f>
        <v>2819447.1141340816</v>
      </c>
      <c r="O408" s="41">
        <f t="shared" si="74"/>
        <v>-2410330.8358011753</v>
      </c>
      <c r="Q408" s="4"/>
      <c r="R408" s="4"/>
      <c r="S408" s="4"/>
      <c r="T408" s="4"/>
      <c r="U408" s="4"/>
    </row>
    <row r="409" spans="1:21" s="34" customFormat="1" x14ac:dyDescent="0.3">
      <c r="A409" s="33" t="s">
        <v>881</v>
      </c>
      <c r="B409" s="34" t="s">
        <v>446</v>
      </c>
      <c r="C409" s="36">
        <v>182354284</v>
      </c>
      <c r="D409" s="36">
        <v>24028</v>
      </c>
      <c r="E409" s="37">
        <f t="shared" si="65"/>
        <v>7589.2410521058764</v>
      </c>
      <c r="F409" s="38">
        <f t="shared" si="66"/>
        <v>0.80324030145098846</v>
      </c>
      <c r="G409" s="39">
        <f t="shared" si="67"/>
        <v>1115.4246958953788</v>
      </c>
      <c r="H409" s="39">
        <f t="shared" si="68"/>
        <v>319.97452852136814</v>
      </c>
      <c r="I409" s="37">
        <f t="shared" si="69"/>
        <v>1435.3992244167471</v>
      </c>
      <c r="J409" s="40">
        <f t="shared" si="70"/>
        <v>-111.19215679175619</v>
      </c>
      <c r="K409" s="37">
        <f t="shared" si="71"/>
        <v>1324.2070676249909</v>
      </c>
      <c r="L409" s="37">
        <f t="shared" si="72"/>
        <v>34489772.564285599</v>
      </c>
      <c r="M409" s="37">
        <f t="shared" si="73"/>
        <v>31818047.420893282</v>
      </c>
      <c r="N409" s="41">
        <f>'jan-mar'!M409</f>
        <v>27124339.039890502</v>
      </c>
      <c r="O409" s="41">
        <f t="shared" si="74"/>
        <v>4693708.3810027801</v>
      </c>
      <c r="Q409" s="4"/>
      <c r="R409" s="4"/>
      <c r="S409" s="4"/>
      <c r="T409" s="4"/>
      <c r="U409" s="4"/>
    </row>
    <row r="410" spans="1:21" s="34" customFormat="1" x14ac:dyDescent="0.3">
      <c r="A410" s="33" t="s">
        <v>882</v>
      </c>
      <c r="B410" s="34" t="s">
        <v>447</v>
      </c>
      <c r="C410" s="36">
        <v>16388723</v>
      </c>
      <c r="D410" s="36">
        <v>2632</v>
      </c>
      <c r="E410" s="37">
        <f t="shared" si="65"/>
        <v>6226.7184650455929</v>
      </c>
      <c r="F410" s="38">
        <f t="shared" si="66"/>
        <v>0.65903180338774703</v>
      </c>
      <c r="G410" s="39">
        <f t="shared" si="67"/>
        <v>1932.9382481315488</v>
      </c>
      <c r="H410" s="39">
        <f t="shared" si="68"/>
        <v>796.85743399246735</v>
      </c>
      <c r="I410" s="37">
        <f t="shared" si="69"/>
        <v>2729.7956821240159</v>
      </c>
      <c r="J410" s="40">
        <f t="shared" si="70"/>
        <v>-111.19215679175619</v>
      </c>
      <c r="K410" s="37">
        <f t="shared" si="71"/>
        <v>2618.6035253322598</v>
      </c>
      <c r="L410" s="37">
        <f t="shared" si="72"/>
        <v>7184822.2353504095</v>
      </c>
      <c r="M410" s="37">
        <f t="shared" si="73"/>
        <v>6892164.4786745077</v>
      </c>
      <c r="N410" s="41">
        <f>'jan-mar'!M410</f>
        <v>6299523.6069082655</v>
      </c>
      <c r="O410" s="41">
        <f t="shared" si="74"/>
        <v>592640.8717662422</v>
      </c>
      <c r="Q410" s="4"/>
      <c r="R410" s="4"/>
      <c r="S410" s="4"/>
      <c r="T410" s="4"/>
      <c r="U410" s="4"/>
    </row>
    <row r="411" spans="1:21" s="34" customFormat="1" x14ac:dyDescent="0.3">
      <c r="A411" s="33" t="s">
        <v>883</v>
      </c>
      <c r="B411" s="34" t="s">
        <v>448</v>
      </c>
      <c r="C411" s="36">
        <v>149875780</v>
      </c>
      <c r="D411" s="36">
        <v>20254</v>
      </c>
      <c r="E411" s="37">
        <f t="shared" si="65"/>
        <v>7399.8113952799449</v>
      </c>
      <c r="F411" s="38">
        <f t="shared" si="66"/>
        <v>0.78319119066271037</v>
      </c>
      <c r="G411" s="39">
        <f t="shared" si="67"/>
        <v>1229.0824899909378</v>
      </c>
      <c r="H411" s="39">
        <f t="shared" si="68"/>
        <v>386.27490841044414</v>
      </c>
      <c r="I411" s="37">
        <f t="shared" si="69"/>
        <v>1615.3573984013819</v>
      </c>
      <c r="J411" s="40">
        <f t="shared" si="70"/>
        <v>-111.19215679175619</v>
      </c>
      <c r="K411" s="37">
        <f t="shared" si="71"/>
        <v>1504.1652416096258</v>
      </c>
      <c r="L411" s="37">
        <f t="shared" si="72"/>
        <v>32717448.747221589</v>
      </c>
      <c r="M411" s="37">
        <f t="shared" si="73"/>
        <v>30465362.80356136</v>
      </c>
      <c r="N411" s="41">
        <f>'jan-mar'!M411</f>
        <v>27079651.912241641</v>
      </c>
      <c r="O411" s="41">
        <f t="shared" si="74"/>
        <v>3385710.8913197182</v>
      </c>
      <c r="Q411" s="4"/>
      <c r="R411" s="4"/>
      <c r="S411" s="4"/>
      <c r="T411" s="4"/>
      <c r="U411" s="4"/>
    </row>
    <row r="412" spans="1:21" s="34" customFormat="1" x14ac:dyDescent="0.3">
      <c r="A412" s="33" t="s">
        <v>884</v>
      </c>
      <c r="B412" s="34" t="s">
        <v>449</v>
      </c>
      <c r="C412" s="36">
        <v>101952008</v>
      </c>
      <c r="D412" s="36">
        <v>14933</v>
      </c>
      <c r="E412" s="37">
        <f t="shared" si="65"/>
        <v>6827.2957878524076</v>
      </c>
      <c r="F412" s="38">
        <f t="shared" si="66"/>
        <v>0.72259651381186962</v>
      </c>
      <c r="G412" s="39">
        <f t="shared" si="67"/>
        <v>1572.59185444746</v>
      </c>
      <c r="H412" s="39">
        <f t="shared" si="68"/>
        <v>586.65537101008226</v>
      </c>
      <c r="I412" s="37">
        <f t="shared" si="69"/>
        <v>2159.2472254575423</v>
      </c>
      <c r="J412" s="40">
        <f t="shared" si="70"/>
        <v>-111.19215679175619</v>
      </c>
      <c r="K412" s="37">
        <f t="shared" si="71"/>
        <v>2048.0550686657862</v>
      </c>
      <c r="L412" s="37">
        <f t="shared" si="72"/>
        <v>32244038.81775748</v>
      </c>
      <c r="M412" s="37">
        <f t="shared" si="73"/>
        <v>30583606.340386186</v>
      </c>
      <c r="N412" s="41">
        <f>'jan-mar'!M412</f>
        <v>27950252.69848448</v>
      </c>
      <c r="O412" s="41">
        <f t="shared" si="74"/>
        <v>2633353.6419017054</v>
      </c>
      <c r="Q412" s="4"/>
      <c r="R412" s="4"/>
      <c r="S412" s="4"/>
      <c r="T412" s="4"/>
      <c r="U412" s="4"/>
    </row>
    <row r="413" spans="1:21" s="34" customFormat="1" x14ac:dyDescent="0.3">
      <c r="A413" s="33" t="s">
        <v>885</v>
      </c>
      <c r="B413" s="34" t="s">
        <v>450</v>
      </c>
      <c r="C413" s="36">
        <v>17907971</v>
      </c>
      <c r="D413" s="36">
        <v>2449</v>
      </c>
      <c r="E413" s="37">
        <f t="shared" si="65"/>
        <v>7312.3605553287052</v>
      </c>
      <c r="F413" s="38">
        <f t="shared" si="66"/>
        <v>0.7739354510489207</v>
      </c>
      <c r="G413" s="39">
        <f t="shared" si="67"/>
        <v>1281.5529939616815</v>
      </c>
      <c r="H413" s="39">
        <f t="shared" si="68"/>
        <v>416.88270239337805</v>
      </c>
      <c r="I413" s="37">
        <f t="shared" si="69"/>
        <v>1698.4356963550595</v>
      </c>
      <c r="J413" s="40">
        <f t="shared" si="70"/>
        <v>-111.19215679175619</v>
      </c>
      <c r="K413" s="37">
        <f t="shared" si="71"/>
        <v>1587.2435395633033</v>
      </c>
      <c r="L413" s="37">
        <f t="shared" si="72"/>
        <v>4159469.0203735405</v>
      </c>
      <c r="M413" s="37">
        <f t="shared" si="73"/>
        <v>3887159.4283905299</v>
      </c>
      <c r="N413" s="41">
        <f>'jan-mar'!M413</f>
        <v>4999384.8255198868</v>
      </c>
      <c r="O413" s="41">
        <f t="shared" si="74"/>
        <v>-1112225.3971293569</v>
      </c>
      <c r="Q413" s="4"/>
      <c r="R413" s="4"/>
      <c r="S413" s="4"/>
      <c r="T413" s="4"/>
      <c r="U413" s="4"/>
    </row>
    <row r="414" spans="1:21" s="34" customFormat="1" x14ac:dyDescent="0.3">
      <c r="A414" s="33" t="s">
        <v>886</v>
      </c>
      <c r="B414" s="34" t="s">
        <v>451</v>
      </c>
      <c r="C414" s="36">
        <v>9566017</v>
      </c>
      <c r="D414" s="36">
        <v>1576</v>
      </c>
      <c r="E414" s="37">
        <f t="shared" si="65"/>
        <v>6069.8077411167515</v>
      </c>
      <c r="F414" s="38">
        <f t="shared" si="66"/>
        <v>0.64242447515503498</v>
      </c>
      <c r="G414" s="39">
        <f t="shared" si="67"/>
        <v>2027.0846824888538</v>
      </c>
      <c r="H414" s="39">
        <f t="shared" si="68"/>
        <v>851.77618736756187</v>
      </c>
      <c r="I414" s="37">
        <f t="shared" si="69"/>
        <v>2878.8608698564158</v>
      </c>
      <c r="J414" s="40">
        <f t="shared" si="70"/>
        <v>-111.19215679175619</v>
      </c>
      <c r="K414" s="37">
        <f t="shared" si="71"/>
        <v>2767.6687130646596</v>
      </c>
      <c r="L414" s="37">
        <f t="shared" si="72"/>
        <v>4537084.7308937116</v>
      </c>
      <c r="M414" s="37">
        <f t="shared" si="73"/>
        <v>4361845.8917899039</v>
      </c>
      <c r="N414" s="41">
        <f>'jan-mar'!M414</f>
        <v>4025211.7290605726</v>
      </c>
      <c r="O414" s="41">
        <f t="shared" si="74"/>
        <v>336634.16272933129</v>
      </c>
      <c r="Q414" s="4"/>
      <c r="R414" s="4"/>
      <c r="S414" s="4"/>
      <c r="T414" s="4"/>
      <c r="U414" s="4"/>
    </row>
    <row r="415" spans="1:21" s="34" customFormat="1" x14ac:dyDescent="0.3">
      <c r="A415" s="33" t="s">
        <v>887</v>
      </c>
      <c r="B415" s="34" t="s">
        <v>888</v>
      </c>
      <c r="C415" s="36">
        <v>13636224</v>
      </c>
      <c r="D415" s="36">
        <v>2100</v>
      </c>
      <c r="E415" s="37">
        <f t="shared" si="65"/>
        <v>6493.44</v>
      </c>
      <c r="F415" s="38">
        <f t="shared" si="66"/>
        <v>0.68726143592535105</v>
      </c>
      <c r="G415" s="39">
        <f t="shared" si="67"/>
        <v>1772.9053271589048</v>
      </c>
      <c r="H415" s="39">
        <f t="shared" si="68"/>
        <v>703.50489675842505</v>
      </c>
      <c r="I415" s="37">
        <f t="shared" si="69"/>
        <v>2476.4102239173299</v>
      </c>
      <c r="J415" s="40">
        <f t="shared" si="70"/>
        <v>-111.19215679175619</v>
      </c>
      <c r="K415" s="37">
        <f t="shared" si="71"/>
        <v>2365.2180671255737</v>
      </c>
      <c r="L415" s="37">
        <f t="shared" si="72"/>
        <v>5200461.4702263931</v>
      </c>
      <c r="M415" s="37">
        <f t="shared" si="73"/>
        <v>4966957.9409637051</v>
      </c>
      <c r="N415" s="41">
        <f>'jan-mar'!M415</f>
        <v>4851560.074128937</v>
      </c>
      <c r="O415" s="41">
        <f t="shared" si="74"/>
        <v>115397.86683476809</v>
      </c>
      <c r="Q415" s="4"/>
      <c r="R415" s="4"/>
      <c r="S415" s="4"/>
      <c r="T415" s="4"/>
      <c r="U415" s="4"/>
    </row>
    <row r="416" spans="1:21" s="34" customFormat="1" x14ac:dyDescent="0.3">
      <c r="A416" s="33" t="s">
        <v>889</v>
      </c>
      <c r="B416" s="34" t="s">
        <v>452</v>
      </c>
      <c r="C416" s="36">
        <v>11225264</v>
      </c>
      <c r="D416" s="36">
        <v>1386</v>
      </c>
      <c r="E416" s="37">
        <f t="shared" si="65"/>
        <v>8099.0360750360751</v>
      </c>
      <c r="F416" s="38">
        <f t="shared" si="66"/>
        <v>0.85719667272516753</v>
      </c>
      <c r="G416" s="39">
        <f t="shared" si="67"/>
        <v>809.54768213725959</v>
      </c>
      <c r="H416" s="39">
        <f t="shared" si="68"/>
        <v>141.54627049579861</v>
      </c>
      <c r="I416" s="37">
        <f t="shared" si="69"/>
        <v>951.09395263305817</v>
      </c>
      <c r="J416" s="40">
        <f t="shared" si="70"/>
        <v>-111.19215679175619</v>
      </c>
      <c r="K416" s="37">
        <f t="shared" si="71"/>
        <v>839.90179584130192</v>
      </c>
      <c r="L416" s="37">
        <f t="shared" si="72"/>
        <v>1318216.2183494186</v>
      </c>
      <c r="M416" s="37">
        <f t="shared" si="73"/>
        <v>1164103.8890360445</v>
      </c>
      <c r="N416" s="41">
        <f>'jan-mar'!M416</f>
        <v>1816548.945925097</v>
      </c>
      <c r="O416" s="41">
        <f t="shared" si="74"/>
        <v>-652445.0568890525</v>
      </c>
      <c r="Q416" s="4"/>
      <c r="R416" s="4"/>
      <c r="S416" s="4"/>
      <c r="T416" s="4"/>
      <c r="U416" s="4"/>
    </row>
    <row r="417" spans="1:21" s="34" customFormat="1" x14ac:dyDescent="0.3">
      <c r="A417" s="33" t="s">
        <v>890</v>
      </c>
      <c r="B417" s="34" t="s">
        <v>891</v>
      </c>
      <c r="C417" s="36">
        <v>6005296</v>
      </c>
      <c r="D417" s="36">
        <v>482</v>
      </c>
      <c r="E417" s="37">
        <f t="shared" si="65"/>
        <v>12459.120331950207</v>
      </c>
      <c r="F417" s="38">
        <f t="shared" si="66"/>
        <v>1.318665134305212</v>
      </c>
      <c r="G417" s="39">
        <f t="shared" si="67"/>
        <v>-1806.5028720112198</v>
      </c>
      <c r="H417" s="39">
        <f t="shared" si="68"/>
        <v>0</v>
      </c>
      <c r="I417" s="37">
        <f t="shared" si="69"/>
        <v>-1806.5028720112198</v>
      </c>
      <c r="J417" s="40">
        <f t="shared" si="70"/>
        <v>-111.19215679175619</v>
      </c>
      <c r="K417" s="37">
        <f t="shared" si="71"/>
        <v>-1917.6950288029759</v>
      </c>
      <c r="L417" s="37">
        <f t="shared" si="72"/>
        <v>-870734.38430940791</v>
      </c>
      <c r="M417" s="37">
        <f t="shared" si="73"/>
        <v>-924329.00388303434</v>
      </c>
      <c r="N417" s="41">
        <f>'jan-mar'!M417</f>
        <v>-81037.329188174379</v>
      </c>
      <c r="O417" s="41">
        <f t="shared" si="74"/>
        <v>-843291.67469486</v>
      </c>
      <c r="Q417" s="4"/>
      <c r="R417" s="4"/>
      <c r="S417" s="4"/>
      <c r="T417" s="4"/>
      <c r="U417" s="4"/>
    </row>
    <row r="418" spans="1:21" s="34" customFormat="1" x14ac:dyDescent="0.3">
      <c r="A418" s="33" t="s">
        <v>892</v>
      </c>
      <c r="B418" s="34" t="s">
        <v>453</v>
      </c>
      <c r="C418" s="36">
        <v>15302896</v>
      </c>
      <c r="D418" s="36">
        <v>871</v>
      </c>
      <c r="E418" s="37">
        <f t="shared" si="65"/>
        <v>17569.340987370837</v>
      </c>
      <c r="F418" s="38">
        <f t="shared" si="66"/>
        <v>1.8595275409093803</v>
      </c>
      <c r="G418" s="39">
        <f t="shared" si="67"/>
        <v>-4872.6352652635969</v>
      </c>
      <c r="H418" s="39">
        <f t="shared" si="68"/>
        <v>0</v>
      </c>
      <c r="I418" s="37">
        <f t="shared" si="69"/>
        <v>-4872.6352652635969</v>
      </c>
      <c r="J418" s="40">
        <f t="shared" si="70"/>
        <v>-111.19215679175619</v>
      </c>
      <c r="K418" s="37">
        <f t="shared" si="71"/>
        <v>-4983.8274220553531</v>
      </c>
      <c r="L418" s="37">
        <f t="shared" si="72"/>
        <v>-4244065.3160445932</v>
      </c>
      <c r="M418" s="37">
        <f t="shared" si="73"/>
        <v>-4340913.6846102122</v>
      </c>
      <c r="N418" s="41">
        <f>'jan-mar'!M418</f>
        <v>-1701081.3803379666</v>
      </c>
      <c r="O418" s="41">
        <f t="shared" si="74"/>
        <v>-2639832.3042722456</v>
      </c>
      <c r="Q418" s="4"/>
      <c r="R418" s="4"/>
      <c r="S418" s="4"/>
      <c r="T418" s="4"/>
      <c r="U418" s="4"/>
    </row>
    <row r="419" spans="1:21" s="34" customFormat="1" x14ac:dyDescent="0.3">
      <c r="A419" s="33" t="s">
        <v>893</v>
      </c>
      <c r="B419" s="34" t="s">
        <v>454</v>
      </c>
      <c r="C419" s="36">
        <v>22611096</v>
      </c>
      <c r="D419" s="36">
        <v>2374</v>
      </c>
      <c r="E419" s="37">
        <f t="shared" si="65"/>
        <v>9524.4717775905647</v>
      </c>
      <c r="F419" s="38">
        <f t="shared" si="66"/>
        <v>1.0080638537196573</v>
      </c>
      <c r="G419" s="39">
        <f t="shared" si="67"/>
        <v>-45.713739395434096</v>
      </c>
      <c r="H419" s="39">
        <f t="shared" si="68"/>
        <v>0</v>
      </c>
      <c r="I419" s="37">
        <f t="shared" si="69"/>
        <v>-45.713739395434096</v>
      </c>
      <c r="J419" s="40">
        <f t="shared" si="70"/>
        <v>-111.19215679175619</v>
      </c>
      <c r="K419" s="37">
        <f t="shared" si="71"/>
        <v>-156.90589618719028</v>
      </c>
      <c r="L419" s="37">
        <f t="shared" si="72"/>
        <v>-108524.41732476055</v>
      </c>
      <c r="M419" s="37">
        <f t="shared" si="73"/>
        <v>-372494.59754838975</v>
      </c>
      <c r="N419" s="41">
        <f>'jan-mar'!M419</f>
        <v>881225.57781592058</v>
      </c>
      <c r="O419" s="41">
        <f t="shared" si="74"/>
        <v>-1253720.1753643104</v>
      </c>
      <c r="Q419" s="4"/>
      <c r="R419" s="4"/>
      <c r="S419" s="4"/>
      <c r="T419" s="4"/>
      <c r="U419" s="4"/>
    </row>
    <row r="420" spans="1:21" s="34" customFormat="1" x14ac:dyDescent="0.3">
      <c r="A420" s="33" t="s">
        <v>894</v>
      </c>
      <c r="B420" s="34" t="s">
        <v>455</v>
      </c>
      <c r="C420" s="36">
        <v>8142918</v>
      </c>
      <c r="D420" s="36">
        <v>1254</v>
      </c>
      <c r="E420" s="37">
        <f t="shared" si="65"/>
        <v>6493.5550239234453</v>
      </c>
      <c r="F420" s="38">
        <f t="shared" si="66"/>
        <v>0.68727360998205944</v>
      </c>
      <c r="G420" s="39">
        <f t="shared" si="67"/>
        <v>1772.8363128048375</v>
      </c>
      <c r="H420" s="39">
        <f t="shared" si="68"/>
        <v>703.46463838521902</v>
      </c>
      <c r="I420" s="37">
        <f t="shared" si="69"/>
        <v>2476.3009511900564</v>
      </c>
      <c r="J420" s="40">
        <f t="shared" si="70"/>
        <v>-111.19215679175619</v>
      </c>
      <c r="K420" s="37">
        <f t="shared" si="71"/>
        <v>2365.1087943983002</v>
      </c>
      <c r="L420" s="37">
        <f t="shared" si="72"/>
        <v>3105281.3927923306</v>
      </c>
      <c r="M420" s="37">
        <f t="shared" si="73"/>
        <v>2965846.4281754685</v>
      </c>
      <c r="N420" s="41">
        <f>'jan-mar'!M420</f>
        <v>2817786.8986941362</v>
      </c>
      <c r="O420" s="41">
        <f t="shared" si="74"/>
        <v>148059.52948133228</v>
      </c>
      <c r="Q420" s="4"/>
      <c r="R420" s="4"/>
      <c r="S420" s="4"/>
      <c r="T420" s="4"/>
      <c r="U420" s="4"/>
    </row>
    <row r="421" spans="1:21" s="34" customFormat="1" x14ac:dyDescent="0.3">
      <c r="A421" s="33" t="s">
        <v>895</v>
      </c>
      <c r="B421" s="34" t="s">
        <v>456</v>
      </c>
      <c r="C421" s="36">
        <v>27847469</v>
      </c>
      <c r="D421" s="36">
        <v>3879</v>
      </c>
      <c r="E421" s="37">
        <f t="shared" si="65"/>
        <v>7179.032998195411</v>
      </c>
      <c r="F421" s="38">
        <f t="shared" si="66"/>
        <v>0.75982414974116286</v>
      </c>
      <c r="G421" s="39">
        <f t="shared" si="67"/>
        <v>1361.549528241658</v>
      </c>
      <c r="H421" s="39">
        <f t="shared" si="68"/>
        <v>463.54734739003101</v>
      </c>
      <c r="I421" s="37">
        <f t="shared" si="69"/>
        <v>1825.096875631689</v>
      </c>
      <c r="J421" s="40">
        <f t="shared" si="70"/>
        <v>-111.19215679175619</v>
      </c>
      <c r="K421" s="37">
        <f t="shared" si="71"/>
        <v>1713.9047188399329</v>
      </c>
      <c r="L421" s="37">
        <f t="shared" si="72"/>
        <v>7079550.780575322</v>
      </c>
      <c r="M421" s="37">
        <f t="shared" si="73"/>
        <v>6648236.4043800998</v>
      </c>
      <c r="N421" s="41">
        <f>'jan-mar'!M421</f>
        <v>5873454.703855305</v>
      </c>
      <c r="O421" s="41">
        <f t="shared" si="74"/>
        <v>774781.70052479487</v>
      </c>
      <c r="Q421" s="4"/>
      <c r="R421" s="4"/>
      <c r="S421" s="4"/>
      <c r="T421" s="4"/>
      <c r="U421" s="4"/>
    </row>
    <row r="422" spans="1:21" s="34" customFormat="1" x14ac:dyDescent="0.3">
      <c r="A422" s="33" t="s">
        <v>896</v>
      </c>
      <c r="B422" s="34" t="s">
        <v>457</v>
      </c>
      <c r="C422" s="36">
        <v>3605547</v>
      </c>
      <c r="D422" s="36">
        <v>605</v>
      </c>
      <c r="E422" s="37">
        <f t="shared" si="65"/>
        <v>5959.5818181818186</v>
      </c>
      <c r="F422" s="38">
        <f t="shared" si="66"/>
        <v>0.63075823567758393</v>
      </c>
      <c r="G422" s="39">
        <f t="shared" si="67"/>
        <v>2093.2202362498133</v>
      </c>
      <c r="H422" s="39">
        <f t="shared" si="68"/>
        <v>890.35526039478839</v>
      </c>
      <c r="I422" s="37">
        <f t="shared" si="69"/>
        <v>2983.5754966446016</v>
      </c>
      <c r="J422" s="40">
        <f t="shared" si="70"/>
        <v>-111.19215679175619</v>
      </c>
      <c r="K422" s="37">
        <f t="shared" si="71"/>
        <v>2872.3833398528454</v>
      </c>
      <c r="L422" s="37">
        <f t="shared" si="72"/>
        <v>1805063.1754699838</v>
      </c>
      <c r="M422" s="37">
        <f t="shared" si="73"/>
        <v>1737791.9206109715</v>
      </c>
      <c r="N422" s="41">
        <f>'jan-mar'!M422</f>
        <v>1592149.5081419076</v>
      </c>
      <c r="O422" s="41">
        <f t="shared" si="74"/>
        <v>145642.41246906389</v>
      </c>
      <c r="Q422" s="4"/>
      <c r="R422" s="4"/>
      <c r="S422" s="4"/>
      <c r="T422" s="4"/>
      <c r="U422" s="4"/>
    </row>
    <row r="423" spans="1:21" s="34" customFormat="1" x14ac:dyDescent="0.3">
      <c r="A423" s="33" t="s">
        <v>897</v>
      </c>
      <c r="B423" s="34" t="s">
        <v>458</v>
      </c>
      <c r="C423" s="36">
        <v>8769822</v>
      </c>
      <c r="D423" s="36">
        <v>1103</v>
      </c>
      <c r="E423" s="37">
        <f t="shared" si="65"/>
        <v>7950.8812330009068</v>
      </c>
      <c r="F423" s="38">
        <f t="shared" si="66"/>
        <v>0.84151606129634349</v>
      </c>
      <c r="G423" s="39">
        <f t="shared" si="67"/>
        <v>898.44058735836063</v>
      </c>
      <c r="H423" s="39">
        <f t="shared" si="68"/>
        <v>193.40046520810751</v>
      </c>
      <c r="I423" s="37">
        <f t="shared" si="69"/>
        <v>1091.8410525664681</v>
      </c>
      <c r="J423" s="40">
        <f t="shared" si="70"/>
        <v>-111.19215679175619</v>
      </c>
      <c r="K423" s="37">
        <f t="shared" si="71"/>
        <v>980.64889577471195</v>
      </c>
      <c r="L423" s="37">
        <f t="shared" si="72"/>
        <v>1204300.6809808144</v>
      </c>
      <c r="M423" s="37">
        <f t="shared" si="73"/>
        <v>1081655.7320395072</v>
      </c>
      <c r="N423" s="41">
        <f>'jan-mar'!M423</f>
        <v>873823.71814962674</v>
      </c>
      <c r="O423" s="41">
        <f t="shared" si="74"/>
        <v>207832.0138898805</v>
      </c>
      <c r="Q423" s="4"/>
      <c r="R423" s="4"/>
      <c r="S423" s="4"/>
      <c r="T423" s="4"/>
      <c r="U423" s="4"/>
    </row>
    <row r="424" spans="1:21" s="34" customFormat="1" x14ac:dyDescent="0.3">
      <c r="A424" s="33" t="s">
        <v>898</v>
      </c>
      <c r="B424" s="34" t="s">
        <v>459</v>
      </c>
      <c r="C424" s="36">
        <v>39655965</v>
      </c>
      <c r="D424" s="36">
        <v>4578</v>
      </c>
      <c r="E424" s="37">
        <f t="shared" si="65"/>
        <v>8662.290301441677</v>
      </c>
      <c r="F424" s="38">
        <f t="shared" si="66"/>
        <v>0.9168111310755237</v>
      </c>
      <c r="G424" s="39">
        <f t="shared" si="67"/>
        <v>471.59514629389849</v>
      </c>
      <c r="H424" s="39">
        <f t="shared" si="68"/>
        <v>0</v>
      </c>
      <c r="I424" s="37">
        <f t="shared" si="69"/>
        <v>471.59514629389849</v>
      </c>
      <c r="J424" s="40">
        <f t="shared" si="70"/>
        <v>-111.19215679175619</v>
      </c>
      <c r="K424" s="37">
        <f t="shared" si="71"/>
        <v>360.4029895021423</v>
      </c>
      <c r="L424" s="37">
        <f t="shared" si="72"/>
        <v>2158962.5797334672</v>
      </c>
      <c r="M424" s="37">
        <f t="shared" si="73"/>
        <v>1649924.8859408074</v>
      </c>
      <c r="N424" s="41">
        <f>'jan-mar'!M424</f>
        <v>2147933.4926010771</v>
      </c>
      <c r="O424" s="41">
        <f t="shared" si="74"/>
        <v>-498008.60666026967</v>
      </c>
      <c r="Q424" s="4"/>
      <c r="R424" s="4"/>
      <c r="S424" s="4"/>
      <c r="T424" s="4"/>
      <c r="U424" s="4"/>
    </row>
    <row r="425" spans="1:21" s="34" customFormat="1" x14ac:dyDescent="0.3">
      <c r="A425" s="33" t="s">
        <v>899</v>
      </c>
      <c r="B425" s="34" t="s">
        <v>460</v>
      </c>
      <c r="C425" s="36">
        <v>37445665</v>
      </c>
      <c r="D425" s="36">
        <v>5072</v>
      </c>
      <c r="E425" s="37">
        <f t="shared" si="65"/>
        <v>7382.8203864353309</v>
      </c>
      <c r="F425" s="38">
        <f t="shared" si="66"/>
        <v>0.78139287341694086</v>
      </c>
      <c r="G425" s="39">
        <f t="shared" si="67"/>
        <v>1239.2770952977062</v>
      </c>
      <c r="H425" s="39">
        <f t="shared" si="68"/>
        <v>392.22176150605907</v>
      </c>
      <c r="I425" s="37">
        <f t="shared" si="69"/>
        <v>1631.4988568037652</v>
      </c>
      <c r="J425" s="40">
        <f t="shared" si="70"/>
        <v>-111.19215679175619</v>
      </c>
      <c r="K425" s="37">
        <f t="shared" si="71"/>
        <v>1520.3067000120091</v>
      </c>
      <c r="L425" s="37">
        <f t="shared" si="72"/>
        <v>8274962.2017086968</v>
      </c>
      <c r="M425" s="37">
        <f t="shared" si="73"/>
        <v>7710995.5824609101</v>
      </c>
      <c r="N425" s="41">
        <f>'jan-mar'!M425</f>
        <v>7112336.8087533126</v>
      </c>
      <c r="O425" s="41">
        <f t="shared" si="74"/>
        <v>598658.77370759752</v>
      </c>
      <c r="Q425" s="4"/>
      <c r="R425" s="4"/>
      <c r="S425" s="4"/>
      <c r="T425" s="4"/>
      <c r="U425" s="4"/>
    </row>
    <row r="426" spans="1:21" s="34" customFormat="1" x14ac:dyDescent="0.3">
      <c r="A426" s="33" t="s">
        <v>900</v>
      </c>
      <c r="B426" s="34" t="s">
        <v>461</v>
      </c>
      <c r="C426" s="36">
        <v>3862769</v>
      </c>
      <c r="D426" s="36">
        <v>567</v>
      </c>
      <c r="E426" s="37">
        <f t="shared" si="65"/>
        <v>6812.6437389770726</v>
      </c>
      <c r="F426" s="38">
        <f t="shared" si="66"/>
        <v>0.72104575055705999</v>
      </c>
      <c r="G426" s="39">
        <f t="shared" si="67"/>
        <v>1581.3830837726612</v>
      </c>
      <c r="H426" s="39">
        <f t="shared" si="68"/>
        <v>591.78358811644944</v>
      </c>
      <c r="I426" s="37">
        <f t="shared" si="69"/>
        <v>2173.1666718891106</v>
      </c>
      <c r="J426" s="40">
        <f t="shared" si="70"/>
        <v>-111.19215679175619</v>
      </c>
      <c r="K426" s="37">
        <f t="shared" si="71"/>
        <v>2061.9745150973545</v>
      </c>
      <c r="L426" s="37">
        <f t="shared" si="72"/>
        <v>1232185.5029611257</v>
      </c>
      <c r="M426" s="37">
        <f t="shared" si="73"/>
        <v>1169139.5500602</v>
      </c>
      <c r="N426" s="41">
        <f>'jan-mar'!M426</f>
        <v>1106683.8915148128</v>
      </c>
      <c r="O426" s="41">
        <f t="shared" si="74"/>
        <v>62455.65854538721</v>
      </c>
      <c r="Q426" s="4"/>
      <c r="R426" s="4"/>
      <c r="S426" s="4"/>
      <c r="T426" s="4"/>
      <c r="U426" s="4"/>
    </row>
    <row r="427" spans="1:21" s="34" customFormat="1" x14ac:dyDescent="0.3">
      <c r="A427" s="33" t="s">
        <v>901</v>
      </c>
      <c r="B427" s="34" t="s">
        <v>462</v>
      </c>
      <c r="C427" s="36">
        <v>48178140</v>
      </c>
      <c r="D427" s="36">
        <v>6804</v>
      </c>
      <c r="E427" s="37">
        <f t="shared" si="65"/>
        <v>7080.8553791887125</v>
      </c>
      <c r="F427" s="38">
        <f t="shared" si="66"/>
        <v>0.74943309485896237</v>
      </c>
      <c r="G427" s="39">
        <f t="shared" si="67"/>
        <v>1420.4560996456771</v>
      </c>
      <c r="H427" s="39">
        <f t="shared" si="68"/>
        <v>497.90951404237552</v>
      </c>
      <c r="I427" s="37">
        <f t="shared" si="69"/>
        <v>1918.3656136880527</v>
      </c>
      <c r="J427" s="40">
        <f t="shared" si="70"/>
        <v>-111.19215679175619</v>
      </c>
      <c r="K427" s="37">
        <f t="shared" si="71"/>
        <v>1807.1734568962966</v>
      </c>
      <c r="L427" s="37">
        <f t="shared" si="72"/>
        <v>13052559.63553351</v>
      </c>
      <c r="M427" s="37">
        <f t="shared" si="73"/>
        <v>12296008.200722402</v>
      </c>
      <c r="N427" s="41">
        <f>'jan-mar'!M427</f>
        <v>10843630.548177751</v>
      </c>
      <c r="O427" s="41">
        <f t="shared" si="74"/>
        <v>1452377.6525446512</v>
      </c>
      <c r="Q427" s="4"/>
      <c r="R427" s="4"/>
      <c r="S427" s="4"/>
      <c r="T427" s="4"/>
      <c r="U427" s="4"/>
    </row>
    <row r="428" spans="1:21" s="34" customFormat="1" x14ac:dyDescent="0.3">
      <c r="A428" s="33" t="s">
        <v>902</v>
      </c>
      <c r="B428" s="34" t="s">
        <v>463</v>
      </c>
      <c r="C428" s="36">
        <v>68798714</v>
      </c>
      <c r="D428" s="36">
        <v>9988</v>
      </c>
      <c r="E428" s="37">
        <f t="shared" si="65"/>
        <v>6888.1371645975169</v>
      </c>
      <c r="F428" s="38">
        <f t="shared" si="66"/>
        <v>0.72903592527105288</v>
      </c>
      <c r="G428" s="39">
        <f t="shared" si="67"/>
        <v>1536.0870284003945</v>
      </c>
      <c r="H428" s="39">
        <f t="shared" si="68"/>
        <v>565.36088914929394</v>
      </c>
      <c r="I428" s="37">
        <f t="shared" si="69"/>
        <v>2101.4479175496886</v>
      </c>
      <c r="J428" s="40">
        <f t="shared" si="70"/>
        <v>-111.19215679175619</v>
      </c>
      <c r="K428" s="37">
        <f t="shared" si="71"/>
        <v>1990.2557607579324</v>
      </c>
      <c r="L428" s="37">
        <f t="shared" si="72"/>
        <v>20989261.800486289</v>
      </c>
      <c r="M428" s="37">
        <f t="shared" si="73"/>
        <v>19878674.53845023</v>
      </c>
      <c r="N428" s="41">
        <f>'jan-mar'!M428</f>
        <v>18170898.907142766</v>
      </c>
      <c r="O428" s="41">
        <f t="shared" si="74"/>
        <v>1707775.6313074641</v>
      </c>
      <c r="Q428" s="4"/>
      <c r="R428" s="4"/>
      <c r="S428" s="4"/>
      <c r="T428" s="4"/>
      <c r="U428" s="4"/>
    </row>
    <row r="429" spans="1:21" s="34" customFormat="1" x14ac:dyDescent="0.3">
      <c r="A429" s="33" t="s">
        <v>903</v>
      </c>
      <c r="B429" s="34" t="s">
        <v>343</v>
      </c>
      <c r="C429" s="36">
        <v>17469338</v>
      </c>
      <c r="D429" s="36">
        <v>2028</v>
      </c>
      <c r="E429" s="37">
        <f t="shared" si="65"/>
        <v>8614.0719921104537</v>
      </c>
      <c r="F429" s="38">
        <f t="shared" si="66"/>
        <v>0.91170773680240047</v>
      </c>
      <c r="G429" s="39">
        <f t="shared" si="67"/>
        <v>500.52613189263246</v>
      </c>
      <c r="H429" s="39">
        <f t="shared" si="68"/>
        <v>0</v>
      </c>
      <c r="I429" s="37">
        <f t="shared" si="69"/>
        <v>500.52613189263246</v>
      </c>
      <c r="J429" s="40">
        <f t="shared" si="70"/>
        <v>-111.19215679175619</v>
      </c>
      <c r="K429" s="37">
        <f t="shared" si="71"/>
        <v>389.33397510087627</v>
      </c>
      <c r="L429" s="37">
        <f t="shared" si="72"/>
        <v>1015066.9954782586</v>
      </c>
      <c r="M429" s="37">
        <f t="shared" si="73"/>
        <v>789569.30150457704</v>
      </c>
      <c r="N429" s="41">
        <f>'jan-mar'!M429</f>
        <v>1976168.4847302285</v>
      </c>
      <c r="O429" s="41">
        <f t="shared" si="74"/>
        <v>-1186599.1832256515</v>
      </c>
      <c r="Q429" s="4"/>
      <c r="R429" s="4"/>
      <c r="S429" s="4"/>
      <c r="T429" s="4"/>
      <c r="U429" s="4"/>
    </row>
    <row r="430" spans="1:21" s="34" customFormat="1" x14ac:dyDescent="0.3">
      <c r="A430" s="33"/>
      <c r="C430" s="36"/>
      <c r="D430" s="36"/>
      <c r="E430" s="37"/>
      <c r="F430" s="38"/>
      <c r="G430" s="39"/>
      <c r="H430" s="39"/>
      <c r="I430" s="37"/>
      <c r="J430" s="40"/>
      <c r="K430" s="37"/>
      <c r="L430" s="37"/>
      <c r="M430" s="37"/>
      <c r="N430" s="41"/>
      <c r="O430" s="41"/>
      <c r="Q430" s="4"/>
      <c r="R430" s="4"/>
      <c r="S430" s="4"/>
      <c r="T430" s="4"/>
      <c r="U430" s="4"/>
    </row>
    <row r="431" spans="1:21" s="34" customFormat="1" x14ac:dyDescent="0.3">
      <c r="A431" s="33"/>
      <c r="C431" s="36"/>
      <c r="D431" s="36"/>
      <c r="E431" s="37"/>
      <c r="F431" s="38"/>
      <c r="G431" s="39"/>
      <c r="H431" s="39"/>
      <c r="I431" s="37"/>
      <c r="J431" s="40"/>
      <c r="K431" s="37"/>
      <c r="L431" s="37"/>
      <c r="M431" s="37"/>
      <c r="N431" s="41"/>
      <c r="O431" s="41"/>
      <c r="Q431" s="4"/>
      <c r="R431" s="4"/>
      <c r="S431" s="4"/>
      <c r="T431" s="4"/>
      <c r="U431" s="4"/>
    </row>
    <row r="432" spans="1:21" s="34" customFormat="1" x14ac:dyDescent="0.3">
      <c r="A432" s="33"/>
      <c r="C432" s="36"/>
      <c r="D432" s="36"/>
      <c r="E432" s="37"/>
      <c r="F432" s="38"/>
      <c r="G432" s="39"/>
      <c r="H432" s="39"/>
      <c r="I432" s="37"/>
      <c r="J432" s="40"/>
      <c r="K432" s="37"/>
      <c r="L432" s="37"/>
      <c r="M432" s="37"/>
      <c r="N432" s="41"/>
      <c r="O432" s="41"/>
      <c r="Q432" s="4"/>
      <c r="R432" s="4"/>
      <c r="S432" s="4"/>
      <c r="T432" s="4"/>
      <c r="U432" s="4"/>
    </row>
    <row r="433" spans="1:21" s="34" customFormat="1" x14ac:dyDescent="0.3">
      <c r="A433" s="33"/>
      <c r="C433" s="36"/>
      <c r="D433" s="36"/>
      <c r="E433" s="37"/>
      <c r="F433" s="38"/>
      <c r="G433" s="39"/>
      <c r="H433" s="39"/>
      <c r="I433" s="37"/>
      <c r="J433" s="40"/>
      <c r="K433" s="37"/>
      <c r="L433" s="37"/>
      <c r="M433" s="37"/>
      <c r="N433" s="41"/>
      <c r="O433" s="41"/>
      <c r="Q433" s="4"/>
      <c r="R433" s="4"/>
      <c r="S433" s="4"/>
      <c r="T433" s="4"/>
      <c r="U433" s="4"/>
    </row>
    <row r="434" spans="1:21" s="34" customFormat="1" x14ac:dyDescent="0.3">
      <c r="A434" s="33"/>
      <c r="C434" s="36"/>
      <c r="D434" s="36"/>
      <c r="E434" s="37"/>
      <c r="F434" s="38"/>
      <c r="G434" s="39"/>
      <c r="H434" s="39"/>
      <c r="I434" s="37"/>
      <c r="J434" s="40"/>
      <c r="K434" s="37"/>
      <c r="L434" s="37"/>
      <c r="M434" s="37"/>
      <c r="N434" s="41"/>
      <c r="O434" s="41"/>
      <c r="Q434" s="4"/>
      <c r="R434" s="4"/>
      <c r="S434" s="4"/>
      <c r="T434" s="4"/>
      <c r="U434" s="4"/>
    </row>
    <row r="435" spans="1:21" s="60" customFormat="1" ht="13.5" thickBot="1" x14ac:dyDescent="0.35">
      <c r="A435" s="44"/>
      <c r="B435" s="44" t="s">
        <v>32</v>
      </c>
      <c r="C435" s="45">
        <f>SUM(C8:C433)</f>
        <v>50342450661</v>
      </c>
      <c r="D435" s="46">
        <f>SUM(D8:D433)</f>
        <v>5328212</v>
      </c>
      <c r="E435" s="46">
        <f>(C435)/D435</f>
        <v>9448.2822119315078</v>
      </c>
      <c r="F435" s="47">
        <f>IF(C435&gt;0,E435/E$435,"")</f>
        <v>1</v>
      </c>
      <c r="G435" s="48"/>
      <c r="H435" s="48"/>
      <c r="I435" s="46"/>
      <c r="J435" s="49"/>
      <c r="K435" s="46"/>
      <c r="L435" s="46">
        <f>SUM(L8:L433)</f>
        <v>592455384.12371683</v>
      </c>
      <c r="M435" s="46">
        <f>SUM(M8:M433)</f>
        <v>1.4440156519412994E-6</v>
      </c>
      <c r="N435" s="46">
        <f>jan!M435</f>
        <v>1.0523945093154907E-7</v>
      </c>
      <c r="O435" s="46">
        <f t="shared" ref="O435" si="75">M435-N435</f>
        <v>1.3387762010097504E-6</v>
      </c>
      <c r="Q435" s="4"/>
      <c r="R435" s="4"/>
      <c r="S435" s="4"/>
      <c r="T435" s="4"/>
      <c r="U435" s="4"/>
    </row>
    <row r="436" spans="1:21" s="34" customFormat="1" ht="13.5" thickTop="1" x14ac:dyDescent="0.3">
      <c r="A436" s="50"/>
      <c r="B436" s="50"/>
      <c r="C436" s="50"/>
      <c r="D436" s="2"/>
      <c r="E436" s="37"/>
      <c r="F436" s="38"/>
      <c r="G436" s="39"/>
      <c r="H436" s="39"/>
      <c r="I436" s="37"/>
      <c r="J436" s="40"/>
      <c r="K436" s="37"/>
      <c r="L436" s="37"/>
      <c r="M436" s="37"/>
      <c r="O436" s="51"/>
      <c r="Q436" s="4"/>
      <c r="R436" s="4"/>
      <c r="S436" s="4"/>
      <c r="T436" s="4"/>
      <c r="U436" s="4"/>
    </row>
    <row r="437" spans="1:21" s="34" customFormat="1" x14ac:dyDescent="0.3">
      <c r="A437" s="52" t="s">
        <v>33</v>
      </c>
      <c r="B437" s="52"/>
      <c r="C437" s="52"/>
      <c r="D437" s="53">
        <f>L435</f>
        <v>592455384.12371683</v>
      </c>
      <c r="E437" s="54" t="s">
        <v>34</v>
      </c>
      <c r="F437" s="55">
        <f>D435</f>
        <v>5328212</v>
      </c>
      <c r="G437" s="54" t="s">
        <v>35</v>
      </c>
      <c r="H437" s="54"/>
      <c r="I437" s="56">
        <f>-L435/D435</f>
        <v>-111.19215679175619</v>
      </c>
      <c r="J437" s="57" t="s">
        <v>36</v>
      </c>
      <c r="M437" s="58"/>
      <c r="Q437" s="4"/>
      <c r="R437" s="4"/>
      <c r="S437" s="4"/>
      <c r="T437" s="4"/>
      <c r="U437" s="4"/>
    </row>
  </sheetData>
  <mergeCells count="6">
    <mergeCell ref="A1:M1"/>
    <mergeCell ref="A2:A5"/>
    <mergeCell ref="B2:B5"/>
    <mergeCell ref="E2:F2"/>
    <mergeCell ref="G2:K2"/>
    <mergeCell ref="L2:M2"/>
  </mergeCells>
  <pageMargins left="0.70866141732283472" right="0.70866141732283472" top="0.78740157480314965" bottom="0.78740157480314965" header="0.31496062992125984" footer="0.31496062992125984"/>
  <pageSetup paperSize="9" scale="96" fitToHeight="1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7"/>
  <sheetViews>
    <sheetView workbookViewId="0">
      <pane xSplit="2" ySplit="7" topLeftCell="C152" activePane="bottomRight" state="frozen"/>
      <selection pane="topRight" activeCell="C1" sqref="C1"/>
      <selection pane="bottomLeft" activeCell="A8" sqref="A8"/>
      <selection pane="bottomRight" activeCell="W160" sqref="W160"/>
    </sheetView>
  </sheetViews>
  <sheetFormatPr baseColWidth="10" defaultColWidth="6.453125" defaultRowHeight="13" x14ac:dyDescent="0.3"/>
  <cols>
    <col min="1" max="1" width="6.453125" style="2" customWidth="1"/>
    <col min="2" max="2" width="14" style="2" bestFit="1" customWidth="1"/>
    <col min="3" max="3" width="14.26953125" style="2" customWidth="1"/>
    <col min="4" max="6" width="11.453125" style="2" customWidth="1"/>
    <col min="7" max="8" width="11.453125" style="61" customWidth="1"/>
    <col min="9" max="9" width="11.453125" style="2" customWidth="1"/>
    <col min="10" max="10" width="11.453125" style="62" customWidth="1"/>
    <col min="11" max="11" width="11.453125" style="2" customWidth="1"/>
    <col min="12" max="13" width="12.54296875" style="2" customWidth="1"/>
    <col min="14" max="15" width="11.453125" style="2" customWidth="1"/>
    <col min="16" max="16" width="6.453125" style="2" customWidth="1"/>
    <col min="17" max="20" width="6.453125" style="4" customWidth="1"/>
    <col min="21" max="16384" width="6.453125" style="2"/>
  </cols>
  <sheetData>
    <row r="1" spans="1:20" ht="22.5" customHeight="1" x14ac:dyDescent="0.3">
      <c r="A1" s="78" t="s">
        <v>908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9"/>
      <c r="N1" s="3"/>
      <c r="O1" s="3"/>
    </row>
    <row r="2" spans="1:20" x14ac:dyDescent="0.3">
      <c r="A2" s="80" t="s">
        <v>0</v>
      </c>
      <c r="B2" s="80" t="s">
        <v>1</v>
      </c>
      <c r="C2" s="5" t="s">
        <v>2</v>
      </c>
      <c r="D2" s="6" t="s">
        <v>3</v>
      </c>
      <c r="E2" s="83" t="s">
        <v>909</v>
      </c>
      <c r="F2" s="84"/>
      <c r="G2" s="83" t="s">
        <v>4</v>
      </c>
      <c r="H2" s="85"/>
      <c r="I2" s="85"/>
      <c r="J2" s="85"/>
      <c r="K2" s="84"/>
      <c r="L2" s="83" t="s">
        <v>5</v>
      </c>
      <c r="M2" s="84"/>
      <c r="N2" s="7" t="s">
        <v>6</v>
      </c>
      <c r="O2" s="7" t="s">
        <v>7</v>
      </c>
    </row>
    <row r="3" spans="1:20" x14ac:dyDescent="0.3">
      <c r="A3" s="81"/>
      <c r="B3" s="81"/>
      <c r="C3" s="8" t="s">
        <v>42</v>
      </c>
      <c r="D3" s="9" t="s">
        <v>466</v>
      </c>
      <c r="E3" s="10" t="s">
        <v>9</v>
      </c>
      <c r="F3" s="11" t="s">
        <v>10</v>
      </c>
      <c r="G3" s="12" t="s">
        <v>11</v>
      </c>
      <c r="H3" s="71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20" x14ac:dyDescent="0.3">
      <c r="A4" s="81"/>
      <c r="B4" s="81"/>
      <c r="C4" s="9"/>
      <c r="D4" s="9"/>
      <c r="E4" s="18"/>
      <c r="F4" s="16" t="s">
        <v>18</v>
      </c>
      <c r="G4" s="19" t="s">
        <v>19</v>
      </c>
      <c r="H4" s="72" t="s">
        <v>20</v>
      </c>
      <c r="I4" s="18" t="s">
        <v>16</v>
      </c>
      <c r="J4" s="20" t="s">
        <v>21</v>
      </c>
      <c r="K4" s="15" t="s">
        <v>22</v>
      </c>
      <c r="L4" s="15" t="s">
        <v>23</v>
      </c>
      <c r="M4" s="16" t="s">
        <v>16</v>
      </c>
      <c r="N4" s="21" t="s">
        <v>38</v>
      </c>
      <c r="O4" s="17" t="s">
        <v>39</v>
      </c>
    </row>
    <row r="5" spans="1:20" s="34" customFormat="1" x14ac:dyDescent="0.3">
      <c r="A5" s="82"/>
      <c r="B5" s="82"/>
      <c r="C5" s="1"/>
      <c r="D5" s="22"/>
      <c r="E5" s="22"/>
      <c r="F5" s="23" t="s">
        <v>26</v>
      </c>
      <c r="G5" s="24" t="s">
        <v>27</v>
      </c>
      <c r="H5" s="25" t="s">
        <v>28</v>
      </c>
      <c r="I5" s="22"/>
      <c r="J5" s="26" t="s">
        <v>29</v>
      </c>
      <c r="K5" s="22"/>
      <c r="L5" s="23" t="s">
        <v>30</v>
      </c>
      <c r="M5" s="23" t="s">
        <v>37</v>
      </c>
      <c r="N5" s="27"/>
      <c r="O5" s="27"/>
      <c r="Q5" s="4"/>
      <c r="R5" s="4"/>
      <c r="S5" s="4"/>
      <c r="T5" s="4"/>
    </row>
    <row r="6" spans="1:20" s="59" customFormat="1" x14ac:dyDescent="0.3">
      <c r="A6" s="75"/>
      <c r="B6" s="75"/>
      <c r="C6" s="75">
        <v>1</v>
      </c>
      <c r="D6" s="76">
        <v>2</v>
      </c>
      <c r="E6" s="75">
        <v>3</v>
      </c>
      <c r="F6" s="75">
        <v>4</v>
      </c>
      <c r="G6" s="75">
        <v>5</v>
      </c>
      <c r="H6" s="75">
        <f t="shared" ref="H6:M6" si="0">G6+1</f>
        <v>6</v>
      </c>
      <c r="I6" s="75">
        <f t="shared" si="0"/>
        <v>7</v>
      </c>
      <c r="J6" s="75">
        <f t="shared" si="0"/>
        <v>8</v>
      </c>
      <c r="K6" s="75">
        <f t="shared" si="0"/>
        <v>9</v>
      </c>
      <c r="L6" s="75">
        <f t="shared" si="0"/>
        <v>10</v>
      </c>
      <c r="M6" s="75">
        <f t="shared" si="0"/>
        <v>11</v>
      </c>
      <c r="N6" s="75">
        <v>12</v>
      </c>
      <c r="O6" s="75">
        <v>13</v>
      </c>
      <c r="Q6" s="4"/>
      <c r="R6" s="4"/>
      <c r="S6" s="4"/>
      <c r="T6" s="4"/>
    </row>
    <row r="7" spans="1:20" s="34" customFormat="1" x14ac:dyDescent="0.3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  <c r="Q7" s="4"/>
      <c r="R7" s="4"/>
      <c r="S7" s="4"/>
      <c r="T7" s="4"/>
    </row>
    <row r="8" spans="1:20" s="34" customFormat="1" x14ac:dyDescent="0.3">
      <c r="A8" s="33" t="s">
        <v>467</v>
      </c>
      <c r="B8" s="34" t="s">
        <v>63</v>
      </c>
      <c r="C8" s="36">
        <v>219239819</v>
      </c>
      <c r="D8" s="36">
        <v>31177</v>
      </c>
      <c r="E8" s="37">
        <f>(C8)/D8</f>
        <v>7032.1011963947785</v>
      </c>
      <c r="F8" s="38">
        <f>IF(ISNUMBER(C8),E8/E$435,"")</f>
        <v>0.76878668523729365</v>
      </c>
      <c r="G8" s="39">
        <f>(E$435-E8)*0.6</f>
        <v>1268.9466078851576</v>
      </c>
      <c r="H8" s="39">
        <f>IF(E8&gt;=E$435*0.9,0,IF(E8&lt;0.9*E$435,(E$435*0.9-E8)*0.35))</f>
        <v>420.07342726589081</v>
      </c>
      <c r="I8" s="37">
        <f t="shared" ref="I8" si="1">G8+H8</f>
        <v>1689.0200351510484</v>
      </c>
      <c r="J8" s="40">
        <f>I$437</f>
        <v>-97.180207855166486</v>
      </c>
      <c r="K8" s="37">
        <f t="shared" ref="K8" si="2">I8+J8</f>
        <v>1591.8398272958821</v>
      </c>
      <c r="L8" s="37">
        <f t="shared" ref="L8" si="3">(I8*D8)</f>
        <v>52658577.635904238</v>
      </c>
      <c r="M8" s="37">
        <f t="shared" ref="M8" si="4">(K8*D8)</f>
        <v>49628790.295603715</v>
      </c>
      <c r="N8" s="41">
        <f>'jan-feb'!M8</f>
        <v>23705926.464628499</v>
      </c>
      <c r="O8" s="41">
        <f>M8-N8</f>
        <v>25922863.830975216</v>
      </c>
      <c r="Q8" s="4"/>
      <c r="R8" s="4"/>
      <c r="S8" s="4"/>
      <c r="T8" s="4"/>
    </row>
    <row r="9" spans="1:20" s="34" customFormat="1" x14ac:dyDescent="0.3">
      <c r="A9" s="33" t="s">
        <v>468</v>
      </c>
      <c r="B9" s="34" t="s">
        <v>64</v>
      </c>
      <c r="C9" s="36">
        <v>253299238</v>
      </c>
      <c r="D9" s="36">
        <v>32726</v>
      </c>
      <c r="E9" s="37">
        <f t="shared" ref="E9:E72" si="5">(C9)/D9</f>
        <v>7739.9999388865126</v>
      </c>
      <c r="F9" s="38">
        <f t="shared" ref="F9:F72" si="6">IF(ISNUMBER(C9),E9/E$435,"")</f>
        <v>0.84617793893581561</v>
      </c>
      <c r="G9" s="39">
        <f t="shared" ref="G9:G72" si="7">(E$435-E9)*0.6</f>
        <v>844.20736239011705</v>
      </c>
      <c r="H9" s="39">
        <f t="shared" ref="H9:H72" si="8">IF(E9&gt;=E$435*0.9,0,IF(E9&lt;0.9*E$435,(E$435*0.9-E9)*0.35))</f>
        <v>172.30886739378391</v>
      </c>
      <c r="I9" s="37">
        <f t="shared" ref="I9:I72" si="9">G9+H9</f>
        <v>1016.5162297839009</v>
      </c>
      <c r="J9" s="40">
        <f t="shared" ref="J9:J72" si="10">I$437</f>
        <v>-97.180207855166486</v>
      </c>
      <c r="K9" s="37">
        <f t="shared" ref="K9:K72" si="11">I9+J9</f>
        <v>919.33602192873445</v>
      </c>
      <c r="L9" s="37">
        <f t="shared" ref="L9:L72" si="12">(I9*D9)</f>
        <v>33266510.135907941</v>
      </c>
      <c r="M9" s="37">
        <f t="shared" ref="M9:M72" si="13">(K9*D9)</f>
        <v>30086190.653639764</v>
      </c>
      <c r="N9" s="41">
        <f>'jan-feb'!M9</f>
        <v>14759270.551364219</v>
      </c>
      <c r="O9" s="41">
        <f t="shared" ref="O9:O72" si="14">M9-N9</f>
        <v>15326920.102275545</v>
      </c>
      <c r="Q9" s="4"/>
      <c r="R9" s="4"/>
      <c r="S9" s="4"/>
      <c r="T9" s="4"/>
    </row>
    <row r="10" spans="1:20" s="34" customFormat="1" x14ac:dyDescent="0.3">
      <c r="A10" s="33" t="s">
        <v>469</v>
      </c>
      <c r="B10" s="34" t="s">
        <v>65</v>
      </c>
      <c r="C10" s="36">
        <v>411345723</v>
      </c>
      <c r="D10" s="36">
        <v>55997</v>
      </c>
      <c r="E10" s="37">
        <f t="shared" si="5"/>
        <v>7345.852867117881</v>
      </c>
      <c r="F10" s="38">
        <f t="shared" si="6"/>
        <v>0.80308768577558787</v>
      </c>
      <c r="G10" s="39">
        <f t="shared" si="7"/>
        <v>1080.6956054512959</v>
      </c>
      <c r="H10" s="39">
        <f t="shared" si="8"/>
        <v>310.26034251280498</v>
      </c>
      <c r="I10" s="37">
        <f t="shared" si="9"/>
        <v>1390.9559479641009</v>
      </c>
      <c r="J10" s="40">
        <f t="shared" si="10"/>
        <v>-97.180207855166486</v>
      </c>
      <c r="K10" s="37">
        <f t="shared" si="11"/>
        <v>1293.7757401089343</v>
      </c>
      <c r="L10" s="37">
        <f t="shared" si="12"/>
        <v>77889360.218145758</v>
      </c>
      <c r="M10" s="37">
        <f t="shared" si="13"/>
        <v>72447560.118879989</v>
      </c>
      <c r="N10" s="41">
        <f>'jan-feb'!M10</f>
        <v>31386100.055836082</v>
      </c>
      <c r="O10" s="41">
        <f t="shared" si="14"/>
        <v>41061460.063043907</v>
      </c>
      <c r="Q10" s="4"/>
      <c r="R10" s="4"/>
      <c r="S10" s="4"/>
      <c r="T10" s="4"/>
    </row>
    <row r="11" spans="1:20" s="34" customFormat="1" x14ac:dyDescent="0.3">
      <c r="A11" s="33" t="s">
        <v>470</v>
      </c>
      <c r="B11" s="34" t="s">
        <v>66</v>
      </c>
      <c r="C11" s="36">
        <v>625184833</v>
      </c>
      <c r="D11" s="36">
        <v>81772</v>
      </c>
      <c r="E11" s="37">
        <f t="shared" si="5"/>
        <v>7645.4633982292225</v>
      </c>
      <c r="F11" s="38">
        <f t="shared" si="6"/>
        <v>0.83584270175763353</v>
      </c>
      <c r="G11" s="39">
        <f t="shared" si="7"/>
        <v>900.92928678449118</v>
      </c>
      <c r="H11" s="39">
        <f t="shared" si="8"/>
        <v>205.39665662383544</v>
      </c>
      <c r="I11" s="37">
        <f t="shared" si="9"/>
        <v>1106.3259434083266</v>
      </c>
      <c r="J11" s="40">
        <f t="shared" si="10"/>
        <v>-97.180207855166486</v>
      </c>
      <c r="K11" s="37">
        <f t="shared" si="11"/>
        <v>1009.1457355531601</v>
      </c>
      <c r="L11" s="37">
        <f t="shared" si="12"/>
        <v>90466485.044385687</v>
      </c>
      <c r="M11" s="37">
        <f t="shared" si="13"/>
        <v>82519865.087653011</v>
      </c>
      <c r="N11" s="41">
        <f>'jan-feb'!M11</f>
        <v>41164488.427084126</v>
      </c>
      <c r="O11" s="41">
        <f t="shared" si="14"/>
        <v>41355376.660568886</v>
      </c>
      <c r="Q11" s="4"/>
      <c r="R11" s="4"/>
      <c r="S11" s="4"/>
      <c r="T11" s="4"/>
    </row>
    <row r="12" spans="1:20" s="34" customFormat="1" x14ac:dyDescent="0.3">
      <c r="A12" s="33" t="s">
        <v>471</v>
      </c>
      <c r="B12" s="34" t="s">
        <v>67</v>
      </c>
      <c r="C12" s="36">
        <v>42552465</v>
      </c>
      <c r="D12" s="36">
        <v>4599</v>
      </c>
      <c r="E12" s="37">
        <f t="shared" si="5"/>
        <v>9252.547292889758</v>
      </c>
      <c r="F12" s="38">
        <f t="shared" si="6"/>
        <v>1.0115376563336189</v>
      </c>
      <c r="G12" s="39">
        <f t="shared" si="7"/>
        <v>-63.321050011830081</v>
      </c>
      <c r="H12" s="39">
        <f t="shared" si="8"/>
        <v>0</v>
      </c>
      <c r="I12" s="37">
        <f t="shared" si="9"/>
        <v>-63.321050011830081</v>
      </c>
      <c r="J12" s="40">
        <f t="shared" si="10"/>
        <v>-97.180207855166486</v>
      </c>
      <c r="K12" s="37">
        <f t="shared" si="11"/>
        <v>-160.50125786699658</v>
      </c>
      <c r="L12" s="37">
        <f t="shared" si="12"/>
        <v>-291213.50900440657</v>
      </c>
      <c r="M12" s="37">
        <f t="shared" si="13"/>
        <v>-738145.28493031731</v>
      </c>
      <c r="N12" s="41">
        <f>'jan-feb'!M12</f>
        <v>427759.87445917679</v>
      </c>
      <c r="O12" s="41">
        <f t="shared" si="14"/>
        <v>-1165905.159389494</v>
      </c>
      <c r="Q12" s="4"/>
      <c r="R12" s="4"/>
      <c r="S12" s="4"/>
      <c r="T12" s="4"/>
    </row>
    <row r="13" spans="1:20" s="34" customFormat="1" x14ac:dyDescent="0.3">
      <c r="A13" s="33" t="s">
        <v>472</v>
      </c>
      <c r="B13" s="34" t="s">
        <v>68</v>
      </c>
      <c r="C13" s="36">
        <v>9948476</v>
      </c>
      <c r="D13" s="36">
        <v>1357</v>
      </c>
      <c r="E13" s="37">
        <f t="shared" si="5"/>
        <v>7331.2277081798084</v>
      </c>
      <c r="F13" s="38">
        <f t="shared" si="6"/>
        <v>0.80148878565355408</v>
      </c>
      <c r="G13" s="39">
        <f t="shared" si="7"/>
        <v>1089.4707008141397</v>
      </c>
      <c r="H13" s="39">
        <f t="shared" si="8"/>
        <v>315.37914814113037</v>
      </c>
      <c r="I13" s="37">
        <f t="shared" si="9"/>
        <v>1404.8498489552701</v>
      </c>
      <c r="J13" s="40">
        <f t="shared" si="10"/>
        <v>-97.180207855166486</v>
      </c>
      <c r="K13" s="37">
        <f t="shared" si="11"/>
        <v>1307.6696411001035</v>
      </c>
      <c r="L13" s="37">
        <f t="shared" si="12"/>
        <v>1906381.2450323014</v>
      </c>
      <c r="M13" s="37">
        <f t="shared" si="13"/>
        <v>1774507.7029728405</v>
      </c>
      <c r="N13" s="41">
        <f>'jan-feb'!M13</f>
        <v>793718.3517433001</v>
      </c>
      <c r="O13" s="41">
        <f t="shared" si="14"/>
        <v>980789.35122954042</v>
      </c>
      <c r="Q13" s="4"/>
      <c r="R13" s="4"/>
      <c r="S13" s="4"/>
      <c r="T13" s="4"/>
    </row>
    <row r="14" spans="1:20" s="34" customFormat="1" x14ac:dyDescent="0.3">
      <c r="A14" s="33" t="s">
        <v>473</v>
      </c>
      <c r="B14" s="34" t="s">
        <v>69</v>
      </c>
      <c r="C14" s="36">
        <v>25144567</v>
      </c>
      <c r="D14" s="36">
        <v>3592</v>
      </c>
      <c r="E14" s="37">
        <f t="shared" si="5"/>
        <v>7000.1578507795102</v>
      </c>
      <c r="F14" s="38">
        <f t="shared" si="6"/>
        <v>0.7652944688847273</v>
      </c>
      <c r="G14" s="39">
        <f t="shared" si="7"/>
        <v>1288.1126152543186</v>
      </c>
      <c r="H14" s="39">
        <f t="shared" si="8"/>
        <v>431.25359823123472</v>
      </c>
      <c r="I14" s="37">
        <f t="shared" si="9"/>
        <v>1719.3662134855533</v>
      </c>
      <c r="J14" s="40">
        <f t="shared" si="10"/>
        <v>-97.180207855166486</v>
      </c>
      <c r="K14" s="37">
        <f t="shared" si="11"/>
        <v>1622.1860056303867</v>
      </c>
      <c r="L14" s="37">
        <f t="shared" si="12"/>
        <v>6175963.4388401071</v>
      </c>
      <c r="M14" s="37">
        <f t="shared" si="13"/>
        <v>5826892.1322243493</v>
      </c>
      <c r="N14" s="41">
        <f>'jan-feb'!M14</f>
        <v>3138239.6817331873</v>
      </c>
      <c r="O14" s="41">
        <f t="shared" si="14"/>
        <v>2688652.450491162</v>
      </c>
      <c r="Q14" s="4"/>
      <c r="R14" s="4"/>
      <c r="S14" s="4"/>
      <c r="T14" s="4"/>
    </row>
    <row r="15" spans="1:20" s="34" customFormat="1" x14ac:dyDescent="0.3">
      <c r="A15" s="33" t="s">
        <v>474</v>
      </c>
      <c r="B15" s="34" t="s">
        <v>70</v>
      </c>
      <c r="C15" s="36">
        <v>5272039</v>
      </c>
      <c r="D15" s="36">
        <v>673</v>
      </c>
      <c r="E15" s="37">
        <f t="shared" si="5"/>
        <v>7833.6389301634472</v>
      </c>
      <c r="F15" s="38">
        <f t="shared" si="6"/>
        <v>0.85641505124439077</v>
      </c>
      <c r="G15" s="39">
        <f t="shared" si="7"/>
        <v>788.02396762395631</v>
      </c>
      <c r="H15" s="39">
        <f t="shared" si="8"/>
        <v>139.53522044685681</v>
      </c>
      <c r="I15" s="37">
        <f t="shared" si="9"/>
        <v>927.55918807081309</v>
      </c>
      <c r="J15" s="40">
        <f t="shared" si="10"/>
        <v>-97.180207855166486</v>
      </c>
      <c r="K15" s="37">
        <f t="shared" si="11"/>
        <v>830.37898021564661</v>
      </c>
      <c r="L15" s="37">
        <f t="shared" si="12"/>
        <v>624247.33357165719</v>
      </c>
      <c r="M15" s="37">
        <f t="shared" si="13"/>
        <v>558845.0536851302</v>
      </c>
      <c r="N15" s="41">
        <f>'jan-feb'!M15</f>
        <v>132682.74201152986</v>
      </c>
      <c r="O15" s="41">
        <f t="shared" si="14"/>
        <v>426162.31167360034</v>
      </c>
      <c r="Q15" s="4"/>
      <c r="R15" s="4"/>
      <c r="S15" s="4"/>
      <c r="T15" s="4"/>
    </row>
    <row r="16" spans="1:20" s="34" customFormat="1" x14ac:dyDescent="0.3">
      <c r="A16" s="33" t="s">
        <v>475</v>
      </c>
      <c r="B16" s="34" t="s">
        <v>71</v>
      </c>
      <c r="C16" s="36">
        <v>39597869</v>
      </c>
      <c r="D16" s="36">
        <v>5347</v>
      </c>
      <c r="E16" s="37">
        <f t="shared" si="5"/>
        <v>7405.6235272115209</v>
      </c>
      <c r="F16" s="38">
        <f t="shared" si="6"/>
        <v>0.80962213207613209</v>
      </c>
      <c r="G16" s="39">
        <f t="shared" si="7"/>
        <v>1044.8332093951121</v>
      </c>
      <c r="H16" s="39">
        <f t="shared" si="8"/>
        <v>289.34061148003099</v>
      </c>
      <c r="I16" s="37">
        <f t="shared" si="9"/>
        <v>1334.1738208751431</v>
      </c>
      <c r="J16" s="40">
        <f t="shared" si="10"/>
        <v>-97.180207855166486</v>
      </c>
      <c r="K16" s="37">
        <f t="shared" si="11"/>
        <v>1236.9936130199767</v>
      </c>
      <c r="L16" s="37">
        <f t="shared" si="12"/>
        <v>7133827.4202193897</v>
      </c>
      <c r="M16" s="37">
        <f t="shared" si="13"/>
        <v>6614204.8488178151</v>
      </c>
      <c r="N16" s="41">
        <f>'jan-feb'!M16</f>
        <v>3319715.8492420227</v>
      </c>
      <c r="O16" s="41">
        <f t="shared" si="14"/>
        <v>3294488.9995757923</v>
      </c>
      <c r="Q16" s="4"/>
      <c r="R16" s="4"/>
      <c r="S16" s="4"/>
      <c r="T16" s="4"/>
    </row>
    <row r="17" spans="1:20" s="34" customFormat="1" x14ac:dyDescent="0.3">
      <c r="A17" s="33" t="s">
        <v>476</v>
      </c>
      <c r="B17" s="34" t="s">
        <v>72</v>
      </c>
      <c r="C17" s="36">
        <v>49454492</v>
      </c>
      <c r="D17" s="36">
        <v>6042</v>
      </c>
      <c r="E17" s="37">
        <f t="shared" si="5"/>
        <v>8185.1194968553455</v>
      </c>
      <c r="F17" s="38">
        <f t="shared" si="6"/>
        <v>0.89484077525571792</v>
      </c>
      <c r="G17" s="39">
        <f t="shared" si="7"/>
        <v>577.13562760881734</v>
      </c>
      <c r="H17" s="39">
        <f t="shared" si="8"/>
        <v>16.517022104692433</v>
      </c>
      <c r="I17" s="37">
        <f t="shared" si="9"/>
        <v>593.65264971350973</v>
      </c>
      <c r="J17" s="40">
        <f t="shared" si="10"/>
        <v>-97.180207855166486</v>
      </c>
      <c r="K17" s="37">
        <f t="shared" si="11"/>
        <v>496.47244185834325</v>
      </c>
      <c r="L17" s="37">
        <f t="shared" si="12"/>
        <v>3586849.3095690259</v>
      </c>
      <c r="M17" s="37">
        <f t="shared" si="13"/>
        <v>2999686.4937081099</v>
      </c>
      <c r="N17" s="41">
        <f>'jan-feb'!M17</f>
        <v>718478.71386874164</v>
      </c>
      <c r="O17" s="41">
        <f t="shared" si="14"/>
        <v>2281207.7798393685</v>
      </c>
      <c r="Q17" s="4"/>
      <c r="R17" s="4"/>
      <c r="S17" s="4"/>
      <c r="T17" s="4"/>
    </row>
    <row r="18" spans="1:20" s="34" customFormat="1" x14ac:dyDescent="0.3">
      <c r="A18" s="33" t="s">
        <v>477</v>
      </c>
      <c r="B18" s="34" t="s">
        <v>73</v>
      </c>
      <c r="C18" s="36">
        <v>128735945</v>
      </c>
      <c r="D18" s="36">
        <v>15865</v>
      </c>
      <c r="E18" s="37">
        <f t="shared" si="5"/>
        <v>8114.4623384809329</v>
      </c>
      <c r="F18" s="38">
        <f t="shared" si="6"/>
        <v>0.88711615909080843</v>
      </c>
      <c r="G18" s="39">
        <f t="shared" si="7"/>
        <v>619.52992263346493</v>
      </c>
      <c r="H18" s="39">
        <f t="shared" si="8"/>
        <v>41.247027535736834</v>
      </c>
      <c r="I18" s="37">
        <f t="shared" si="9"/>
        <v>660.77695016920177</v>
      </c>
      <c r="J18" s="40">
        <f t="shared" si="10"/>
        <v>-97.180207855166486</v>
      </c>
      <c r="K18" s="37">
        <f t="shared" si="11"/>
        <v>563.59674231403528</v>
      </c>
      <c r="L18" s="37">
        <f t="shared" si="12"/>
        <v>10483226.314434387</v>
      </c>
      <c r="M18" s="37">
        <f t="shared" si="13"/>
        <v>8941462.3168121707</v>
      </c>
      <c r="N18" s="41">
        <f>'jan-feb'!M18</f>
        <v>-393647.56075345824</v>
      </c>
      <c r="O18" s="41">
        <f t="shared" si="14"/>
        <v>9335109.8775656298</v>
      </c>
      <c r="Q18" s="4"/>
      <c r="R18" s="4"/>
      <c r="S18" s="4"/>
      <c r="T18" s="4"/>
    </row>
    <row r="19" spans="1:20" s="34" customFormat="1" x14ac:dyDescent="0.3">
      <c r="A19" s="33" t="s">
        <v>478</v>
      </c>
      <c r="B19" s="34" t="s">
        <v>74</v>
      </c>
      <c r="C19" s="36">
        <v>82111820</v>
      </c>
      <c r="D19" s="36">
        <v>11424</v>
      </c>
      <c r="E19" s="37">
        <f t="shared" si="5"/>
        <v>7187.6593137254904</v>
      </c>
      <c r="F19" s="38">
        <f t="shared" si="6"/>
        <v>0.78579312556635827</v>
      </c>
      <c r="G19" s="39">
        <f t="shared" si="7"/>
        <v>1175.6117374867304</v>
      </c>
      <c r="H19" s="39">
        <f t="shared" si="8"/>
        <v>365.62808620014169</v>
      </c>
      <c r="I19" s="37">
        <f t="shared" si="9"/>
        <v>1541.2398236868721</v>
      </c>
      <c r="J19" s="40">
        <f t="shared" si="10"/>
        <v>-97.180207855166486</v>
      </c>
      <c r="K19" s="37">
        <f t="shared" si="11"/>
        <v>1444.0596158317057</v>
      </c>
      <c r="L19" s="37">
        <f t="shared" si="12"/>
        <v>17607123.745798826</v>
      </c>
      <c r="M19" s="37">
        <f t="shared" si="13"/>
        <v>16496937.051261406</v>
      </c>
      <c r="N19" s="41">
        <f>'jan-feb'!M19</f>
        <v>8602814.0570489764</v>
      </c>
      <c r="O19" s="41">
        <f t="shared" si="14"/>
        <v>7894122.99421243</v>
      </c>
      <c r="Q19" s="4"/>
      <c r="R19" s="4"/>
      <c r="S19" s="4"/>
      <c r="T19" s="4"/>
    </row>
    <row r="20" spans="1:20" s="34" customFormat="1" x14ac:dyDescent="0.3">
      <c r="A20" s="33" t="s">
        <v>479</v>
      </c>
      <c r="B20" s="34" t="s">
        <v>75</v>
      </c>
      <c r="C20" s="36">
        <v>28508115</v>
      </c>
      <c r="D20" s="36">
        <v>3797</v>
      </c>
      <c r="E20" s="37">
        <f t="shared" si="5"/>
        <v>7508.0629444298129</v>
      </c>
      <c r="F20" s="38">
        <f t="shared" si="6"/>
        <v>0.82082135373142717</v>
      </c>
      <c r="G20" s="39">
        <f t="shared" si="7"/>
        <v>983.36955906413687</v>
      </c>
      <c r="H20" s="39">
        <f t="shared" si="8"/>
        <v>253.48681545362882</v>
      </c>
      <c r="I20" s="37">
        <f t="shared" si="9"/>
        <v>1236.8563745177657</v>
      </c>
      <c r="J20" s="40">
        <f t="shared" si="10"/>
        <v>-97.180207855166486</v>
      </c>
      <c r="K20" s="37">
        <f t="shared" si="11"/>
        <v>1139.6761666625994</v>
      </c>
      <c r="L20" s="37">
        <f t="shared" si="12"/>
        <v>4696343.6540439567</v>
      </c>
      <c r="M20" s="37">
        <f t="shared" si="13"/>
        <v>4327350.4048178894</v>
      </c>
      <c r="N20" s="41">
        <f>'jan-feb'!M20</f>
        <v>822869.52352196805</v>
      </c>
      <c r="O20" s="41">
        <f t="shared" si="14"/>
        <v>3504480.8812959213</v>
      </c>
      <c r="Q20" s="4"/>
      <c r="R20" s="4"/>
      <c r="S20" s="4"/>
      <c r="T20" s="4"/>
    </row>
    <row r="21" spans="1:20" s="34" customFormat="1" x14ac:dyDescent="0.3">
      <c r="A21" s="33" t="s">
        <v>480</v>
      </c>
      <c r="B21" s="34" t="s">
        <v>76</v>
      </c>
      <c r="C21" s="36">
        <v>58629032</v>
      </c>
      <c r="D21" s="36">
        <v>8230</v>
      </c>
      <c r="E21" s="37">
        <f t="shared" si="5"/>
        <v>7123.8191980558931</v>
      </c>
      <c r="F21" s="38">
        <f t="shared" si="6"/>
        <v>0.77881378474914176</v>
      </c>
      <c r="G21" s="39">
        <f t="shared" si="7"/>
        <v>1213.9158068884888</v>
      </c>
      <c r="H21" s="39">
        <f t="shared" si="8"/>
        <v>387.97212668450072</v>
      </c>
      <c r="I21" s="37">
        <f t="shared" si="9"/>
        <v>1601.8879335729894</v>
      </c>
      <c r="J21" s="40">
        <f t="shared" si="10"/>
        <v>-97.180207855166486</v>
      </c>
      <c r="K21" s="37">
        <f t="shared" si="11"/>
        <v>1504.707725717823</v>
      </c>
      <c r="L21" s="37">
        <f t="shared" si="12"/>
        <v>13183537.693305703</v>
      </c>
      <c r="M21" s="37">
        <f t="shared" si="13"/>
        <v>12383744.582657684</v>
      </c>
      <c r="N21" s="41">
        <f>'jan-feb'!M21</f>
        <v>6077987.0410813261</v>
      </c>
      <c r="O21" s="41">
        <f t="shared" si="14"/>
        <v>6305757.5415763576</v>
      </c>
      <c r="Q21" s="4"/>
      <c r="R21" s="4"/>
      <c r="S21" s="4"/>
      <c r="T21" s="4"/>
    </row>
    <row r="22" spans="1:20" s="34" customFormat="1" x14ac:dyDescent="0.3">
      <c r="A22" s="33" t="s">
        <v>481</v>
      </c>
      <c r="B22" s="34" t="s">
        <v>77</v>
      </c>
      <c r="C22" s="36">
        <v>59422791</v>
      </c>
      <c r="D22" s="36">
        <v>7542</v>
      </c>
      <c r="E22" s="37">
        <f t="shared" si="5"/>
        <v>7878.9168655529038</v>
      </c>
      <c r="F22" s="38">
        <f t="shared" si="6"/>
        <v>0.86136507583736655</v>
      </c>
      <c r="G22" s="39">
        <f t="shared" si="7"/>
        <v>760.85720639028239</v>
      </c>
      <c r="H22" s="39">
        <f t="shared" si="8"/>
        <v>123.687943060547</v>
      </c>
      <c r="I22" s="37">
        <f t="shared" si="9"/>
        <v>884.5451494508294</v>
      </c>
      <c r="J22" s="40">
        <f t="shared" si="10"/>
        <v>-97.180207855166486</v>
      </c>
      <c r="K22" s="37">
        <f t="shared" si="11"/>
        <v>787.36494159566291</v>
      </c>
      <c r="L22" s="37">
        <f t="shared" si="12"/>
        <v>6671239.5171581553</v>
      </c>
      <c r="M22" s="37">
        <f t="shared" si="13"/>
        <v>5938306.38951449</v>
      </c>
      <c r="N22" s="41">
        <f>'jan-feb'!M22</f>
        <v>2602100.0698584891</v>
      </c>
      <c r="O22" s="41">
        <f t="shared" si="14"/>
        <v>3336206.3196560009</v>
      </c>
      <c r="Q22" s="4"/>
      <c r="R22" s="4"/>
      <c r="S22" s="4"/>
      <c r="T22" s="4"/>
    </row>
    <row r="23" spans="1:20" s="34" customFormat="1" x14ac:dyDescent="0.3">
      <c r="A23" s="33" t="s">
        <v>482</v>
      </c>
      <c r="B23" s="34" t="s">
        <v>78</v>
      </c>
      <c r="C23" s="36">
        <v>134817760</v>
      </c>
      <c r="D23" s="36">
        <v>16145</v>
      </c>
      <c r="E23" s="37">
        <f t="shared" si="5"/>
        <v>8350.4341901517491</v>
      </c>
      <c r="F23" s="38">
        <f t="shared" si="6"/>
        <v>0.91291385633502886</v>
      </c>
      <c r="G23" s="39">
        <f t="shared" si="7"/>
        <v>477.94681163097516</v>
      </c>
      <c r="H23" s="39">
        <f t="shared" si="8"/>
        <v>0</v>
      </c>
      <c r="I23" s="37">
        <f t="shared" si="9"/>
        <v>477.94681163097516</v>
      </c>
      <c r="J23" s="40">
        <f t="shared" si="10"/>
        <v>-97.180207855166486</v>
      </c>
      <c r="K23" s="37">
        <f t="shared" si="11"/>
        <v>380.76660377580868</v>
      </c>
      <c r="L23" s="37">
        <f t="shared" si="12"/>
        <v>7716451.273782094</v>
      </c>
      <c r="M23" s="37">
        <f t="shared" si="13"/>
        <v>6147476.8179604309</v>
      </c>
      <c r="N23" s="41">
        <f>'jan-feb'!M23</f>
        <v>4312788.7020969633</v>
      </c>
      <c r="O23" s="41">
        <f t="shared" si="14"/>
        <v>1834688.1158634676</v>
      </c>
      <c r="Q23" s="4"/>
      <c r="R23" s="4"/>
      <c r="S23" s="4"/>
      <c r="T23" s="4"/>
    </row>
    <row r="24" spans="1:20" s="34" customFormat="1" x14ac:dyDescent="0.3">
      <c r="A24" s="33" t="s">
        <v>483</v>
      </c>
      <c r="B24" s="34" t="s">
        <v>79</v>
      </c>
      <c r="C24" s="36">
        <v>42983556</v>
      </c>
      <c r="D24" s="36">
        <v>5593</v>
      </c>
      <c r="E24" s="37">
        <f t="shared" si="5"/>
        <v>7685.2415519399246</v>
      </c>
      <c r="F24" s="38">
        <f t="shared" si="6"/>
        <v>0.84019146098080688</v>
      </c>
      <c r="G24" s="39">
        <f t="shared" si="7"/>
        <v>877.06239455806985</v>
      </c>
      <c r="H24" s="39">
        <f t="shared" si="8"/>
        <v>191.47430282508969</v>
      </c>
      <c r="I24" s="37">
        <f t="shared" si="9"/>
        <v>1068.5366973831597</v>
      </c>
      <c r="J24" s="40">
        <f t="shared" si="10"/>
        <v>-97.180207855166486</v>
      </c>
      <c r="K24" s="37">
        <f t="shared" si="11"/>
        <v>971.35648952799318</v>
      </c>
      <c r="L24" s="37">
        <f t="shared" si="12"/>
        <v>5976325.7484640116</v>
      </c>
      <c r="M24" s="37">
        <f t="shared" si="13"/>
        <v>5432796.845930066</v>
      </c>
      <c r="N24" s="41">
        <f>'jan-feb'!M24</f>
        <v>2097349.2393885613</v>
      </c>
      <c r="O24" s="41">
        <f t="shared" si="14"/>
        <v>3335447.6065415046</v>
      </c>
      <c r="Q24" s="4"/>
      <c r="R24" s="4"/>
      <c r="S24" s="4"/>
      <c r="T24" s="4"/>
    </row>
    <row r="25" spans="1:20" s="34" customFormat="1" x14ac:dyDescent="0.3">
      <c r="A25" s="33" t="s">
        <v>484</v>
      </c>
      <c r="B25" s="34" t="s">
        <v>80</v>
      </c>
      <c r="C25" s="36">
        <v>43744102</v>
      </c>
      <c r="D25" s="36">
        <v>5642</v>
      </c>
      <c r="E25" s="37">
        <f t="shared" si="5"/>
        <v>7753.2970577809283</v>
      </c>
      <c r="F25" s="38">
        <f t="shared" si="6"/>
        <v>0.84763165066045421</v>
      </c>
      <c r="G25" s="39">
        <f t="shared" si="7"/>
        <v>836.22909105346764</v>
      </c>
      <c r="H25" s="39">
        <f t="shared" si="8"/>
        <v>167.65487578073842</v>
      </c>
      <c r="I25" s="37">
        <f t="shared" si="9"/>
        <v>1003.883966834206</v>
      </c>
      <c r="J25" s="40">
        <f t="shared" si="10"/>
        <v>-97.180207855166486</v>
      </c>
      <c r="K25" s="37">
        <f t="shared" si="11"/>
        <v>906.70375897903955</v>
      </c>
      <c r="L25" s="37">
        <f t="shared" si="12"/>
        <v>5663913.34087859</v>
      </c>
      <c r="M25" s="37">
        <f t="shared" si="13"/>
        <v>5115622.6081597414</v>
      </c>
      <c r="N25" s="41">
        <f>'jan-feb'!M25</f>
        <v>2278858.7996210014</v>
      </c>
      <c r="O25" s="41">
        <f t="shared" si="14"/>
        <v>2836763.80853874</v>
      </c>
      <c r="Q25" s="4"/>
      <c r="R25" s="4"/>
      <c r="S25" s="4"/>
      <c r="T25" s="4"/>
    </row>
    <row r="26" spans="1:20" s="34" customFormat="1" x14ac:dyDescent="0.3">
      <c r="A26" s="33" t="s">
        <v>485</v>
      </c>
      <c r="B26" s="34" t="s">
        <v>81</v>
      </c>
      <c r="C26" s="36">
        <v>160307168</v>
      </c>
      <c r="D26" s="36">
        <v>17824</v>
      </c>
      <c r="E26" s="37">
        <f t="shared" si="5"/>
        <v>8993.8940754039504</v>
      </c>
      <c r="F26" s="38">
        <f t="shared" si="6"/>
        <v>0.98326031160501615</v>
      </c>
      <c r="G26" s="39">
        <f t="shared" si="7"/>
        <v>91.870880479654446</v>
      </c>
      <c r="H26" s="39">
        <f t="shared" si="8"/>
        <v>0</v>
      </c>
      <c r="I26" s="37">
        <f t="shared" si="9"/>
        <v>91.870880479654446</v>
      </c>
      <c r="J26" s="40">
        <f t="shared" si="10"/>
        <v>-97.180207855166486</v>
      </c>
      <c r="K26" s="37">
        <f t="shared" si="11"/>
        <v>-5.3093273755120407</v>
      </c>
      <c r="L26" s="37">
        <f t="shared" si="12"/>
        <v>1637506.573669361</v>
      </c>
      <c r="M26" s="37">
        <f t="shared" si="13"/>
        <v>-94633.451141126614</v>
      </c>
      <c r="N26" s="41">
        <f>'jan-feb'!M26</f>
        <v>1993492.2083410234</v>
      </c>
      <c r="O26" s="41">
        <f t="shared" si="14"/>
        <v>-2088125.6594821501</v>
      </c>
      <c r="Q26" s="4"/>
      <c r="R26" s="4"/>
      <c r="S26" s="4"/>
      <c r="T26" s="4"/>
    </row>
    <row r="27" spans="1:20" s="34" customFormat="1" x14ac:dyDescent="0.3">
      <c r="A27" s="33" t="s">
        <v>486</v>
      </c>
      <c r="B27" s="34" t="s">
        <v>82</v>
      </c>
      <c r="C27" s="36">
        <v>301540470</v>
      </c>
      <c r="D27" s="36">
        <v>30843</v>
      </c>
      <c r="E27" s="37">
        <f t="shared" si="5"/>
        <v>9776.6258146094733</v>
      </c>
      <c r="F27" s="38">
        <f t="shared" si="6"/>
        <v>1.0688327063143448</v>
      </c>
      <c r="G27" s="39">
        <f t="shared" si="7"/>
        <v>-377.76816304365929</v>
      </c>
      <c r="H27" s="39">
        <f t="shared" si="8"/>
        <v>0</v>
      </c>
      <c r="I27" s="37">
        <f t="shared" si="9"/>
        <v>-377.76816304365929</v>
      </c>
      <c r="J27" s="40">
        <f t="shared" si="10"/>
        <v>-97.180207855166486</v>
      </c>
      <c r="K27" s="37">
        <f t="shared" si="11"/>
        <v>-474.94837089882577</v>
      </c>
      <c r="L27" s="37">
        <f t="shared" si="12"/>
        <v>-11651503.452755583</v>
      </c>
      <c r="M27" s="37">
        <f t="shared" si="13"/>
        <v>-14648832.603632484</v>
      </c>
      <c r="N27" s="41">
        <f>'jan-feb'!M27</f>
        <v>-4393244.8599381698</v>
      </c>
      <c r="O27" s="41">
        <f t="shared" si="14"/>
        <v>-10255587.743694313</v>
      </c>
      <c r="Q27" s="4"/>
      <c r="R27" s="4"/>
      <c r="S27" s="4"/>
      <c r="T27" s="4"/>
    </row>
    <row r="28" spans="1:20" s="34" customFormat="1" x14ac:dyDescent="0.3">
      <c r="A28" s="33" t="s">
        <v>487</v>
      </c>
      <c r="B28" s="34" t="s">
        <v>83</v>
      </c>
      <c r="C28" s="36">
        <v>180086325</v>
      </c>
      <c r="D28" s="36">
        <v>20335</v>
      </c>
      <c r="E28" s="37">
        <f t="shared" si="5"/>
        <v>8855.9786083107938</v>
      </c>
      <c r="F28" s="38">
        <f t="shared" si="6"/>
        <v>0.96818265958774152</v>
      </c>
      <c r="G28" s="39">
        <f t="shared" si="7"/>
        <v>174.62016073554841</v>
      </c>
      <c r="H28" s="39">
        <f t="shared" si="8"/>
        <v>0</v>
      </c>
      <c r="I28" s="37">
        <f t="shared" si="9"/>
        <v>174.62016073554841</v>
      </c>
      <c r="J28" s="40">
        <f t="shared" si="10"/>
        <v>-97.180207855166486</v>
      </c>
      <c r="K28" s="37">
        <f t="shared" si="11"/>
        <v>77.439952880381924</v>
      </c>
      <c r="L28" s="37">
        <f t="shared" si="12"/>
        <v>3550900.9685573769</v>
      </c>
      <c r="M28" s="37">
        <f t="shared" si="13"/>
        <v>1574741.4418225663</v>
      </c>
      <c r="N28" s="41">
        <f>'jan-feb'!M28</f>
        <v>2481354.3812844888</v>
      </c>
      <c r="O28" s="41">
        <f t="shared" si="14"/>
        <v>-906612.93946192251</v>
      </c>
      <c r="Q28" s="4"/>
      <c r="R28" s="4"/>
      <c r="S28" s="4"/>
      <c r="T28" s="4"/>
    </row>
    <row r="29" spans="1:20" s="34" customFormat="1" x14ac:dyDescent="0.3">
      <c r="A29" s="33" t="s">
        <v>488</v>
      </c>
      <c r="B29" s="34" t="s">
        <v>84</v>
      </c>
      <c r="C29" s="36">
        <v>170760053</v>
      </c>
      <c r="D29" s="36">
        <v>15761</v>
      </c>
      <c r="E29" s="37">
        <f t="shared" si="5"/>
        <v>10834.34128545143</v>
      </c>
      <c r="F29" s="38">
        <f t="shared" si="6"/>
        <v>1.1844677843717653</v>
      </c>
      <c r="G29" s="39">
        <f t="shared" si="7"/>
        <v>-1012.3974455488333</v>
      </c>
      <c r="H29" s="39">
        <f t="shared" si="8"/>
        <v>0</v>
      </c>
      <c r="I29" s="37">
        <f t="shared" si="9"/>
        <v>-1012.3974455488333</v>
      </c>
      <c r="J29" s="40">
        <f t="shared" si="10"/>
        <v>-97.180207855166486</v>
      </c>
      <c r="K29" s="37">
        <f t="shared" si="11"/>
        <v>-1109.5776534039996</v>
      </c>
      <c r="L29" s="37">
        <f t="shared" si="12"/>
        <v>-15956396.139295161</v>
      </c>
      <c r="M29" s="37">
        <f t="shared" si="13"/>
        <v>-17488053.395300437</v>
      </c>
      <c r="N29" s="41">
        <f>'jan-feb'!M29</f>
        <v>-4855157.8861163063</v>
      </c>
      <c r="O29" s="41">
        <f t="shared" si="14"/>
        <v>-12632895.50918413</v>
      </c>
      <c r="Q29" s="4"/>
      <c r="R29" s="4"/>
      <c r="S29" s="4"/>
      <c r="T29" s="4"/>
    </row>
    <row r="30" spans="1:20" s="34" customFormat="1" x14ac:dyDescent="0.3">
      <c r="A30" s="33" t="s">
        <v>489</v>
      </c>
      <c r="B30" s="34" t="s">
        <v>85</v>
      </c>
      <c r="C30" s="36">
        <v>182322221</v>
      </c>
      <c r="D30" s="36">
        <v>19488</v>
      </c>
      <c r="E30" s="37">
        <f t="shared" si="5"/>
        <v>9355.614788587849</v>
      </c>
      <c r="F30" s="38">
        <f t="shared" si="6"/>
        <v>1.0228055428671727</v>
      </c>
      <c r="G30" s="39">
        <f t="shared" si="7"/>
        <v>-125.16154743068472</v>
      </c>
      <c r="H30" s="39">
        <f t="shared" si="8"/>
        <v>0</v>
      </c>
      <c r="I30" s="37">
        <f t="shared" si="9"/>
        <v>-125.16154743068472</v>
      </c>
      <c r="J30" s="40">
        <f t="shared" si="10"/>
        <v>-97.180207855166486</v>
      </c>
      <c r="K30" s="37">
        <f t="shared" si="11"/>
        <v>-222.34175528585121</v>
      </c>
      <c r="L30" s="37">
        <f t="shared" si="12"/>
        <v>-2439148.2363291839</v>
      </c>
      <c r="M30" s="37">
        <f t="shared" si="13"/>
        <v>-4332996.1270106686</v>
      </c>
      <c r="N30" s="41">
        <f>'jan-feb'!M30</f>
        <v>-933883.38585335331</v>
      </c>
      <c r="O30" s="41">
        <f t="shared" si="14"/>
        <v>-3399112.7411573152</v>
      </c>
      <c r="Q30" s="4"/>
      <c r="R30" s="4"/>
      <c r="S30" s="4"/>
      <c r="T30" s="4"/>
    </row>
    <row r="31" spans="1:20" s="34" customFormat="1" x14ac:dyDescent="0.3">
      <c r="A31" s="33" t="s">
        <v>490</v>
      </c>
      <c r="B31" s="34" t="s">
        <v>86</v>
      </c>
      <c r="C31" s="36">
        <v>305937544</v>
      </c>
      <c r="D31" s="36">
        <v>27394</v>
      </c>
      <c r="E31" s="37">
        <f t="shared" si="5"/>
        <v>11168.049353873112</v>
      </c>
      <c r="F31" s="38">
        <f t="shared" si="6"/>
        <v>1.2209505243941037</v>
      </c>
      <c r="G31" s="39">
        <f t="shared" si="7"/>
        <v>-1212.6222866018422</v>
      </c>
      <c r="H31" s="39">
        <f t="shared" si="8"/>
        <v>0</v>
      </c>
      <c r="I31" s="37">
        <f t="shared" si="9"/>
        <v>-1212.6222866018422</v>
      </c>
      <c r="J31" s="40">
        <f t="shared" si="10"/>
        <v>-97.180207855166486</v>
      </c>
      <c r="K31" s="37">
        <f t="shared" si="11"/>
        <v>-1309.8024944570088</v>
      </c>
      <c r="L31" s="37">
        <f t="shared" si="12"/>
        <v>-33218574.919170868</v>
      </c>
      <c r="M31" s="37">
        <f t="shared" si="13"/>
        <v>-35880729.5331553</v>
      </c>
      <c r="N31" s="41">
        <f>'jan-feb'!M31</f>
        <v>-13124524.009711968</v>
      </c>
      <c r="O31" s="41">
        <f t="shared" si="14"/>
        <v>-22756205.523443334</v>
      </c>
      <c r="Q31" s="4"/>
      <c r="R31" s="4"/>
      <c r="S31" s="4"/>
      <c r="T31" s="4"/>
    </row>
    <row r="32" spans="1:20" s="34" customFormat="1" x14ac:dyDescent="0.3">
      <c r="A32" s="33" t="s">
        <v>491</v>
      </c>
      <c r="B32" s="34" t="s">
        <v>87</v>
      </c>
      <c r="C32" s="36">
        <v>1802729067</v>
      </c>
      <c r="D32" s="36">
        <v>126841</v>
      </c>
      <c r="E32" s="37">
        <f t="shared" si="5"/>
        <v>14212.510678723756</v>
      </c>
      <c r="F32" s="38">
        <f t="shared" si="6"/>
        <v>1.5537872206954901</v>
      </c>
      <c r="G32" s="39">
        <f t="shared" si="7"/>
        <v>-3039.2990815122289</v>
      </c>
      <c r="H32" s="39">
        <f t="shared" si="8"/>
        <v>0</v>
      </c>
      <c r="I32" s="37">
        <f t="shared" si="9"/>
        <v>-3039.2990815122289</v>
      </c>
      <c r="J32" s="40">
        <f t="shared" si="10"/>
        <v>-97.180207855166486</v>
      </c>
      <c r="K32" s="37">
        <f t="shared" si="11"/>
        <v>-3136.4792893673953</v>
      </c>
      <c r="L32" s="37">
        <f t="shared" si="12"/>
        <v>-385507734.7980926</v>
      </c>
      <c r="M32" s="37">
        <f t="shared" si="13"/>
        <v>-397834169.54264981</v>
      </c>
      <c r="N32" s="41">
        <f>'jan-feb'!M32</f>
        <v>-131225192.40433218</v>
      </c>
      <c r="O32" s="41">
        <f t="shared" si="14"/>
        <v>-266608977.13831764</v>
      </c>
      <c r="Q32" s="4"/>
      <c r="R32" s="4"/>
      <c r="S32" s="4"/>
      <c r="T32" s="4"/>
    </row>
    <row r="33" spans="1:20" s="34" customFormat="1" x14ac:dyDescent="0.3">
      <c r="A33" s="33" t="s">
        <v>492</v>
      </c>
      <c r="B33" s="34" t="s">
        <v>88</v>
      </c>
      <c r="C33" s="36">
        <v>814921117</v>
      </c>
      <c r="D33" s="36">
        <v>61523</v>
      </c>
      <c r="E33" s="37">
        <f t="shared" si="5"/>
        <v>13245.79615753458</v>
      </c>
      <c r="F33" s="38">
        <f t="shared" si="6"/>
        <v>1.4481008502125388</v>
      </c>
      <c r="G33" s="39">
        <f t="shared" si="7"/>
        <v>-2459.2703687987232</v>
      </c>
      <c r="H33" s="39">
        <f t="shared" si="8"/>
        <v>0</v>
      </c>
      <c r="I33" s="37">
        <f t="shared" si="9"/>
        <v>-2459.2703687987232</v>
      </c>
      <c r="J33" s="40">
        <f t="shared" si="10"/>
        <v>-97.180207855166486</v>
      </c>
      <c r="K33" s="37">
        <f t="shared" si="11"/>
        <v>-2556.4505766538896</v>
      </c>
      <c r="L33" s="37">
        <f t="shared" si="12"/>
        <v>-151301690.89960384</v>
      </c>
      <c r="M33" s="37">
        <f t="shared" si="13"/>
        <v>-157280508.82747725</v>
      </c>
      <c r="N33" s="41">
        <f>'jan-feb'!M33</f>
        <v>-48942915.477896959</v>
      </c>
      <c r="O33" s="41">
        <f t="shared" si="14"/>
        <v>-108337593.34958029</v>
      </c>
      <c r="Q33" s="4"/>
      <c r="R33" s="4"/>
      <c r="S33" s="4"/>
      <c r="T33" s="4"/>
    </row>
    <row r="34" spans="1:20" s="34" customFormat="1" x14ac:dyDescent="0.3">
      <c r="A34" s="33" t="s">
        <v>493</v>
      </c>
      <c r="B34" s="34" t="s">
        <v>89</v>
      </c>
      <c r="C34" s="36">
        <v>120986993</v>
      </c>
      <c r="D34" s="36">
        <v>16500</v>
      </c>
      <c r="E34" s="37">
        <f t="shared" si="5"/>
        <v>7332.5450303030302</v>
      </c>
      <c r="F34" s="38">
        <f t="shared" si="6"/>
        <v>0.80163280231091116</v>
      </c>
      <c r="G34" s="39">
        <f t="shared" si="7"/>
        <v>1088.6803075402065</v>
      </c>
      <c r="H34" s="39">
        <f t="shared" si="8"/>
        <v>314.91808539800275</v>
      </c>
      <c r="I34" s="37">
        <f t="shared" si="9"/>
        <v>1403.5983929382091</v>
      </c>
      <c r="J34" s="40">
        <f t="shared" si="10"/>
        <v>-97.180207855166486</v>
      </c>
      <c r="K34" s="37">
        <f t="shared" si="11"/>
        <v>1306.4181850830428</v>
      </c>
      <c r="L34" s="37">
        <f t="shared" si="12"/>
        <v>23159373.48348045</v>
      </c>
      <c r="M34" s="37">
        <f t="shared" si="13"/>
        <v>21555900.053870205</v>
      </c>
      <c r="N34" s="41">
        <f>'jan-feb'!M34</f>
        <v>9932929.6415360719</v>
      </c>
      <c r="O34" s="41">
        <f t="shared" si="14"/>
        <v>11622970.412334133</v>
      </c>
      <c r="Q34" s="4"/>
      <c r="R34" s="4"/>
      <c r="S34" s="4"/>
      <c r="T34" s="4"/>
    </row>
    <row r="35" spans="1:20" s="34" customFormat="1" x14ac:dyDescent="0.3">
      <c r="A35" s="33" t="s">
        <v>494</v>
      </c>
      <c r="B35" s="34" t="s">
        <v>90</v>
      </c>
      <c r="C35" s="36">
        <v>167099189</v>
      </c>
      <c r="D35" s="36">
        <v>18263</v>
      </c>
      <c r="E35" s="37">
        <f t="shared" si="5"/>
        <v>9149.6024201938344</v>
      </c>
      <c r="F35" s="38">
        <f t="shared" si="6"/>
        <v>1.0002831755985224</v>
      </c>
      <c r="G35" s="39">
        <f t="shared" si="7"/>
        <v>-1.5541263942759542</v>
      </c>
      <c r="H35" s="39">
        <f t="shared" si="8"/>
        <v>0</v>
      </c>
      <c r="I35" s="37">
        <f t="shared" si="9"/>
        <v>-1.5541263942759542</v>
      </c>
      <c r="J35" s="40">
        <f t="shared" si="10"/>
        <v>-97.180207855166486</v>
      </c>
      <c r="K35" s="37">
        <f t="shared" si="11"/>
        <v>-98.734334249442441</v>
      </c>
      <c r="L35" s="37">
        <f t="shared" si="12"/>
        <v>-28383.010338661752</v>
      </c>
      <c r="M35" s="37">
        <f t="shared" si="13"/>
        <v>-1803185.1463975674</v>
      </c>
      <c r="N35" s="41">
        <f>'jan-feb'!M35</f>
        <v>-1224071.731713864</v>
      </c>
      <c r="O35" s="41">
        <f t="shared" si="14"/>
        <v>-579113.41468370333</v>
      </c>
      <c r="Q35" s="4"/>
      <c r="R35" s="4"/>
      <c r="S35" s="4"/>
      <c r="T35" s="4"/>
    </row>
    <row r="36" spans="1:20" s="34" customFormat="1" x14ac:dyDescent="0.3">
      <c r="A36" s="33" t="s">
        <v>495</v>
      </c>
      <c r="B36" s="34" t="s">
        <v>91</v>
      </c>
      <c r="C36" s="36">
        <v>108859811</v>
      </c>
      <c r="D36" s="36">
        <v>11842</v>
      </c>
      <c r="E36" s="37">
        <f t="shared" si="5"/>
        <v>9192.6879750042226</v>
      </c>
      <c r="F36" s="38">
        <f t="shared" si="6"/>
        <v>1.0049935174919624</v>
      </c>
      <c r="G36" s="39">
        <f t="shared" si="7"/>
        <v>-27.405459280508875</v>
      </c>
      <c r="H36" s="39">
        <f t="shared" si="8"/>
        <v>0</v>
      </c>
      <c r="I36" s="37">
        <f t="shared" si="9"/>
        <v>-27.405459280508875</v>
      </c>
      <c r="J36" s="40">
        <f t="shared" si="10"/>
        <v>-97.180207855166486</v>
      </c>
      <c r="K36" s="37">
        <f t="shared" si="11"/>
        <v>-124.58566713567537</v>
      </c>
      <c r="L36" s="37">
        <f t="shared" si="12"/>
        <v>-324535.4487997861</v>
      </c>
      <c r="M36" s="37">
        <f t="shared" si="13"/>
        <v>-1475343.4702206678</v>
      </c>
      <c r="N36" s="41">
        <f>'jan-feb'!M36</f>
        <v>-134403.04858761377</v>
      </c>
      <c r="O36" s="41">
        <f t="shared" si="14"/>
        <v>-1340940.421633054</v>
      </c>
      <c r="Q36" s="4"/>
      <c r="R36" s="4"/>
      <c r="S36" s="4"/>
      <c r="T36" s="4"/>
    </row>
    <row r="37" spans="1:20" s="34" customFormat="1" x14ac:dyDescent="0.3">
      <c r="A37" s="33" t="s">
        <v>496</v>
      </c>
      <c r="B37" s="34" t="s">
        <v>92</v>
      </c>
      <c r="C37" s="36">
        <v>167832168</v>
      </c>
      <c r="D37" s="36">
        <v>18161</v>
      </c>
      <c r="E37" s="37">
        <f t="shared" si="5"/>
        <v>9241.350586421453</v>
      </c>
      <c r="F37" s="38">
        <f t="shared" si="6"/>
        <v>1.0103135728611348</v>
      </c>
      <c r="G37" s="39">
        <f t="shared" si="7"/>
        <v>-56.603026130847134</v>
      </c>
      <c r="H37" s="39">
        <f t="shared" si="8"/>
        <v>0</v>
      </c>
      <c r="I37" s="37">
        <f t="shared" si="9"/>
        <v>-56.603026130847134</v>
      </c>
      <c r="J37" s="40">
        <f t="shared" si="10"/>
        <v>-97.180207855166486</v>
      </c>
      <c r="K37" s="37">
        <f t="shared" si="11"/>
        <v>-153.78323398601361</v>
      </c>
      <c r="L37" s="37">
        <f t="shared" si="12"/>
        <v>-1027967.5575623148</v>
      </c>
      <c r="M37" s="37">
        <f t="shared" si="13"/>
        <v>-2792857.3124199933</v>
      </c>
      <c r="N37" s="41">
        <f>'jan-feb'!M37</f>
        <v>-525132.40851204412</v>
      </c>
      <c r="O37" s="41">
        <f t="shared" si="14"/>
        <v>-2267724.9039079491</v>
      </c>
      <c r="Q37" s="4"/>
      <c r="R37" s="4"/>
      <c r="S37" s="4"/>
      <c r="T37" s="4"/>
    </row>
    <row r="38" spans="1:20" s="34" customFormat="1" x14ac:dyDescent="0.3">
      <c r="A38" s="33" t="s">
        <v>497</v>
      </c>
      <c r="B38" s="34" t="s">
        <v>93</v>
      </c>
      <c r="C38" s="36">
        <v>87944712</v>
      </c>
      <c r="D38" s="36">
        <v>11026</v>
      </c>
      <c r="E38" s="37">
        <f t="shared" si="5"/>
        <v>7976.1211681480136</v>
      </c>
      <c r="F38" s="38">
        <f t="shared" si="6"/>
        <v>0.87199196693233672</v>
      </c>
      <c r="G38" s="39">
        <f t="shared" si="7"/>
        <v>702.53462483321653</v>
      </c>
      <c r="H38" s="39">
        <f t="shared" si="8"/>
        <v>89.666437152258595</v>
      </c>
      <c r="I38" s="37">
        <f t="shared" si="9"/>
        <v>792.20106198547512</v>
      </c>
      <c r="J38" s="40">
        <f t="shared" si="10"/>
        <v>-97.180207855166486</v>
      </c>
      <c r="K38" s="37">
        <f t="shared" si="11"/>
        <v>695.02085413030863</v>
      </c>
      <c r="L38" s="37">
        <f t="shared" si="12"/>
        <v>8734808.9094518479</v>
      </c>
      <c r="M38" s="37">
        <f t="shared" si="13"/>
        <v>7663299.9376407834</v>
      </c>
      <c r="N38" s="41">
        <f>'jan-feb'!M38</f>
        <v>2448328.7912834398</v>
      </c>
      <c r="O38" s="41">
        <f t="shared" si="14"/>
        <v>5214971.1463573435</v>
      </c>
      <c r="Q38" s="4"/>
      <c r="R38" s="4"/>
      <c r="S38" s="4"/>
      <c r="T38" s="4"/>
    </row>
    <row r="39" spans="1:20" s="34" customFormat="1" x14ac:dyDescent="0.3">
      <c r="A39" s="33" t="s">
        <v>498</v>
      </c>
      <c r="B39" s="34" t="s">
        <v>94</v>
      </c>
      <c r="C39" s="36">
        <v>378444192</v>
      </c>
      <c r="D39" s="36">
        <v>40106</v>
      </c>
      <c r="E39" s="37">
        <f t="shared" si="5"/>
        <v>9436.0991372861918</v>
      </c>
      <c r="F39" s="38">
        <f t="shared" si="6"/>
        <v>1.0316045197193551</v>
      </c>
      <c r="G39" s="39">
        <f t="shared" si="7"/>
        <v>-173.45215664969035</v>
      </c>
      <c r="H39" s="39">
        <f t="shared" si="8"/>
        <v>0</v>
      </c>
      <c r="I39" s="37">
        <f t="shared" si="9"/>
        <v>-173.45215664969035</v>
      </c>
      <c r="J39" s="40">
        <f t="shared" si="10"/>
        <v>-97.180207855166486</v>
      </c>
      <c r="K39" s="37">
        <f t="shared" si="11"/>
        <v>-270.63236450485681</v>
      </c>
      <c r="L39" s="37">
        <f t="shared" si="12"/>
        <v>-6956472.1945924815</v>
      </c>
      <c r="M39" s="37">
        <f t="shared" si="13"/>
        <v>-10853981.610831788</v>
      </c>
      <c r="N39" s="41">
        <f>'jan-feb'!M39</f>
        <v>-1776957.9326680256</v>
      </c>
      <c r="O39" s="41">
        <f t="shared" si="14"/>
        <v>-9077023.6781637631</v>
      </c>
      <c r="Q39" s="4"/>
      <c r="R39" s="4"/>
      <c r="S39" s="4"/>
      <c r="T39" s="4"/>
    </row>
    <row r="40" spans="1:20" s="34" customFormat="1" x14ac:dyDescent="0.3">
      <c r="A40" s="33" t="s">
        <v>499</v>
      </c>
      <c r="B40" s="34" t="s">
        <v>95</v>
      </c>
      <c r="C40" s="36">
        <v>526683715</v>
      </c>
      <c r="D40" s="36">
        <v>55652</v>
      </c>
      <c r="E40" s="37">
        <f t="shared" si="5"/>
        <v>9463.877578523683</v>
      </c>
      <c r="F40" s="38">
        <f t="shared" si="6"/>
        <v>1.0346414065848311</v>
      </c>
      <c r="G40" s="39">
        <f t="shared" si="7"/>
        <v>-190.11922139218512</v>
      </c>
      <c r="H40" s="39">
        <f t="shared" si="8"/>
        <v>0</v>
      </c>
      <c r="I40" s="37">
        <f t="shared" si="9"/>
        <v>-190.11922139218512</v>
      </c>
      <c r="J40" s="40">
        <f t="shared" si="10"/>
        <v>-97.180207855166486</v>
      </c>
      <c r="K40" s="37">
        <f t="shared" si="11"/>
        <v>-287.29942924735161</v>
      </c>
      <c r="L40" s="37">
        <f t="shared" si="12"/>
        <v>-10580514.908917887</v>
      </c>
      <c r="M40" s="37">
        <f t="shared" si="13"/>
        <v>-15988787.836473612</v>
      </c>
      <c r="N40" s="41">
        <f>'jan-feb'!M40</f>
        <v>-3874396.439486383</v>
      </c>
      <c r="O40" s="41">
        <f t="shared" si="14"/>
        <v>-12114391.39698723</v>
      </c>
      <c r="Q40" s="4"/>
      <c r="R40" s="4"/>
      <c r="S40" s="4"/>
      <c r="T40" s="4"/>
    </row>
    <row r="41" spans="1:20" s="34" customFormat="1" x14ac:dyDescent="0.3">
      <c r="A41" s="33" t="s">
        <v>500</v>
      </c>
      <c r="B41" s="34" t="s">
        <v>96</v>
      </c>
      <c r="C41" s="36">
        <v>234786891</v>
      </c>
      <c r="D41" s="36">
        <v>24089</v>
      </c>
      <c r="E41" s="37">
        <f t="shared" si="5"/>
        <v>9746.6433226784011</v>
      </c>
      <c r="F41" s="38">
        <f t="shared" si="6"/>
        <v>1.0655548609103764</v>
      </c>
      <c r="G41" s="39">
        <f t="shared" si="7"/>
        <v>-359.77866788501598</v>
      </c>
      <c r="H41" s="39">
        <f t="shared" si="8"/>
        <v>0</v>
      </c>
      <c r="I41" s="37">
        <f t="shared" si="9"/>
        <v>-359.77866788501598</v>
      </c>
      <c r="J41" s="40">
        <f t="shared" si="10"/>
        <v>-97.180207855166486</v>
      </c>
      <c r="K41" s="37">
        <f t="shared" si="11"/>
        <v>-456.95887574018246</v>
      </c>
      <c r="L41" s="37">
        <f t="shared" si="12"/>
        <v>-8666708.3306821492</v>
      </c>
      <c r="M41" s="37">
        <f t="shared" si="13"/>
        <v>-11007682.357705256</v>
      </c>
      <c r="N41" s="41">
        <f>'jan-feb'!M41</f>
        <v>-3462635.2628295068</v>
      </c>
      <c r="O41" s="41">
        <f t="shared" si="14"/>
        <v>-7545047.0948757492</v>
      </c>
      <c r="Q41" s="4"/>
      <c r="R41" s="4"/>
      <c r="S41" s="4"/>
      <c r="T41" s="4"/>
    </row>
    <row r="42" spans="1:20" s="34" customFormat="1" x14ac:dyDescent="0.3">
      <c r="A42" s="33" t="s">
        <v>501</v>
      </c>
      <c r="B42" s="34" t="s">
        <v>97</v>
      </c>
      <c r="C42" s="36">
        <v>70017837</v>
      </c>
      <c r="D42" s="36">
        <v>6823</v>
      </c>
      <c r="E42" s="37">
        <f t="shared" si="5"/>
        <v>10262.030924813133</v>
      </c>
      <c r="F42" s="38">
        <f t="shared" si="6"/>
        <v>1.1218997733613936</v>
      </c>
      <c r="G42" s="39">
        <f t="shared" si="7"/>
        <v>-669.01122916585484</v>
      </c>
      <c r="H42" s="39">
        <f t="shared" si="8"/>
        <v>0</v>
      </c>
      <c r="I42" s="37">
        <f t="shared" si="9"/>
        <v>-669.01122916585484</v>
      </c>
      <c r="J42" s="40">
        <f t="shared" si="10"/>
        <v>-97.180207855166486</v>
      </c>
      <c r="K42" s="37">
        <f t="shared" si="11"/>
        <v>-766.19143702102133</v>
      </c>
      <c r="L42" s="37">
        <f t="shared" si="12"/>
        <v>-4564663.6165986275</v>
      </c>
      <c r="M42" s="37">
        <f t="shared" si="13"/>
        <v>-5227724.174794429</v>
      </c>
      <c r="N42" s="41">
        <f>'jan-feb'!M42</f>
        <v>-1319379.121627535</v>
      </c>
      <c r="O42" s="41">
        <f t="shared" si="14"/>
        <v>-3908345.0531668942</v>
      </c>
      <c r="Q42" s="4"/>
      <c r="R42" s="4"/>
      <c r="S42" s="4"/>
      <c r="T42" s="4"/>
    </row>
    <row r="43" spans="1:20" s="34" customFormat="1" x14ac:dyDescent="0.3">
      <c r="A43" s="33" t="s">
        <v>502</v>
      </c>
      <c r="B43" s="34" t="s">
        <v>98</v>
      </c>
      <c r="C43" s="36">
        <v>328090684</v>
      </c>
      <c r="D43" s="36">
        <v>38234</v>
      </c>
      <c r="E43" s="37">
        <f t="shared" si="5"/>
        <v>8581.1237118794797</v>
      </c>
      <c r="F43" s="38">
        <f t="shared" si="6"/>
        <v>0.93813406118915743</v>
      </c>
      <c r="G43" s="39">
        <f t="shared" si="7"/>
        <v>339.53309859433682</v>
      </c>
      <c r="H43" s="39">
        <f t="shared" si="8"/>
        <v>0</v>
      </c>
      <c r="I43" s="37">
        <f t="shared" si="9"/>
        <v>339.53309859433682</v>
      </c>
      <c r="J43" s="40">
        <f t="shared" si="10"/>
        <v>-97.180207855166486</v>
      </c>
      <c r="K43" s="37">
        <f t="shared" si="11"/>
        <v>242.35289073917033</v>
      </c>
      <c r="L43" s="37">
        <f t="shared" si="12"/>
        <v>12981708.491655873</v>
      </c>
      <c r="M43" s="37">
        <f t="shared" si="13"/>
        <v>9266120.4245214388</v>
      </c>
      <c r="N43" s="41">
        <f>'jan-feb'!M43</f>
        <v>4889590.6108006472</v>
      </c>
      <c r="O43" s="41">
        <f t="shared" si="14"/>
        <v>4376529.8137207916</v>
      </c>
      <c r="Q43" s="4"/>
      <c r="R43" s="4"/>
      <c r="S43" s="4"/>
      <c r="T43" s="4"/>
    </row>
    <row r="44" spans="1:20" s="34" customFormat="1" x14ac:dyDescent="0.3">
      <c r="A44" s="33" t="s">
        <v>503</v>
      </c>
      <c r="B44" s="34" t="s">
        <v>99</v>
      </c>
      <c r="C44" s="36">
        <v>168015405</v>
      </c>
      <c r="D44" s="36">
        <v>21885</v>
      </c>
      <c r="E44" s="37">
        <f t="shared" si="5"/>
        <v>7677.1946538725151</v>
      </c>
      <c r="F44" s="38">
        <f t="shared" si="6"/>
        <v>0.83931173130699932</v>
      </c>
      <c r="G44" s="39">
        <f t="shared" si="7"/>
        <v>881.89053339851557</v>
      </c>
      <c r="H44" s="39">
        <f t="shared" si="8"/>
        <v>194.29071714868303</v>
      </c>
      <c r="I44" s="37">
        <f t="shared" si="9"/>
        <v>1076.1812505471985</v>
      </c>
      <c r="J44" s="40">
        <f t="shared" si="10"/>
        <v>-97.180207855166486</v>
      </c>
      <c r="K44" s="37">
        <f t="shared" si="11"/>
        <v>979.001042692032</v>
      </c>
      <c r="L44" s="37">
        <f t="shared" si="12"/>
        <v>23552226.668225437</v>
      </c>
      <c r="M44" s="37">
        <f t="shared" si="13"/>
        <v>21425437.819315121</v>
      </c>
      <c r="N44" s="41">
        <f>'jan-feb'!M44</f>
        <v>9566848.3721828479</v>
      </c>
      <c r="O44" s="41">
        <f t="shared" si="14"/>
        <v>11858589.447132273</v>
      </c>
      <c r="Q44" s="4"/>
      <c r="R44" s="4"/>
      <c r="S44" s="4"/>
      <c r="T44" s="4"/>
    </row>
    <row r="45" spans="1:20" s="34" customFormat="1" x14ac:dyDescent="0.3">
      <c r="A45" s="33" t="s">
        <v>504</v>
      </c>
      <c r="B45" s="34" t="s">
        <v>100</v>
      </c>
      <c r="C45" s="36">
        <v>187530771</v>
      </c>
      <c r="D45" s="36">
        <v>24919</v>
      </c>
      <c r="E45" s="37">
        <f t="shared" si="5"/>
        <v>7525.6138288053289</v>
      </c>
      <c r="F45" s="38">
        <f t="shared" si="6"/>
        <v>0.82274010971135436</v>
      </c>
      <c r="G45" s="39">
        <f t="shared" si="7"/>
        <v>972.83902843882731</v>
      </c>
      <c r="H45" s="39">
        <f t="shared" si="8"/>
        <v>247.34400592219819</v>
      </c>
      <c r="I45" s="37">
        <f t="shared" si="9"/>
        <v>1220.1830343610254</v>
      </c>
      <c r="J45" s="40">
        <f t="shared" si="10"/>
        <v>-97.180207855166486</v>
      </c>
      <c r="K45" s="37">
        <f t="shared" si="11"/>
        <v>1123.002826505859</v>
      </c>
      <c r="L45" s="37">
        <f t="shared" si="12"/>
        <v>30405741.033242393</v>
      </c>
      <c r="M45" s="37">
        <f t="shared" si="13"/>
        <v>27984107.4336995</v>
      </c>
      <c r="N45" s="41">
        <f>'jan-feb'!M45</f>
        <v>11186999.05065681</v>
      </c>
      <c r="O45" s="41">
        <f t="shared" si="14"/>
        <v>16797108.383042689</v>
      </c>
      <c r="Q45" s="4"/>
      <c r="R45" s="4"/>
      <c r="S45" s="4"/>
      <c r="T45" s="4"/>
    </row>
    <row r="46" spans="1:20" s="34" customFormat="1" x14ac:dyDescent="0.3">
      <c r="A46" s="33" t="s">
        <v>505</v>
      </c>
      <c r="B46" s="34" t="s">
        <v>101</v>
      </c>
      <c r="C46" s="36">
        <v>110002535</v>
      </c>
      <c r="D46" s="36">
        <v>13682</v>
      </c>
      <c r="E46" s="37">
        <f t="shared" si="5"/>
        <v>8039.9455488963604</v>
      </c>
      <c r="F46" s="38">
        <f t="shared" si="6"/>
        <v>0.87896958752431575</v>
      </c>
      <c r="G46" s="39">
        <f t="shared" si="7"/>
        <v>664.23999638420844</v>
      </c>
      <c r="H46" s="39">
        <f t="shared" si="8"/>
        <v>67.327903890337211</v>
      </c>
      <c r="I46" s="37">
        <f t="shared" si="9"/>
        <v>731.56790027454565</v>
      </c>
      <c r="J46" s="40">
        <f t="shared" si="10"/>
        <v>-97.180207855166486</v>
      </c>
      <c r="K46" s="37">
        <f t="shared" si="11"/>
        <v>634.38769241937916</v>
      </c>
      <c r="L46" s="37">
        <f t="shared" si="12"/>
        <v>10009312.011556333</v>
      </c>
      <c r="M46" s="37">
        <f t="shared" si="13"/>
        <v>8679692.4076819457</v>
      </c>
      <c r="N46" s="41">
        <f>'jan-feb'!M46</f>
        <v>5399912.1336785806</v>
      </c>
      <c r="O46" s="41">
        <f t="shared" si="14"/>
        <v>3279780.2740033651</v>
      </c>
      <c r="Q46" s="4"/>
      <c r="R46" s="4"/>
      <c r="S46" s="4"/>
      <c r="T46" s="4"/>
    </row>
    <row r="47" spans="1:20" s="34" customFormat="1" x14ac:dyDescent="0.3">
      <c r="A47" s="33" t="s">
        <v>506</v>
      </c>
      <c r="B47" s="34" t="s">
        <v>102</v>
      </c>
      <c r="C47" s="36">
        <v>19392553</v>
      </c>
      <c r="D47" s="36">
        <v>2864</v>
      </c>
      <c r="E47" s="37">
        <f t="shared" si="5"/>
        <v>6771.1428072625695</v>
      </c>
      <c r="F47" s="38">
        <f t="shared" si="6"/>
        <v>0.74025732689008017</v>
      </c>
      <c r="G47" s="39">
        <f t="shared" si="7"/>
        <v>1425.521641364483</v>
      </c>
      <c r="H47" s="39">
        <f t="shared" si="8"/>
        <v>511.40886346216399</v>
      </c>
      <c r="I47" s="37">
        <f t="shared" si="9"/>
        <v>1936.9305048266469</v>
      </c>
      <c r="J47" s="40">
        <f t="shared" si="10"/>
        <v>-97.180207855166486</v>
      </c>
      <c r="K47" s="37">
        <f t="shared" si="11"/>
        <v>1839.7502969714806</v>
      </c>
      <c r="L47" s="37">
        <f t="shared" si="12"/>
        <v>5547368.9658235172</v>
      </c>
      <c r="M47" s="37">
        <f t="shared" si="13"/>
        <v>5269044.8505263207</v>
      </c>
      <c r="N47" s="41">
        <f>'jan-feb'!M47</f>
        <v>2350732.8011369286</v>
      </c>
      <c r="O47" s="41">
        <f t="shared" si="14"/>
        <v>2918312.0493893921</v>
      </c>
      <c r="Q47" s="4"/>
      <c r="R47" s="4"/>
      <c r="S47" s="4"/>
      <c r="T47" s="4"/>
    </row>
    <row r="48" spans="1:20" s="34" customFormat="1" x14ac:dyDescent="0.3">
      <c r="A48" s="33" t="s">
        <v>507</v>
      </c>
      <c r="B48" s="34" t="s">
        <v>103</v>
      </c>
      <c r="C48" s="36">
        <v>8093981475</v>
      </c>
      <c r="D48" s="36">
        <v>681071</v>
      </c>
      <c r="E48" s="37">
        <f t="shared" si="5"/>
        <v>11884.196324612265</v>
      </c>
      <c r="F48" s="38">
        <f t="shared" si="6"/>
        <v>1.2992435182519773</v>
      </c>
      <c r="G48" s="39">
        <f t="shared" si="7"/>
        <v>-1642.3104690453342</v>
      </c>
      <c r="H48" s="39">
        <f t="shared" si="8"/>
        <v>0</v>
      </c>
      <c r="I48" s="37">
        <f t="shared" si="9"/>
        <v>-1642.3104690453342</v>
      </c>
      <c r="J48" s="40">
        <f t="shared" si="10"/>
        <v>-97.180207855166486</v>
      </c>
      <c r="K48" s="37">
        <f t="shared" si="11"/>
        <v>-1739.4906769005006</v>
      </c>
      <c r="L48" s="37">
        <f t="shared" si="12"/>
        <v>-1118530033.4631748</v>
      </c>
      <c r="M48" s="37">
        <f t="shared" si="13"/>
        <v>-1184716654.8073008</v>
      </c>
      <c r="N48" s="41">
        <f>'jan-feb'!M48</f>
        <v>-419142035.00574332</v>
      </c>
      <c r="O48" s="41">
        <f t="shared" si="14"/>
        <v>-765574619.80155754</v>
      </c>
      <c r="Q48" s="4"/>
      <c r="R48" s="4"/>
      <c r="S48" s="4"/>
      <c r="T48" s="4"/>
    </row>
    <row r="49" spans="1:20" s="34" customFormat="1" x14ac:dyDescent="0.3">
      <c r="A49" s="33" t="s">
        <v>508</v>
      </c>
      <c r="B49" s="34" t="s">
        <v>104</v>
      </c>
      <c r="C49" s="36">
        <v>139232115</v>
      </c>
      <c r="D49" s="36">
        <v>17823</v>
      </c>
      <c r="E49" s="37">
        <f t="shared" si="5"/>
        <v>7811.9348594512712</v>
      </c>
      <c r="F49" s="38">
        <f t="shared" si="6"/>
        <v>0.85404224685592089</v>
      </c>
      <c r="G49" s="39">
        <f t="shared" si="7"/>
        <v>801.04641005126189</v>
      </c>
      <c r="H49" s="39">
        <f t="shared" si="8"/>
        <v>147.1316451961184</v>
      </c>
      <c r="I49" s="37">
        <f t="shared" si="9"/>
        <v>948.17805524738026</v>
      </c>
      <c r="J49" s="40">
        <f t="shared" si="10"/>
        <v>-97.180207855166486</v>
      </c>
      <c r="K49" s="37">
        <f t="shared" si="11"/>
        <v>850.99784739221377</v>
      </c>
      <c r="L49" s="37">
        <f t="shared" si="12"/>
        <v>16899377.478674058</v>
      </c>
      <c r="M49" s="37">
        <f t="shared" si="13"/>
        <v>15167334.634071426</v>
      </c>
      <c r="N49" s="41">
        <f>'jan-feb'!M49</f>
        <v>5630191.3178119715</v>
      </c>
      <c r="O49" s="41">
        <f t="shared" si="14"/>
        <v>9537143.3162594549</v>
      </c>
      <c r="Q49" s="4"/>
      <c r="R49" s="4"/>
      <c r="S49" s="4"/>
      <c r="T49" s="4"/>
    </row>
    <row r="50" spans="1:20" s="34" customFormat="1" x14ac:dyDescent="0.3">
      <c r="A50" s="33" t="s">
        <v>509</v>
      </c>
      <c r="B50" s="34" t="s">
        <v>105</v>
      </c>
      <c r="C50" s="36">
        <v>261962579</v>
      </c>
      <c r="D50" s="36">
        <v>31144</v>
      </c>
      <c r="E50" s="37">
        <f t="shared" si="5"/>
        <v>8411.3337721551507</v>
      </c>
      <c r="F50" s="38">
        <f t="shared" si="6"/>
        <v>0.91957172238006457</v>
      </c>
      <c r="G50" s="39">
        <f t="shared" si="7"/>
        <v>441.4070624289343</v>
      </c>
      <c r="H50" s="39">
        <f t="shared" si="8"/>
        <v>0</v>
      </c>
      <c r="I50" s="37">
        <f t="shared" si="9"/>
        <v>441.4070624289343</v>
      </c>
      <c r="J50" s="40">
        <f t="shared" si="10"/>
        <v>-97.180207855166486</v>
      </c>
      <c r="K50" s="37">
        <f t="shared" si="11"/>
        <v>344.22685457376781</v>
      </c>
      <c r="L50" s="37">
        <f t="shared" si="12"/>
        <v>13747181.552286729</v>
      </c>
      <c r="M50" s="37">
        <f t="shared" si="13"/>
        <v>10720601.158845425</v>
      </c>
      <c r="N50" s="41">
        <f>'jan-feb'!M50</f>
        <v>6880996.678145431</v>
      </c>
      <c r="O50" s="41">
        <f t="shared" si="14"/>
        <v>3839604.4806999937</v>
      </c>
      <c r="Q50" s="4"/>
      <c r="R50" s="4"/>
      <c r="S50" s="4"/>
      <c r="T50" s="4"/>
    </row>
    <row r="51" spans="1:20" s="34" customFormat="1" x14ac:dyDescent="0.3">
      <c r="A51" s="33" t="s">
        <v>510</v>
      </c>
      <c r="B51" s="34" t="s">
        <v>106</v>
      </c>
      <c r="C51" s="36">
        <v>250369267</v>
      </c>
      <c r="D51" s="36">
        <v>34488</v>
      </c>
      <c r="E51" s="37">
        <f t="shared" si="5"/>
        <v>7259.6052829969849</v>
      </c>
      <c r="F51" s="38">
        <f t="shared" si="6"/>
        <v>0.79365864138981845</v>
      </c>
      <c r="G51" s="39">
        <f t="shared" si="7"/>
        <v>1132.4441559238337</v>
      </c>
      <c r="H51" s="39">
        <f t="shared" si="8"/>
        <v>340.44699695511861</v>
      </c>
      <c r="I51" s="37">
        <f t="shared" si="9"/>
        <v>1472.8911528789522</v>
      </c>
      <c r="J51" s="40">
        <f t="shared" si="10"/>
        <v>-97.180207855166486</v>
      </c>
      <c r="K51" s="37">
        <f t="shared" si="11"/>
        <v>1375.7109450237858</v>
      </c>
      <c r="L51" s="37">
        <f t="shared" si="12"/>
        <v>50797070.0804893</v>
      </c>
      <c r="M51" s="37">
        <f t="shared" si="13"/>
        <v>47445519.071980327</v>
      </c>
      <c r="N51" s="41">
        <f>'jan-feb'!M51</f>
        <v>22517890.491763391</v>
      </c>
      <c r="O51" s="41">
        <f t="shared" si="14"/>
        <v>24927628.580216937</v>
      </c>
      <c r="Q51" s="4"/>
      <c r="R51" s="4"/>
      <c r="S51" s="4"/>
      <c r="T51" s="4"/>
    </row>
    <row r="52" spans="1:20" s="34" customFormat="1" x14ac:dyDescent="0.3">
      <c r="A52" s="33" t="s">
        <v>511</v>
      </c>
      <c r="B52" s="34" t="s">
        <v>107</v>
      </c>
      <c r="C52" s="36">
        <v>51005292</v>
      </c>
      <c r="D52" s="36">
        <v>7663</v>
      </c>
      <c r="E52" s="37">
        <f t="shared" si="5"/>
        <v>6656.0475009787287</v>
      </c>
      <c r="F52" s="38">
        <f t="shared" si="6"/>
        <v>0.72767449616379754</v>
      </c>
      <c r="G52" s="39">
        <f t="shared" si="7"/>
        <v>1494.5788251347874</v>
      </c>
      <c r="H52" s="39">
        <f t="shared" si="8"/>
        <v>551.69222066150826</v>
      </c>
      <c r="I52" s="37">
        <f t="shared" si="9"/>
        <v>2046.2710457962958</v>
      </c>
      <c r="J52" s="40">
        <f t="shared" si="10"/>
        <v>-97.180207855166486</v>
      </c>
      <c r="K52" s="37">
        <f t="shared" si="11"/>
        <v>1949.0908379411294</v>
      </c>
      <c r="L52" s="37">
        <f t="shared" si="12"/>
        <v>15680575.023937015</v>
      </c>
      <c r="M52" s="37">
        <f t="shared" si="13"/>
        <v>14935883.091142874</v>
      </c>
      <c r="N52" s="41">
        <f>'jan-feb'!M52</f>
        <v>6249312.0369630847</v>
      </c>
      <c r="O52" s="41">
        <f t="shared" si="14"/>
        <v>8686571.0541797895</v>
      </c>
      <c r="Q52" s="4"/>
      <c r="R52" s="4"/>
      <c r="S52" s="4"/>
      <c r="T52" s="4"/>
    </row>
    <row r="53" spans="1:20" s="34" customFormat="1" x14ac:dyDescent="0.3">
      <c r="A53" s="33" t="s">
        <v>512</v>
      </c>
      <c r="B53" s="34" t="s">
        <v>108</v>
      </c>
      <c r="C53" s="36">
        <v>152446838</v>
      </c>
      <c r="D53" s="36">
        <v>20916</v>
      </c>
      <c r="E53" s="37">
        <f t="shared" si="5"/>
        <v>7288.5273474851792</v>
      </c>
      <c r="F53" s="38">
        <f t="shared" si="6"/>
        <v>0.79682055522852968</v>
      </c>
      <c r="G53" s="39">
        <f t="shared" si="7"/>
        <v>1115.0909172309171</v>
      </c>
      <c r="H53" s="39">
        <f t="shared" si="8"/>
        <v>330.3242743842506</v>
      </c>
      <c r="I53" s="37">
        <f t="shared" si="9"/>
        <v>1445.4151916151677</v>
      </c>
      <c r="J53" s="40">
        <f t="shared" si="10"/>
        <v>-97.180207855166486</v>
      </c>
      <c r="K53" s="37">
        <f t="shared" si="11"/>
        <v>1348.2349837600013</v>
      </c>
      <c r="L53" s="37">
        <f t="shared" si="12"/>
        <v>30232304.147822849</v>
      </c>
      <c r="M53" s="37">
        <f t="shared" si="13"/>
        <v>28199682.920324188</v>
      </c>
      <c r="N53" s="41">
        <f>'jan-feb'!M53</f>
        <v>13596420.846361727</v>
      </c>
      <c r="O53" s="41">
        <f t="shared" si="14"/>
        <v>14603262.073962461</v>
      </c>
      <c r="Q53" s="4"/>
      <c r="R53" s="4"/>
      <c r="S53" s="4"/>
      <c r="T53" s="4"/>
    </row>
    <row r="54" spans="1:20" s="34" customFormat="1" x14ac:dyDescent="0.3">
      <c r="A54" s="33" t="s">
        <v>513</v>
      </c>
      <c r="B54" s="34" t="s">
        <v>109</v>
      </c>
      <c r="C54" s="36">
        <v>32095770</v>
      </c>
      <c r="D54" s="36">
        <v>5024</v>
      </c>
      <c r="E54" s="37">
        <f t="shared" si="5"/>
        <v>6388.4892515923566</v>
      </c>
      <c r="F54" s="38">
        <f t="shared" si="6"/>
        <v>0.69842360600893205</v>
      </c>
      <c r="G54" s="39">
        <f t="shared" si="7"/>
        <v>1655.1137747666107</v>
      </c>
      <c r="H54" s="39">
        <f t="shared" si="8"/>
        <v>645.33760794673844</v>
      </c>
      <c r="I54" s="37">
        <f t="shared" si="9"/>
        <v>2300.4513827133492</v>
      </c>
      <c r="J54" s="40">
        <f t="shared" si="10"/>
        <v>-97.180207855166486</v>
      </c>
      <c r="K54" s="37">
        <f t="shared" si="11"/>
        <v>2203.2711748581828</v>
      </c>
      <c r="L54" s="37">
        <f t="shared" si="12"/>
        <v>11557467.746751865</v>
      </c>
      <c r="M54" s="37">
        <f t="shared" si="13"/>
        <v>11069234.382487511</v>
      </c>
      <c r="N54" s="41">
        <f>'jan-feb'!M54</f>
        <v>4945221.6573016513</v>
      </c>
      <c r="O54" s="41">
        <f t="shared" si="14"/>
        <v>6124012.7251858599</v>
      </c>
      <c r="Q54" s="4"/>
      <c r="R54" s="4"/>
      <c r="S54" s="4"/>
      <c r="T54" s="4"/>
    </row>
    <row r="55" spans="1:20" s="34" customFormat="1" x14ac:dyDescent="0.3">
      <c r="A55" s="33" t="s">
        <v>514</v>
      </c>
      <c r="B55" s="34" t="s">
        <v>110</v>
      </c>
      <c r="C55" s="36">
        <v>58457761</v>
      </c>
      <c r="D55" s="36">
        <v>7879</v>
      </c>
      <c r="E55" s="37">
        <f t="shared" si="5"/>
        <v>7419.4391420230995</v>
      </c>
      <c r="F55" s="38">
        <f t="shared" si="6"/>
        <v>0.81113252853074425</v>
      </c>
      <c r="G55" s="39">
        <f t="shared" si="7"/>
        <v>1036.543840508165</v>
      </c>
      <c r="H55" s="39">
        <f t="shared" si="8"/>
        <v>284.50514629597848</v>
      </c>
      <c r="I55" s="37">
        <f t="shared" si="9"/>
        <v>1321.0489868041434</v>
      </c>
      <c r="J55" s="40">
        <f t="shared" si="10"/>
        <v>-97.180207855166486</v>
      </c>
      <c r="K55" s="37">
        <f t="shared" si="11"/>
        <v>1223.8687789489768</v>
      </c>
      <c r="L55" s="37">
        <f t="shared" si="12"/>
        <v>10408544.967029845</v>
      </c>
      <c r="M55" s="37">
        <f t="shared" si="13"/>
        <v>9642862.1093389876</v>
      </c>
      <c r="N55" s="41">
        <f>'jan-feb'!M55</f>
        <v>4711137.9575795587</v>
      </c>
      <c r="O55" s="41">
        <f t="shared" si="14"/>
        <v>4931724.1517594289</v>
      </c>
      <c r="Q55" s="4"/>
      <c r="R55" s="4"/>
      <c r="S55" s="4"/>
      <c r="T55" s="4"/>
    </row>
    <row r="56" spans="1:20" s="34" customFormat="1" x14ac:dyDescent="0.3">
      <c r="A56" s="33" t="s">
        <v>515</v>
      </c>
      <c r="B56" s="34" t="s">
        <v>111</v>
      </c>
      <c r="C56" s="36">
        <v>38081942</v>
      </c>
      <c r="D56" s="36">
        <v>6114</v>
      </c>
      <c r="E56" s="37">
        <f t="shared" si="5"/>
        <v>6228.6460582270201</v>
      </c>
      <c r="F56" s="38">
        <f t="shared" si="6"/>
        <v>0.68094869838842143</v>
      </c>
      <c r="G56" s="39">
        <f t="shared" si="7"/>
        <v>1751.0196907858126</v>
      </c>
      <c r="H56" s="39">
        <f t="shared" si="8"/>
        <v>701.2827256246062</v>
      </c>
      <c r="I56" s="37">
        <f t="shared" si="9"/>
        <v>2452.302416410419</v>
      </c>
      <c r="J56" s="40">
        <f t="shared" si="10"/>
        <v>-97.180207855166486</v>
      </c>
      <c r="K56" s="37">
        <f t="shared" si="11"/>
        <v>2355.1222085552527</v>
      </c>
      <c r="L56" s="37">
        <f t="shared" si="12"/>
        <v>14993376.973933302</v>
      </c>
      <c r="M56" s="37">
        <f t="shared" si="13"/>
        <v>14399217.183106815</v>
      </c>
      <c r="N56" s="41">
        <f>'jan-feb'!M56</f>
        <v>6263213.9002273688</v>
      </c>
      <c r="O56" s="41">
        <f t="shared" si="14"/>
        <v>8136003.2828794466</v>
      </c>
      <c r="Q56" s="4"/>
      <c r="R56" s="4"/>
      <c r="S56" s="4"/>
      <c r="T56" s="4"/>
    </row>
    <row r="57" spans="1:20" s="34" customFormat="1" x14ac:dyDescent="0.3">
      <c r="A57" s="33" t="s">
        <v>516</v>
      </c>
      <c r="B57" s="34" t="s">
        <v>112</v>
      </c>
      <c r="C57" s="36">
        <v>31117626</v>
      </c>
      <c r="D57" s="36">
        <v>4646</v>
      </c>
      <c r="E57" s="37">
        <f t="shared" si="5"/>
        <v>6697.7240637107188</v>
      </c>
      <c r="F57" s="38">
        <f t="shared" si="6"/>
        <v>0.7322307995530658</v>
      </c>
      <c r="G57" s="39">
        <f t="shared" si="7"/>
        <v>1469.5728874955932</v>
      </c>
      <c r="H57" s="39">
        <f t="shared" si="8"/>
        <v>537.10542370531175</v>
      </c>
      <c r="I57" s="37">
        <f t="shared" si="9"/>
        <v>2006.678311200905</v>
      </c>
      <c r="J57" s="40">
        <f t="shared" si="10"/>
        <v>-97.180207855166486</v>
      </c>
      <c r="K57" s="37">
        <f t="shared" si="11"/>
        <v>1909.4981033457384</v>
      </c>
      <c r="L57" s="37">
        <f t="shared" si="12"/>
        <v>9323027.433839405</v>
      </c>
      <c r="M57" s="37">
        <f t="shared" si="13"/>
        <v>8871528.1881443001</v>
      </c>
      <c r="N57" s="41">
        <f>'jan-feb'!M57</f>
        <v>4061092.821222824</v>
      </c>
      <c r="O57" s="41">
        <f t="shared" si="14"/>
        <v>4810435.3669214761</v>
      </c>
      <c r="Q57" s="4"/>
      <c r="R57" s="4"/>
      <c r="S57" s="4"/>
      <c r="T57" s="4"/>
    </row>
    <row r="58" spans="1:20" s="34" customFormat="1" x14ac:dyDescent="0.3">
      <c r="A58" s="33" t="s">
        <v>517</v>
      </c>
      <c r="B58" s="34" t="s">
        <v>113</v>
      </c>
      <c r="C58" s="36">
        <v>46717030</v>
      </c>
      <c r="D58" s="36">
        <v>7214</v>
      </c>
      <c r="E58" s="37">
        <f t="shared" si="5"/>
        <v>6475.8843914610479</v>
      </c>
      <c r="F58" s="38">
        <f t="shared" si="6"/>
        <v>0.70797810728942367</v>
      </c>
      <c r="G58" s="39">
        <f t="shared" si="7"/>
        <v>1602.6766908453958</v>
      </c>
      <c r="H58" s="39">
        <f t="shared" si="8"/>
        <v>614.74930899269657</v>
      </c>
      <c r="I58" s="37">
        <f t="shared" si="9"/>
        <v>2217.4259998380921</v>
      </c>
      <c r="J58" s="40">
        <f t="shared" si="10"/>
        <v>-97.180207855166486</v>
      </c>
      <c r="K58" s="37">
        <f t="shared" si="11"/>
        <v>2120.2457919829258</v>
      </c>
      <c r="L58" s="37">
        <f t="shared" si="12"/>
        <v>15996511.162831997</v>
      </c>
      <c r="M58" s="37">
        <f t="shared" si="13"/>
        <v>15295453.143364826</v>
      </c>
      <c r="N58" s="41">
        <f>'jan-feb'!M58</f>
        <v>7346228.6829964379</v>
      </c>
      <c r="O58" s="41">
        <f t="shared" si="14"/>
        <v>7949224.4603683883</v>
      </c>
      <c r="Q58" s="4"/>
      <c r="R58" s="4"/>
      <c r="S58" s="4"/>
      <c r="T58" s="4"/>
    </row>
    <row r="59" spans="1:20" s="34" customFormat="1" x14ac:dyDescent="0.3">
      <c r="A59" s="33" t="s">
        <v>518</v>
      </c>
      <c r="B59" s="34" t="s">
        <v>79</v>
      </c>
      <c r="C59" s="36">
        <v>24452906</v>
      </c>
      <c r="D59" s="36">
        <v>3705</v>
      </c>
      <c r="E59" s="37">
        <f t="shared" si="5"/>
        <v>6599.9746288798924</v>
      </c>
      <c r="F59" s="38">
        <f t="shared" si="6"/>
        <v>0.72154431170417976</v>
      </c>
      <c r="G59" s="39">
        <f t="shared" si="7"/>
        <v>1528.2225483940892</v>
      </c>
      <c r="H59" s="39">
        <f t="shared" si="8"/>
        <v>571.31772589610091</v>
      </c>
      <c r="I59" s="37">
        <f t="shared" si="9"/>
        <v>2099.5402742901902</v>
      </c>
      <c r="J59" s="40">
        <f t="shared" si="10"/>
        <v>-97.180207855166486</v>
      </c>
      <c r="K59" s="37">
        <f t="shared" si="11"/>
        <v>2002.3600664350238</v>
      </c>
      <c r="L59" s="37">
        <f t="shared" si="12"/>
        <v>7778796.7162451549</v>
      </c>
      <c r="M59" s="37">
        <f t="shared" si="13"/>
        <v>7418744.0461417632</v>
      </c>
      <c r="N59" s="41">
        <f>'jan-feb'!M59</f>
        <v>2971858.4369630995</v>
      </c>
      <c r="O59" s="41">
        <f t="shared" si="14"/>
        <v>4446885.6091786642</v>
      </c>
      <c r="Q59" s="4"/>
      <c r="R59" s="4"/>
      <c r="S59" s="4"/>
      <c r="T59" s="4"/>
    </row>
    <row r="60" spans="1:20" s="34" customFormat="1" x14ac:dyDescent="0.3">
      <c r="A60" s="33" t="s">
        <v>519</v>
      </c>
      <c r="B60" s="34" t="s">
        <v>114</v>
      </c>
      <c r="C60" s="36">
        <v>156648223</v>
      </c>
      <c r="D60" s="36">
        <v>21191</v>
      </c>
      <c r="E60" s="37">
        <f t="shared" si="5"/>
        <v>7392.2053230144875</v>
      </c>
      <c r="F60" s="38">
        <f t="shared" si="6"/>
        <v>0.80815518266252528</v>
      </c>
      <c r="G60" s="39">
        <f t="shared" si="7"/>
        <v>1052.8841319133321</v>
      </c>
      <c r="H60" s="39">
        <f t="shared" si="8"/>
        <v>294.03698294899272</v>
      </c>
      <c r="I60" s="37">
        <f t="shared" si="9"/>
        <v>1346.9211148623249</v>
      </c>
      <c r="J60" s="40">
        <f t="shared" si="10"/>
        <v>-97.180207855166486</v>
      </c>
      <c r="K60" s="37">
        <f t="shared" si="11"/>
        <v>1249.7409070071585</v>
      </c>
      <c r="L60" s="37">
        <f t="shared" si="12"/>
        <v>28542605.345047526</v>
      </c>
      <c r="M60" s="37">
        <f t="shared" si="13"/>
        <v>26483259.560388695</v>
      </c>
      <c r="N60" s="41">
        <f>'jan-feb'!M60</f>
        <v>10109925.967053998</v>
      </c>
      <c r="O60" s="41">
        <f t="shared" si="14"/>
        <v>16373333.593334697</v>
      </c>
      <c r="Q60" s="4"/>
      <c r="R60" s="4"/>
      <c r="S60" s="4"/>
      <c r="T60" s="4"/>
    </row>
    <row r="61" spans="1:20" s="34" customFormat="1" x14ac:dyDescent="0.3">
      <c r="A61" s="33" t="s">
        <v>520</v>
      </c>
      <c r="B61" s="34" t="s">
        <v>115</v>
      </c>
      <c r="C61" s="36">
        <v>48467978</v>
      </c>
      <c r="D61" s="36">
        <v>6607</v>
      </c>
      <c r="E61" s="37">
        <f t="shared" si="5"/>
        <v>7335.8525805963372</v>
      </c>
      <c r="F61" s="38">
        <f t="shared" si="6"/>
        <v>0.80199440129181754</v>
      </c>
      <c r="G61" s="39">
        <f t="shared" si="7"/>
        <v>1086.6957773642223</v>
      </c>
      <c r="H61" s="39">
        <f t="shared" si="8"/>
        <v>313.76044279534528</v>
      </c>
      <c r="I61" s="37">
        <f t="shared" si="9"/>
        <v>1400.4562201595677</v>
      </c>
      <c r="J61" s="40">
        <f t="shared" si="10"/>
        <v>-97.180207855166486</v>
      </c>
      <c r="K61" s="37">
        <f t="shared" si="11"/>
        <v>1303.2760123044013</v>
      </c>
      <c r="L61" s="37">
        <f t="shared" si="12"/>
        <v>9252814.2465942632</v>
      </c>
      <c r="M61" s="37">
        <f t="shared" si="13"/>
        <v>8610744.6132951789</v>
      </c>
      <c r="N61" s="41">
        <f>'jan-feb'!M61</f>
        <v>4269559.519504779</v>
      </c>
      <c r="O61" s="41">
        <f t="shared" si="14"/>
        <v>4341185.0937903998</v>
      </c>
      <c r="Q61" s="4"/>
      <c r="R61" s="4"/>
      <c r="S61" s="4"/>
      <c r="T61" s="4"/>
    </row>
    <row r="62" spans="1:20" s="34" customFormat="1" x14ac:dyDescent="0.3">
      <c r="A62" s="33" t="s">
        <v>521</v>
      </c>
      <c r="B62" s="34" t="s">
        <v>116</v>
      </c>
      <c r="C62" s="36">
        <v>33836360</v>
      </c>
      <c r="D62" s="36">
        <v>4407</v>
      </c>
      <c r="E62" s="37">
        <f t="shared" si="5"/>
        <v>7677.8670297254366</v>
      </c>
      <c r="F62" s="38">
        <f t="shared" si="6"/>
        <v>0.83938523900957129</v>
      </c>
      <c r="G62" s="39">
        <f t="shared" si="7"/>
        <v>881.48710788676271</v>
      </c>
      <c r="H62" s="39">
        <f t="shared" si="8"/>
        <v>194.05538560016052</v>
      </c>
      <c r="I62" s="37">
        <f t="shared" si="9"/>
        <v>1075.5424934869231</v>
      </c>
      <c r="J62" s="40">
        <f t="shared" si="10"/>
        <v>-97.180207855166486</v>
      </c>
      <c r="K62" s="37">
        <f t="shared" si="11"/>
        <v>978.36228563175666</v>
      </c>
      <c r="L62" s="37">
        <f t="shared" si="12"/>
        <v>4739915.7687968705</v>
      </c>
      <c r="M62" s="37">
        <f t="shared" si="13"/>
        <v>4311642.5927791512</v>
      </c>
      <c r="N62" s="41">
        <f>'jan-feb'!M62</f>
        <v>-240903.38774916451</v>
      </c>
      <c r="O62" s="41">
        <f t="shared" si="14"/>
        <v>4552545.9805283155</v>
      </c>
      <c r="Q62" s="4"/>
      <c r="R62" s="4"/>
      <c r="S62" s="4"/>
      <c r="T62" s="4"/>
    </row>
    <row r="63" spans="1:20" s="34" customFormat="1" x14ac:dyDescent="0.3">
      <c r="A63" s="33" t="s">
        <v>522</v>
      </c>
      <c r="B63" s="34" t="s">
        <v>117</v>
      </c>
      <c r="C63" s="36">
        <v>16048576</v>
      </c>
      <c r="D63" s="36">
        <v>2459</v>
      </c>
      <c r="E63" s="37">
        <f t="shared" si="5"/>
        <v>6526.4644164294432</v>
      </c>
      <c r="F63" s="38">
        <f t="shared" si="6"/>
        <v>0.71350778450092456</v>
      </c>
      <c r="G63" s="39">
        <f t="shared" si="7"/>
        <v>1572.3286758643587</v>
      </c>
      <c r="H63" s="39">
        <f t="shared" si="8"/>
        <v>597.0463002537582</v>
      </c>
      <c r="I63" s="37">
        <f t="shared" si="9"/>
        <v>2169.374976118117</v>
      </c>
      <c r="J63" s="40">
        <f t="shared" si="10"/>
        <v>-97.180207855166486</v>
      </c>
      <c r="K63" s="37">
        <f t="shared" si="11"/>
        <v>2072.1947682629507</v>
      </c>
      <c r="L63" s="37">
        <f t="shared" si="12"/>
        <v>5334493.0662744502</v>
      </c>
      <c r="M63" s="37">
        <f t="shared" si="13"/>
        <v>5095526.9351585954</v>
      </c>
      <c r="N63" s="41">
        <f>'jan-feb'!M63</f>
        <v>1982737.612481043</v>
      </c>
      <c r="O63" s="41">
        <f t="shared" si="14"/>
        <v>3112789.3226775527</v>
      </c>
      <c r="Q63" s="4"/>
      <c r="R63" s="4"/>
      <c r="S63" s="4"/>
      <c r="T63" s="4"/>
    </row>
    <row r="64" spans="1:20" s="34" customFormat="1" x14ac:dyDescent="0.3">
      <c r="A64" s="33" t="s">
        <v>523</v>
      </c>
      <c r="B64" s="34" t="s">
        <v>118</v>
      </c>
      <c r="C64" s="36">
        <v>13721562</v>
      </c>
      <c r="D64" s="36">
        <v>1791</v>
      </c>
      <c r="E64" s="37">
        <f t="shared" si="5"/>
        <v>7661.3969849246232</v>
      </c>
      <c r="F64" s="38">
        <f t="shared" si="6"/>
        <v>0.83758464615766259</v>
      </c>
      <c r="G64" s="39">
        <f t="shared" si="7"/>
        <v>891.36913476725078</v>
      </c>
      <c r="H64" s="39">
        <f t="shared" si="8"/>
        <v>199.81990128044521</v>
      </c>
      <c r="I64" s="37">
        <f t="shared" si="9"/>
        <v>1091.1890360476959</v>
      </c>
      <c r="J64" s="40">
        <f t="shared" si="10"/>
        <v>-97.180207855166486</v>
      </c>
      <c r="K64" s="37">
        <f t="shared" si="11"/>
        <v>994.00882819252945</v>
      </c>
      <c r="L64" s="37">
        <f t="shared" si="12"/>
        <v>1954319.5635614234</v>
      </c>
      <c r="M64" s="37">
        <f t="shared" si="13"/>
        <v>1780269.8112928201</v>
      </c>
      <c r="N64" s="41">
        <f>'jan-feb'!M64</f>
        <v>-308811.31033781584</v>
      </c>
      <c r="O64" s="41">
        <f t="shared" si="14"/>
        <v>2089081.121630636</v>
      </c>
      <c r="Q64" s="4"/>
      <c r="R64" s="4"/>
      <c r="S64" s="4"/>
      <c r="T64" s="4"/>
    </row>
    <row r="65" spans="1:20" s="34" customFormat="1" x14ac:dyDescent="0.3">
      <c r="A65" s="33" t="s">
        <v>524</v>
      </c>
      <c r="B65" s="34" t="s">
        <v>119</v>
      </c>
      <c r="C65" s="36">
        <v>8040100</v>
      </c>
      <c r="D65" s="36">
        <v>1286</v>
      </c>
      <c r="E65" s="37">
        <f t="shared" si="5"/>
        <v>6252.0217729393471</v>
      </c>
      <c r="F65" s="38">
        <f t="shared" si="6"/>
        <v>0.6835042557853992</v>
      </c>
      <c r="G65" s="39">
        <f t="shared" si="7"/>
        <v>1736.9942619584165</v>
      </c>
      <c r="H65" s="39">
        <f t="shared" si="8"/>
        <v>693.10122547529181</v>
      </c>
      <c r="I65" s="37">
        <f t="shared" si="9"/>
        <v>2430.0954874337085</v>
      </c>
      <c r="J65" s="40">
        <f t="shared" si="10"/>
        <v>-97.180207855166486</v>
      </c>
      <c r="K65" s="37">
        <f t="shared" si="11"/>
        <v>2332.9152795785421</v>
      </c>
      <c r="L65" s="37">
        <f t="shared" si="12"/>
        <v>3125102.796839749</v>
      </c>
      <c r="M65" s="37">
        <f t="shared" si="13"/>
        <v>3000129.0495380051</v>
      </c>
      <c r="N65" s="41">
        <f>'jan-feb'!M65</f>
        <v>1423718.4838554782</v>
      </c>
      <c r="O65" s="41">
        <f t="shared" si="14"/>
        <v>1576410.5656825269</v>
      </c>
      <c r="Q65" s="4"/>
      <c r="R65" s="4"/>
      <c r="S65" s="4"/>
      <c r="T65" s="4"/>
    </row>
    <row r="66" spans="1:20" s="34" customFormat="1" x14ac:dyDescent="0.3">
      <c r="A66" s="33" t="s">
        <v>525</v>
      </c>
      <c r="B66" s="34" t="s">
        <v>120</v>
      </c>
      <c r="C66" s="36">
        <v>9121190</v>
      </c>
      <c r="D66" s="36">
        <v>1551</v>
      </c>
      <c r="E66" s="37">
        <f t="shared" si="5"/>
        <v>5880.8446163765311</v>
      </c>
      <c r="F66" s="38">
        <f t="shared" si="6"/>
        <v>0.64292519586287877</v>
      </c>
      <c r="G66" s="39">
        <f t="shared" si="7"/>
        <v>1959.7005558961059</v>
      </c>
      <c r="H66" s="39">
        <f t="shared" si="8"/>
        <v>823.01323027227738</v>
      </c>
      <c r="I66" s="37">
        <f t="shared" si="9"/>
        <v>2782.7137861683832</v>
      </c>
      <c r="J66" s="40">
        <f t="shared" si="10"/>
        <v>-97.180207855166486</v>
      </c>
      <c r="K66" s="37">
        <f t="shared" si="11"/>
        <v>2685.5335783132168</v>
      </c>
      <c r="L66" s="37">
        <f t="shared" si="12"/>
        <v>4315989.0823471621</v>
      </c>
      <c r="M66" s="37">
        <f t="shared" si="13"/>
        <v>4165262.5799637991</v>
      </c>
      <c r="N66" s="41">
        <f>'jan-feb'!M66</f>
        <v>1928611.2647043907</v>
      </c>
      <c r="O66" s="41">
        <f t="shared" si="14"/>
        <v>2236651.3152594082</v>
      </c>
      <c r="Q66" s="4"/>
      <c r="R66" s="4"/>
      <c r="S66" s="4"/>
      <c r="T66" s="4"/>
    </row>
    <row r="67" spans="1:20" s="34" customFormat="1" x14ac:dyDescent="0.3">
      <c r="A67" s="33" t="s">
        <v>526</v>
      </c>
      <c r="B67" s="34" t="s">
        <v>121</v>
      </c>
      <c r="C67" s="36">
        <v>41389418</v>
      </c>
      <c r="D67" s="36">
        <v>5591</v>
      </c>
      <c r="E67" s="37">
        <f t="shared" si="5"/>
        <v>7402.8649615453405</v>
      </c>
      <c r="F67" s="38">
        <f t="shared" si="6"/>
        <v>0.80932055101304956</v>
      </c>
      <c r="G67" s="39">
        <f t="shared" si="7"/>
        <v>1046.4883487948202</v>
      </c>
      <c r="H67" s="39">
        <f t="shared" si="8"/>
        <v>290.30610946319416</v>
      </c>
      <c r="I67" s="37">
        <f t="shared" si="9"/>
        <v>1336.7944582580144</v>
      </c>
      <c r="J67" s="40">
        <f t="shared" si="10"/>
        <v>-97.180207855166486</v>
      </c>
      <c r="K67" s="37">
        <f t="shared" si="11"/>
        <v>1239.614250402848</v>
      </c>
      <c r="L67" s="37">
        <f t="shared" si="12"/>
        <v>7474017.8161205584</v>
      </c>
      <c r="M67" s="37">
        <f t="shared" si="13"/>
        <v>6930683.2740023229</v>
      </c>
      <c r="N67" s="41">
        <f>'jan-feb'!M67</f>
        <v>1883913.06141989</v>
      </c>
      <c r="O67" s="41">
        <f t="shared" si="14"/>
        <v>5046770.2125824327</v>
      </c>
      <c r="Q67" s="4"/>
      <c r="R67" s="4"/>
      <c r="S67" s="4"/>
      <c r="T67" s="4"/>
    </row>
    <row r="68" spans="1:20" s="34" customFormat="1" x14ac:dyDescent="0.3">
      <c r="A68" s="33" t="s">
        <v>527</v>
      </c>
      <c r="B68" s="34" t="s">
        <v>122</v>
      </c>
      <c r="C68" s="36">
        <v>18558366</v>
      </c>
      <c r="D68" s="36">
        <v>2418</v>
      </c>
      <c r="E68" s="37">
        <f t="shared" si="5"/>
        <v>7675.0893300248135</v>
      </c>
      <c r="F68" s="38">
        <f t="shared" si="6"/>
        <v>0.83908156611212759</v>
      </c>
      <c r="G68" s="39">
        <f t="shared" si="7"/>
        <v>883.15372770713657</v>
      </c>
      <c r="H68" s="39">
        <f t="shared" si="8"/>
        <v>195.0275804953786</v>
      </c>
      <c r="I68" s="37">
        <f t="shared" si="9"/>
        <v>1078.1813082025151</v>
      </c>
      <c r="J68" s="40">
        <f t="shared" si="10"/>
        <v>-97.180207855166486</v>
      </c>
      <c r="K68" s="37">
        <f t="shared" si="11"/>
        <v>981.0011003473486</v>
      </c>
      <c r="L68" s="37">
        <f t="shared" si="12"/>
        <v>2607042.4032336813</v>
      </c>
      <c r="M68" s="37">
        <f t="shared" si="13"/>
        <v>2372060.6606398891</v>
      </c>
      <c r="N68" s="41">
        <f>'jan-feb'!M68</f>
        <v>237247.71468629871</v>
      </c>
      <c r="O68" s="41">
        <f t="shared" si="14"/>
        <v>2134812.9459535903</v>
      </c>
      <c r="Q68" s="4"/>
      <c r="R68" s="4"/>
      <c r="S68" s="4"/>
      <c r="T68" s="4"/>
    </row>
    <row r="69" spans="1:20" s="34" customFormat="1" x14ac:dyDescent="0.3">
      <c r="A69" s="33" t="s">
        <v>528</v>
      </c>
      <c r="B69" s="34" t="s">
        <v>123</v>
      </c>
      <c r="C69" s="36">
        <v>9794728</v>
      </c>
      <c r="D69" s="36">
        <v>1577</v>
      </c>
      <c r="E69" s="37">
        <f t="shared" si="5"/>
        <v>6210.9879518072294</v>
      </c>
      <c r="F69" s="38">
        <f t="shared" si="6"/>
        <v>0.67901822032462478</v>
      </c>
      <c r="G69" s="39">
        <f t="shared" si="7"/>
        <v>1761.614554637687</v>
      </c>
      <c r="H69" s="39">
        <f t="shared" si="8"/>
        <v>707.463062871533</v>
      </c>
      <c r="I69" s="37">
        <f t="shared" si="9"/>
        <v>2469.0776175092201</v>
      </c>
      <c r="J69" s="40">
        <f t="shared" si="10"/>
        <v>-97.180207855166486</v>
      </c>
      <c r="K69" s="37">
        <f t="shared" si="11"/>
        <v>2371.8974096540537</v>
      </c>
      <c r="L69" s="37">
        <f t="shared" si="12"/>
        <v>3893735.4028120399</v>
      </c>
      <c r="M69" s="37">
        <f t="shared" si="13"/>
        <v>3740482.2150244429</v>
      </c>
      <c r="N69" s="41">
        <f>'jan-feb'!M69</f>
        <v>1505368.7782971144</v>
      </c>
      <c r="O69" s="41">
        <f t="shared" si="14"/>
        <v>2235113.4367273282</v>
      </c>
      <c r="Q69" s="4"/>
      <c r="R69" s="4"/>
      <c r="S69" s="4"/>
      <c r="T69" s="4"/>
    </row>
    <row r="70" spans="1:20" s="34" customFormat="1" x14ac:dyDescent="0.3">
      <c r="A70" s="33" t="s">
        <v>529</v>
      </c>
      <c r="B70" s="34" t="s">
        <v>124</v>
      </c>
      <c r="C70" s="36">
        <v>12931606</v>
      </c>
      <c r="D70" s="36">
        <v>1912</v>
      </c>
      <c r="E70" s="37">
        <f t="shared" si="5"/>
        <v>6763.3922594142259</v>
      </c>
      <c r="F70" s="38">
        <f t="shared" si="6"/>
        <v>0.73940999579761013</v>
      </c>
      <c r="G70" s="39">
        <f t="shared" si="7"/>
        <v>1430.1719700734891</v>
      </c>
      <c r="H70" s="39">
        <f t="shared" si="8"/>
        <v>514.12155520908425</v>
      </c>
      <c r="I70" s="37">
        <f t="shared" si="9"/>
        <v>1944.2935252825732</v>
      </c>
      <c r="J70" s="40">
        <f t="shared" si="10"/>
        <v>-97.180207855166486</v>
      </c>
      <c r="K70" s="37">
        <f t="shared" si="11"/>
        <v>1847.1133174274069</v>
      </c>
      <c r="L70" s="37">
        <f t="shared" si="12"/>
        <v>3717489.2203402799</v>
      </c>
      <c r="M70" s="37">
        <f t="shared" si="13"/>
        <v>3531680.6629212019</v>
      </c>
      <c r="N70" s="41">
        <f>'jan-feb'!M70</f>
        <v>1667533.0380495135</v>
      </c>
      <c r="O70" s="41">
        <f t="shared" si="14"/>
        <v>1864147.6248716884</v>
      </c>
      <c r="Q70" s="4"/>
      <c r="R70" s="4"/>
      <c r="S70" s="4"/>
      <c r="T70" s="4"/>
    </row>
    <row r="71" spans="1:20" s="34" customFormat="1" x14ac:dyDescent="0.3">
      <c r="A71" s="33" t="s">
        <v>530</v>
      </c>
      <c r="B71" s="34" t="s">
        <v>125</v>
      </c>
      <c r="C71" s="36">
        <v>241574397</v>
      </c>
      <c r="D71" s="36">
        <v>28023</v>
      </c>
      <c r="E71" s="37">
        <f t="shared" si="5"/>
        <v>8620.5758484102353</v>
      </c>
      <c r="F71" s="38">
        <f t="shared" si="6"/>
        <v>0.94244717848112103</v>
      </c>
      <c r="G71" s="39">
        <f t="shared" si="7"/>
        <v>315.86181667588352</v>
      </c>
      <c r="H71" s="39">
        <f t="shared" si="8"/>
        <v>0</v>
      </c>
      <c r="I71" s="37">
        <f t="shared" si="9"/>
        <v>315.86181667588352</v>
      </c>
      <c r="J71" s="40">
        <f t="shared" si="10"/>
        <v>-97.180207855166486</v>
      </c>
      <c r="K71" s="37">
        <f t="shared" si="11"/>
        <v>218.68160882071703</v>
      </c>
      <c r="L71" s="37">
        <f t="shared" si="12"/>
        <v>8851395.688708283</v>
      </c>
      <c r="M71" s="37">
        <f t="shared" si="13"/>
        <v>6128114.7239829535</v>
      </c>
      <c r="N71" s="41">
        <f>'jan-feb'!M71</f>
        <v>3527667.0638768226</v>
      </c>
      <c r="O71" s="41">
        <f t="shared" si="14"/>
        <v>2600447.6601061309</v>
      </c>
      <c r="Q71" s="4"/>
      <c r="R71" s="4"/>
      <c r="S71" s="4"/>
      <c r="T71" s="4"/>
    </row>
    <row r="72" spans="1:20" s="34" customFormat="1" x14ac:dyDescent="0.3">
      <c r="A72" s="33" t="s">
        <v>531</v>
      </c>
      <c r="B72" s="34" t="s">
        <v>126</v>
      </c>
      <c r="C72" s="36">
        <v>234958801</v>
      </c>
      <c r="D72" s="36">
        <v>30676</v>
      </c>
      <c r="E72" s="37">
        <f t="shared" si="5"/>
        <v>7659.3689203285958</v>
      </c>
      <c r="F72" s="38">
        <f t="shared" si="6"/>
        <v>0.83736292735489193</v>
      </c>
      <c r="G72" s="39">
        <f t="shared" si="7"/>
        <v>892.5859735248672</v>
      </c>
      <c r="H72" s="39">
        <f t="shared" si="8"/>
        <v>200.52972388905482</v>
      </c>
      <c r="I72" s="37">
        <f t="shared" si="9"/>
        <v>1093.1156974139221</v>
      </c>
      <c r="J72" s="40">
        <f t="shared" si="10"/>
        <v>-97.180207855166486</v>
      </c>
      <c r="K72" s="37">
        <f t="shared" si="11"/>
        <v>995.93548955875565</v>
      </c>
      <c r="L72" s="37">
        <f t="shared" si="12"/>
        <v>33532417.133869477</v>
      </c>
      <c r="M72" s="37">
        <f t="shared" si="13"/>
        <v>30551317.077704389</v>
      </c>
      <c r="N72" s="41">
        <f>'jan-feb'!M72</f>
        <v>14543412.933476396</v>
      </c>
      <c r="O72" s="41">
        <f t="shared" si="14"/>
        <v>16007904.144227993</v>
      </c>
      <c r="Q72" s="4"/>
      <c r="R72" s="4"/>
      <c r="S72" s="4"/>
      <c r="T72" s="4"/>
    </row>
    <row r="73" spans="1:20" s="34" customFormat="1" x14ac:dyDescent="0.3">
      <c r="A73" s="33" t="s">
        <v>532</v>
      </c>
      <c r="B73" s="34" t="s">
        <v>127</v>
      </c>
      <c r="C73" s="36">
        <v>18092694</v>
      </c>
      <c r="D73" s="36">
        <v>2615</v>
      </c>
      <c r="E73" s="37">
        <f t="shared" ref="E73:E136" si="15">(C73)/D73</f>
        <v>6918.8122370936899</v>
      </c>
      <c r="F73" s="38">
        <f t="shared" ref="F73:F136" si="16">IF(ISNUMBER(C73),E73/E$435,"")</f>
        <v>0.75640133396565401</v>
      </c>
      <c r="G73" s="39">
        <f t="shared" ref="G73:G136" si="17">(E$435-E73)*0.6</f>
        <v>1336.9199834658107</v>
      </c>
      <c r="H73" s="39">
        <f t="shared" ref="H73:H136" si="18">IF(E73&gt;=E$435*0.9,0,IF(E73&lt;0.9*E$435,(E$435*0.9-E73)*0.35))</f>
        <v>459.72456302127188</v>
      </c>
      <c r="I73" s="37">
        <f t="shared" ref="I73:I136" si="19">G73+H73</f>
        <v>1796.6445464870826</v>
      </c>
      <c r="J73" s="40">
        <f t="shared" ref="J73:J136" si="20">I$437</f>
        <v>-97.180207855166486</v>
      </c>
      <c r="K73" s="37">
        <f t="shared" ref="K73:K136" si="21">I73+J73</f>
        <v>1699.4643386319162</v>
      </c>
      <c r="L73" s="37">
        <f t="shared" ref="L73:L136" si="22">(I73*D73)</f>
        <v>4698225.4890637212</v>
      </c>
      <c r="M73" s="37">
        <f t="shared" ref="M73:M136" si="23">(K73*D73)</f>
        <v>4444099.2455224609</v>
      </c>
      <c r="N73" s="41">
        <f>'jan-feb'!M73</f>
        <v>2058652.6440373831</v>
      </c>
      <c r="O73" s="41">
        <f t="shared" ref="O73:O136" si="24">M73-N73</f>
        <v>2385446.6014850778</v>
      </c>
      <c r="Q73" s="4"/>
      <c r="R73" s="4"/>
      <c r="S73" s="4"/>
      <c r="T73" s="4"/>
    </row>
    <row r="74" spans="1:20" s="34" customFormat="1" x14ac:dyDescent="0.3">
      <c r="A74" s="33" t="s">
        <v>533</v>
      </c>
      <c r="B74" s="34" t="s">
        <v>128</v>
      </c>
      <c r="C74" s="36">
        <v>14417238</v>
      </c>
      <c r="D74" s="36">
        <v>2009</v>
      </c>
      <c r="E74" s="37">
        <f t="shared" si="15"/>
        <v>7176.3255350920854</v>
      </c>
      <c r="F74" s="38">
        <f t="shared" si="16"/>
        <v>0.78455405663611366</v>
      </c>
      <c r="G74" s="39">
        <f t="shared" si="17"/>
        <v>1182.4120046667733</v>
      </c>
      <c r="H74" s="39">
        <f t="shared" si="18"/>
        <v>369.59490872183346</v>
      </c>
      <c r="I74" s="37">
        <f t="shared" si="19"/>
        <v>1552.0069133886068</v>
      </c>
      <c r="J74" s="40">
        <f t="shared" si="20"/>
        <v>-97.180207855166486</v>
      </c>
      <c r="K74" s="37">
        <f t="shared" si="21"/>
        <v>1454.8267055334404</v>
      </c>
      <c r="L74" s="37">
        <f t="shared" si="22"/>
        <v>3117981.8889977112</v>
      </c>
      <c r="M74" s="37">
        <f t="shared" si="23"/>
        <v>2922746.8514166819</v>
      </c>
      <c r="N74" s="41">
        <f>'jan-feb'!M74</f>
        <v>1056716.8195300589</v>
      </c>
      <c r="O74" s="41">
        <f t="shared" si="24"/>
        <v>1866030.031886623</v>
      </c>
      <c r="Q74" s="4"/>
      <c r="R74" s="4"/>
      <c r="S74" s="4"/>
      <c r="T74" s="4"/>
    </row>
    <row r="75" spans="1:20" s="34" customFormat="1" x14ac:dyDescent="0.3">
      <c r="A75" s="33" t="s">
        <v>534</v>
      </c>
      <c r="B75" s="34" t="s">
        <v>129</v>
      </c>
      <c r="C75" s="36">
        <v>19757643</v>
      </c>
      <c r="D75" s="36">
        <v>2204</v>
      </c>
      <c r="E75" s="37">
        <f t="shared" si="15"/>
        <v>8964.4478221415611</v>
      </c>
      <c r="F75" s="38">
        <f t="shared" si="16"/>
        <v>0.98004109066293754</v>
      </c>
      <c r="G75" s="39">
        <f t="shared" si="17"/>
        <v>109.53863243708801</v>
      </c>
      <c r="H75" s="39">
        <f t="shared" si="18"/>
        <v>0</v>
      </c>
      <c r="I75" s="37">
        <f t="shared" si="19"/>
        <v>109.53863243708801</v>
      </c>
      <c r="J75" s="40">
        <f t="shared" si="20"/>
        <v>-97.180207855166486</v>
      </c>
      <c r="K75" s="37">
        <f t="shared" si="21"/>
        <v>12.358424581921525</v>
      </c>
      <c r="L75" s="37">
        <f t="shared" si="22"/>
        <v>241423.14589134199</v>
      </c>
      <c r="M75" s="37">
        <f t="shared" si="23"/>
        <v>27237.967778555041</v>
      </c>
      <c r="N75" s="41">
        <f>'jan-feb'!M75</f>
        <v>-1915091.0817334154</v>
      </c>
      <c r="O75" s="41">
        <f t="shared" si="24"/>
        <v>1942329.0495119705</v>
      </c>
      <c r="Q75" s="4"/>
      <c r="R75" s="4"/>
      <c r="S75" s="4"/>
      <c r="T75" s="4"/>
    </row>
    <row r="76" spans="1:20" s="34" customFormat="1" x14ac:dyDescent="0.3">
      <c r="A76" s="33" t="s">
        <v>535</v>
      </c>
      <c r="B76" s="34" t="s">
        <v>130</v>
      </c>
      <c r="C76" s="36">
        <v>16264489</v>
      </c>
      <c r="D76" s="36">
        <v>2293</v>
      </c>
      <c r="E76" s="37">
        <f t="shared" si="15"/>
        <v>7093.1046663759271</v>
      </c>
      <c r="F76" s="38">
        <f t="shared" si="16"/>
        <v>0.77545590886832216</v>
      </c>
      <c r="G76" s="39">
        <f t="shared" si="17"/>
        <v>1232.3445258964684</v>
      </c>
      <c r="H76" s="39">
        <f t="shared" si="18"/>
        <v>398.72221277248883</v>
      </c>
      <c r="I76" s="37">
        <f t="shared" si="19"/>
        <v>1631.0667386689572</v>
      </c>
      <c r="J76" s="40">
        <f t="shared" si="20"/>
        <v>-97.180207855166486</v>
      </c>
      <c r="K76" s="37">
        <f t="shared" si="21"/>
        <v>1533.8865308137906</v>
      </c>
      <c r="L76" s="37">
        <f t="shared" si="22"/>
        <v>3740036.0317679187</v>
      </c>
      <c r="M76" s="37">
        <f t="shared" si="23"/>
        <v>3517201.8151560221</v>
      </c>
      <c r="N76" s="41">
        <f>'jan-feb'!M76</f>
        <v>910053.7910813468</v>
      </c>
      <c r="O76" s="41">
        <f t="shared" si="24"/>
        <v>2607148.0240746755</v>
      </c>
      <c r="Q76" s="4"/>
      <c r="R76" s="4"/>
      <c r="S76" s="4"/>
      <c r="T76" s="4"/>
    </row>
    <row r="77" spans="1:20" s="34" customFormat="1" x14ac:dyDescent="0.3">
      <c r="A77" s="33" t="s">
        <v>536</v>
      </c>
      <c r="B77" s="34" t="s">
        <v>131</v>
      </c>
      <c r="C77" s="36">
        <v>25330903</v>
      </c>
      <c r="D77" s="36">
        <v>3589</v>
      </c>
      <c r="E77" s="37">
        <f t="shared" si="15"/>
        <v>7057.927835051546</v>
      </c>
      <c r="F77" s="38">
        <f t="shared" si="16"/>
        <v>0.77161019066891867</v>
      </c>
      <c r="G77" s="39">
        <f t="shared" si="17"/>
        <v>1253.4506246910971</v>
      </c>
      <c r="H77" s="39">
        <f t="shared" si="18"/>
        <v>411.03410373602219</v>
      </c>
      <c r="I77" s="37">
        <f t="shared" si="19"/>
        <v>1664.4847284271193</v>
      </c>
      <c r="J77" s="40">
        <f t="shared" si="20"/>
        <v>-97.180207855166486</v>
      </c>
      <c r="K77" s="37">
        <f t="shared" si="21"/>
        <v>1567.3045205719527</v>
      </c>
      <c r="L77" s="37">
        <f t="shared" si="22"/>
        <v>5973835.6903249314</v>
      </c>
      <c r="M77" s="37">
        <f t="shared" si="23"/>
        <v>5625055.9243327379</v>
      </c>
      <c r="N77" s="41">
        <f>'jan-feb'!M77</f>
        <v>1491474.0647801801</v>
      </c>
      <c r="O77" s="41">
        <f t="shared" si="24"/>
        <v>4133581.8595525576</v>
      </c>
      <c r="Q77" s="4"/>
      <c r="R77" s="4"/>
      <c r="S77" s="4"/>
      <c r="T77" s="4"/>
    </row>
    <row r="78" spans="1:20" s="34" customFormat="1" x14ac:dyDescent="0.3">
      <c r="A78" s="33" t="s">
        <v>537</v>
      </c>
      <c r="B78" s="34" t="s">
        <v>132</v>
      </c>
      <c r="C78" s="36">
        <v>50897559</v>
      </c>
      <c r="D78" s="36">
        <v>5742</v>
      </c>
      <c r="E78" s="37">
        <f t="shared" si="15"/>
        <v>8864.0820271682333</v>
      </c>
      <c r="F78" s="38">
        <f t="shared" si="16"/>
        <v>0.96906856841477806</v>
      </c>
      <c r="G78" s="39">
        <f t="shared" si="17"/>
        <v>169.75810942108473</v>
      </c>
      <c r="H78" s="39">
        <f t="shared" si="18"/>
        <v>0</v>
      </c>
      <c r="I78" s="37">
        <f t="shared" si="19"/>
        <v>169.75810942108473</v>
      </c>
      <c r="J78" s="40">
        <f t="shared" si="20"/>
        <v>-97.180207855166486</v>
      </c>
      <c r="K78" s="37">
        <f t="shared" si="21"/>
        <v>72.577901565918239</v>
      </c>
      <c r="L78" s="37">
        <f t="shared" si="22"/>
        <v>974751.06429586851</v>
      </c>
      <c r="M78" s="37">
        <f t="shared" si="23"/>
        <v>416742.31079150253</v>
      </c>
      <c r="N78" s="41">
        <f>'jan-feb'!M78</f>
        <v>-3406571.1708317907</v>
      </c>
      <c r="O78" s="41">
        <f t="shared" si="24"/>
        <v>3823313.4816232934</v>
      </c>
      <c r="Q78" s="4"/>
      <c r="R78" s="4"/>
      <c r="S78" s="4"/>
      <c r="T78" s="4"/>
    </row>
    <row r="79" spans="1:20" s="34" customFormat="1" x14ac:dyDescent="0.3">
      <c r="A79" s="33" t="s">
        <v>538</v>
      </c>
      <c r="B79" s="34" t="s">
        <v>133</v>
      </c>
      <c r="C79" s="36">
        <v>36265041</v>
      </c>
      <c r="D79" s="36">
        <v>5789</v>
      </c>
      <c r="E79" s="37">
        <f t="shared" si="15"/>
        <v>6264.4741751597858</v>
      </c>
      <c r="F79" s="38">
        <f t="shared" si="16"/>
        <v>0.68486561859274908</v>
      </c>
      <c r="G79" s="39">
        <f t="shared" si="17"/>
        <v>1729.5228206261531</v>
      </c>
      <c r="H79" s="39">
        <f t="shared" si="18"/>
        <v>688.74288469813825</v>
      </c>
      <c r="I79" s="37">
        <f t="shared" si="19"/>
        <v>2418.2657053242915</v>
      </c>
      <c r="J79" s="40">
        <f t="shared" si="20"/>
        <v>-97.180207855166486</v>
      </c>
      <c r="K79" s="37">
        <f t="shared" si="21"/>
        <v>2321.0854974691251</v>
      </c>
      <c r="L79" s="37">
        <f t="shared" si="22"/>
        <v>13999340.168122323</v>
      </c>
      <c r="M79" s="37">
        <f t="shared" si="23"/>
        <v>13436763.944848765</v>
      </c>
      <c r="N79" s="41">
        <f>'jan-feb'!M79</f>
        <v>5387460.2803183235</v>
      </c>
      <c r="O79" s="41">
        <f t="shared" si="24"/>
        <v>8049303.6645304412</v>
      </c>
      <c r="Q79" s="4"/>
      <c r="R79" s="4"/>
      <c r="S79" s="4"/>
      <c r="T79" s="4"/>
    </row>
    <row r="80" spans="1:20" s="34" customFormat="1" x14ac:dyDescent="0.3">
      <c r="A80" s="33" t="s">
        <v>539</v>
      </c>
      <c r="B80" s="34" t="s">
        <v>134</v>
      </c>
      <c r="C80" s="36">
        <v>25767898</v>
      </c>
      <c r="D80" s="36">
        <v>3127</v>
      </c>
      <c r="E80" s="37">
        <f t="shared" si="15"/>
        <v>8240.4534697793406</v>
      </c>
      <c r="F80" s="38">
        <f t="shared" si="16"/>
        <v>0.90089017932957538</v>
      </c>
      <c r="G80" s="39">
        <f t="shared" si="17"/>
        <v>543.93524385442026</v>
      </c>
      <c r="H80" s="39">
        <f t="shared" si="18"/>
        <v>0</v>
      </c>
      <c r="I80" s="37">
        <f t="shared" si="19"/>
        <v>543.93524385442026</v>
      </c>
      <c r="J80" s="40">
        <f t="shared" si="20"/>
        <v>-97.180207855166486</v>
      </c>
      <c r="K80" s="37">
        <f t="shared" si="21"/>
        <v>446.75503599925378</v>
      </c>
      <c r="L80" s="37">
        <f t="shared" si="22"/>
        <v>1700885.5075327721</v>
      </c>
      <c r="M80" s="37">
        <f t="shared" si="23"/>
        <v>1397002.9975696665</v>
      </c>
      <c r="N80" s="41">
        <f>'jan-feb'!M80</f>
        <v>-547813.06913810619</v>
      </c>
      <c r="O80" s="41">
        <f t="shared" si="24"/>
        <v>1944816.0667077727</v>
      </c>
      <c r="Q80" s="4"/>
      <c r="R80" s="4"/>
      <c r="S80" s="4"/>
      <c r="T80" s="4"/>
    </row>
    <row r="81" spans="1:20" s="34" customFormat="1" x14ac:dyDescent="0.3">
      <c r="A81" s="33" t="s">
        <v>540</v>
      </c>
      <c r="B81" s="34" t="s">
        <v>135</v>
      </c>
      <c r="C81" s="36">
        <v>32929728</v>
      </c>
      <c r="D81" s="36">
        <v>4425</v>
      </c>
      <c r="E81" s="37">
        <f t="shared" si="15"/>
        <v>7441.7464406779663</v>
      </c>
      <c r="F81" s="38">
        <f t="shared" si="16"/>
        <v>0.81357128100465137</v>
      </c>
      <c r="G81" s="39">
        <f t="shared" si="17"/>
        <v>1023.1594613152448</v>
      </c>
      <c r="H81" s="39">
        <f t="shared" si="18"/>
        <v>276.69759176677508</v>
      </c>
      <c r="I81" s="37">
        <f t="shared" si="19"/>
        <v>1299.8570530820198</v>
      </c>
      <c r="J81" s="40">
        <f t="shared" si="20"/>
        <v>-97.180207855166486</v>
      </c>
      <c r="K81" s="37">
        <f t="shared" si="21"/>
        <v>1202.6768452268534</v>
      </c>
      <c r="L81" s="37">
        <f t="shared" si="22"/>
        <v>5751867.4598879376</v>
      </c>
      <c r="M81" s="37">
        <f t="shared" si="23"/>
        <v>5321845.0401288262</v>
      </c>
      <c r="N81" s="41">
        <f>'jan-feb'!M81</f>
        <v>2938646.4056846746</v>
      </c>
      <c r="O81" s="41">
        <f t="shared" si="24"/>
        <v>2383198.6344441515</v>
      </c>
      <c r="Q81" s="4"/>
      <c r="R81" s="4"/>
      <c r="S81" s="4"/>
      <c r="T81" s="4"/>
    </row>
    <row r="82" spans="1:20" s="34" customFormat="1" x14ac:dyDescent="0.3">
      <c r="A82" s="33" t="s">
        <v>541</v>
      </c>
      <c r="B82" s="34" t="s">
        <v>136</v>
      </c>
      <c r="C82" s="36">
        <v>43850989</v>
      </c>
      <c r="D82" s="36">
        <v>5119</v>
      </c>
      <c r="E82" s="37">
        <f t="shared" si="15"/>
        <v>8566.3193983199835</v>
      </c>
      <c r="F82" s="38">
        <f t="shared" si="16"/>
        <v>0.93651557493152882</v>
      </c>
      <c r="G82" s="39">
        <f t="shared" si="17"/>
        <v>348.41568673003457</v>
      </c>
      <c r="H82" s="39">
        <f t="shared" si="18"/>
        <v>0</v>
      </c>
      <c r="I82" s="37">
        <f t="shared" si="19"/>
        <v>348.41568673003457</v>
      </c>
      <c r="J82" s="40">
        <f t="shared" si="20"/>
        <v>-97.180207855166486</v>
      </c>
      <c r="K82" s="37">
        <f t="shared" si="21"/>
        <v>251.23547887486808</v>
      </c>
      <c r="L82" s="37">
        <f t="shared" si="22"/>
        <v>1783539.900371047</v>
      </c>
      <c r="M82" s="37">
        <f t="shared" si="23"/>
        <v>1286074.4163604497</v>
      </c>
      <c r="N82" s="41">
        <f>'jan-feb'!M82</f>
        <v>273567.50127343519</v>
      </c>
      <c r="O82" s="41">
        <f t="shared" si="24"/>
        <v>1012506.9150870146</v>
      </c>
      <c r="Q82" s="4"/>
      <c r="R82" s="4"/>
      <c r="S82" s="4"/>
      <c r="T82" s="4"/>
    </row>
    <row r="83" spans="1:20" s="34" customFormat="1" x14ac:dyDescent="0.3">
      <c r="A83" s="33" t="s">
        <v>542</v>
      </c>
      <c r="B83" s="34" t="s">
        <v>137</v>
      </c>
      <c r="C83" s="36">
        <v>46504028</v>
      </c>
      <c r="D83" s="36">
        <v>6112</v>
      </c>
      <c r="E83" s="37">
        <f t="shared" si="15"/>
        <v>7608.6433246073302</v>
      </c>
      <c r="F83" s="38">
        <f t="shared" si="16"/>
        <v>0.83181733557483739</v>
      </c>
      <c r="G83" s="39">
        <f t="shared" si="17"/>
        <v>923.02133095762656</v>
      </c>
      <c r="H83" s="39">
        <f t="shared" si="18"/>
        <v>218.28368239149776</v>
      </c>
      <c r="I83" s="37">
        <f t="shared" si="19"/>
        <v>1141.3050133491242</v>
      </c>
      <c r="J83" s="40">
        <f t="shared" si="20"/>
        <v>-97.180207855166486</v>
      </c>
      <c r="K83" s="37">
        <f t="shared" si="21"/>
        <v>1044.1248054939579</v>
      </c>
      <c r="L83" s="37">
        <f t="shared" si="22"/>
        <v>6975656.241589847</v>
      </c>
      <c r="M83" s="37">
        <f t="shared" si="23"/>
        <v>6381690.8111790707</v>
      </c>
      <c r="N83" s="41">
        <f>'jan-feb'!M83</f>
        <v>3099150.8722586953</v>
      </c>
      <c r="O83" s="41">
        <f t="shared" si="24"/>
        <v>3282539.9389203754</v>
      </c>
      <c r="Q83" s="4"/>
      <c r="R83" s="4"/>
      <c r="S83" s="4"/>
      <c r="T83" s="4"/>
    </row>
    <row r="84" spans="1:20" s="34" customFormat="1" x14ac:dyDescent="0.3">
      <c r="A84" s="33" t="s">
        <v>543</v>
      </c>
      <c r="B84" s="34" t="s">
        <v>138</v>
      </c>
      <c r="C84" s="36">
        <v>109895286</v>
      </c>
      <c r="D84" s="36">
        <v>14948</v>
      </c>
      <c r="E84" s="37">
        <f t="shared" si="15"/>
        <v>7351.8387744179827</v>
      </c>
      <c r="F84" s="38">
        <f t="shared" si="16"/>
        <v>0.80374209698254573</v>
      </c>
      <c r="G84" s="39">
        <f t="shared" si="17"/>
        <v>1077.104061071235</v>
      </c>
      <c r="H84" s="39">
        <f t="shared" si="18"/>
        <v>308.16527495776938</v>
      </c>
      <c r="I84" s="37">
        <f t="shared" si="19"/>
        <v>1385.2693360290045</v>
      </c>
      <c r="J84" s="40">
        <f t="shared" si="20"/>
        <v>-97.180207855166486</v>
      </c>
      <c r="K84" s="37">
        <f t="shared" si="21"/>
        <v>1288.0891281738382</v>
      </c>
      <c r="L84" s="37">
        <f t="shared" si="22"/>
        <v>20707006.034961559</v>
      </c>
      <c r="M84" s="37">
        <f t="shared" si="23"/>
        <v>19254356.287942532</v>
      </c>
      <c r="N84" s="41">
        <f>'jan-feb'!M84</f>
        <v>9619577.8878473472</v>
      </c>
      <c r="O84" s="41">
        <f t="shared" si="24"/>
        <v>9634778.4000951853</v>
      </c>
      <c r="Q84" s="4"/>
      <c r="R84" s="4"/>
      <c r="S84" s="4"/>
      <c r="T84" s="4"/>
    </row>
    <row r="85" spans="1:20" s="34" customFormat="1" x14ac:dyDescent="0.3">
      <c r="A85" s="33" t="s">
        <v>544</v>
      </c>
      <c r="B85" s="34" t="s">
        <v>139</v>
      </c>
      <c r="C85" s="36">
        <v>97146215</v>
      </c>
      <c r="D85" s="36">
        <v>13384</v>
      </c>
      <c r="E85" s="37">
        <f t="shared" si="15"/>
        <v>7258.3842647937836</v>
      </c>
      <c r="F85" s="38">
        <f t="shared" si="16"/>
        <v>0.7935251531889469</v>
      </c>
      <c r="G85" s="39">
        <f t="shared" si="17"/>
        <v>1133.1767668457544</v>
      </c>
      <c r="H85" s="39">
        <f t="shared" si="18"/>
        <v>340.87435332623909</v>
      </c>
      <c r="I85" s="37">
        <f t="shared" si="19"/>
        <v>1474.0511201719935</v>
      </c>
      <c r="J85" s="40">
        <f t="shared" si="20"/>
        <v>-97.180207855166486</v>
      </c>
      <c r="K85" s="37">
        <f t="shared" si="21"/>
        <v>1376.8709123168269</v>
      </c>
      <c r="L85" s="37">
        <f t="shared" si="22"/>
        <v>19728700.192381959</v>
      </c>
      <c r="M85" s="37">
        <f t="shared" si="23"/>
        <v>18428040.290448412</v>
      </c>
      <c r="N85" s="41">
        <f>'jan-feb'!M85</f>
        <v>8842548.2663465962</v>
      </c>
      <c r="O85" s="41">
        <f t="shared" si="24"/>
        <v>9585492.0241018161</v>
      </c>
      <c r="Q85" s="4"/>
      <c r="R85" s="4"/>
      <c r="S85" s="4"/>
      <c r="T85" s="4"/>
    </row>
    <row r="86" spans="1:20" s="34" customFormat="1" x14ac:dyDescent="0.3">
      <c r="A86" s="33" t="s">
        <v>545</v>
      </c>
      <c r="B86" s="34" t="s">
        <v>140</v>
      </c>
      <c r="C86" s="36">
        <v>50617929</v>
      </c>
      <c r="D86" s="36">
        <v>6846</v>
      </c>
      <c r="E86" s="37">
        <f t="shared" si="15"/>
        <v>7393.7962313759863</v>
      </c>
      <c r="F86" s="38">
        <f t="shared" si="16"/>
        <v>0.80832910922182744</v>
      </c>
      <c r="G86" s="39">
        <f t="shared" si="17"/>
        <v>1051.929586896433</v>
      </c>
      <c r="H86" s="39">
        <f t="shared" si="18"/>
        <v>293.4801650224681</v>
      </c>
      <c r="I86" s="37">
        <f t="shared" si="19"/>
        <v>1345.4097519189011</v>
      </c>
      <c r="J86" s="40">
        <f t="shared" si="20"/>
        <v>-97.180207855166486</v>
      </c>
      <c r="K86" s="37">
        <f t="shared" si="21"/>
        <v>1248.2295440637345</v>
      </c>
      <c r="L86" s="37">
        <f t="shared" si="22"/>
        <v>9210675.1616367958</v>
      </c>
      <c r="M86" s="37">
        <f t="shared" si="23"/>
        <v>8545379.4586603269</v>
      </c>
      <c r="N86" s="41">
        <f>'jan-feb'!M86</f>
        <v>4141170.3367609656</v>
      </c>
      <c r="O86" s="41">
        <f t="shared" si="24"/>
        <v>4404209.1218993608</v>
      </c>
      <c r="Q86" s="4"/>
      <c r="R86" s="4"/>
      <c r="S86" s="4"/>
      <c r="T86" s="4"/>
    </row>
    <row r="87" spans="1:20" s="34" customFormat="1" x14ac:dyDescent="0.3">
      <c r="A87" s="33" t="s">
        <v>546</v>
      </c>
      <c r="B87" s="34" t="s">
        <v>141</v>
      </c>
      <c r="C87" s="36">
        <v>75144080</v>
      </c>
      <c r="D87" s="36">
        <v>9051</v>
      </c>
      <c r="E87" s="37">
        <f t="shared" si="15"/>
        <v>8302.2958789084078</v>
      </c>
      <c r="F87" s="38">
        <f t="shared" si="16"/>
        <v>0.90765112024803074</v>
      </c>
      <c r="G87" s="39">
        <f t="shared" si="17"/>
        <v>506.82979837698002</v>
      </c>
      <c r="H87" s="39">
        <f t="shared" si="18"/>
        <v>0</v>
      </c>
      <c r="I87" s="37">
        <f t="shared" si="19"/>
        <v>506.82979837698002</v>
      </c>
      <c r="J87" s="40">
        <f t="shared" si="20"/>
        <v>-97.180207855166486</v>
      </c>
      <c r="K87" s="37">
        <f t="shared" si="21"/>
        <v>409.64959052181354</v>
      </c>
      <c r="L87" s="37">
        <f t="shared" si="22"/>
        <v>4587316.5051100459</v>
      </c>
      <c r="M87" s="37">
        <f t="shared" si="23"/>
        <v>3707738.4438129342</v>
      </c>
      <c r="N87" s="41">
        <f>'jan-feb'!M87</f>
        <v>1704602.5794150925</v>
      </c>
      <c r="O87" s="41">
        <f t="shared" si="24"/>
        <v>2003135.8643978417</v>
      </c>
      <c r="Q87" s="4"/>
      <c r="R87" s="4"/>
      <c r="S87" s="4"/>
      <c r="T87" s="4"/>
    </row>
    <row r="88" spans="1:20" s="34" customFormat="1" x14ac:dyDescent="0.3">
      <c r="A88" s="33" t="s">
        <v>547</v>
      </c>
      <c r="B88" s="34" t="s">
        <v>142</v>
      </c>
      <c r="C88" s="36">
        <v>104126638</v>
      </c>
      <c r="D88" s="36">
        <v>13642</v>
      </c>
      <c r="E88" s="37">
        <f t="shared" si="15"/>
        <v>7632.7985632605187</v>
      </c>
      <c r="F88" s="38">
        <f t="shared" si="16"/>
        <v>0.83445811467295683</v>
      </c>
      <c r="G88" s="39">
        <f t="shared" si="17"/>
        <v>908.52818776571348</v>
      </c>
      <c r="H88" s="39">
        <f t="shared" si="18"/>
        <v>209.8293488628818</v>
      </c>
      <c r="I88" s="37">
        <f t="shared" si="19"/>
        <v>1118.3575366285952</v>
      </c>
      <c r="J88" s="40">
        <f t="shared" si="20"/>
        <v>-97.180207855166486</v>
      </c>
      <c r="K88" s="37">
        <f t="shared" si="21"/>
        <v>1021.1773287734287</v>
      </c>
      <c r="L88" s="37">
        <f t="shared" si="22"/>
        <v>15256633.514687296</v>
      </c>
      <c r="M88" s="37">
        <f t="shared" si="23"/>
        <v>13930901.119127115</v>
      </c>
      <c r="N88" s="41">
        <f>'jan-feb'!M88</f>
        <v>7435242.2743051583</v>
      </c>
      <c r="O88" s="41">
        <f t="shared" si="24"/>
        <v>6495658.8448219569</v>
      </c>
      <c r="Q88" s="4"/>
      <c r="R88" s="4"/>
      <c r="S88" s="4"/>
      <c r="T88" s="4"/>
    </row>
    <row r="89" spans="1:20" s="34" customFormat="1" x14ac:dyDescent="0.3">
      <c r="A89" s="33" t="s">
        <v>548</v>
      </c>
      <c r="B89" s="34" t="s">
        <v>143</v>
      </c>
      <c r="C89" s="36">
        <v>36491177</v>
      </c>
      <c r="D89" s="36">
        <v>5623</v>
      </c>
      <c r="E89" s="37">
        <f t="shared" si="15"/>
        <v>6489.6277787657837</v>
      </c>
      <c r="F89" s="38">
        <f t="shared" si="16"/>
        <v>0.70948060744902852</v>
      </c>
      <c r="G89" s="39">
        <f t="shared" si="17"/>
        <v>1594.4306584625544</v>
      </c>
      <c r="H89" s="39">
        <f t="shared" si="18"/>
        <v>609.93912343603904</v>
      </c>
      <c r="I89" s="37">
        <f t="shared" si="19"/>
        <v>2204.3697818985934</v>
      </c>
      <c r="J89" s="40">
        <f t="shared" si="20"/>
        <v>-97.180207855166486</v>
      </c>
      <c r="K89" s="37">
        <f t="shared" si="21"/>
        <v>2107.189574043427</v>
      </c>
      <c r="L89" s="37">
        <f t="shared" si="22"/>
        <v>12395171.28361579</v>
      </c>
      <c r="M89" s="37">
        <f t="shared" si="23"/>
        <v>11848726.97484619</v>
      </c>
      <c r="N89" s="41">
        <f>'jan-feb'!M89</f>
        <v>5160355.308918626</v>
      </c>
      <c r="O89" s="41">
        <f t="shared" si="24"/>
        <v>6688371.6659275638</v>
      </c>
      <c r="Q89" s="4"/>
      <c r="R89" s="4"/>
      <c r="S89" s="4"/>
      <c r="T89" s="4"/>
    </row>
    <row r="90" spans="1:20" s="34" customFormat="1" x14ac:dyDescent="0.3">
      <c r="A90" s="33" t="s">
        <v>549</v>
      </c>
      <c r="B90" s="34" t="s">
        <v>144</v>
      </c>
      <c r="C90" s="36">
        <v>47062579</v>
      </c>
      <c r="D90" s="36">
        <v>6671</v>
      </c>
      <c r="E90" s="37">
        <f t="shared" si="15"/>
        <v>7054.8012292010189</v>
      </c>
      <c r="F90" s="38">
        <f t="shared" si="16"/>
        <v>0.77126837349639243</v>
      </c>
      <c r="G90" s="39">
        <f t="shared" si="17"/>
        <v>1255.3265882014132</v>
      </c>
      <c r="H90" s="39">
        <f t="shared" si="18"/>
        <v>412.12841578370671</v>
      </c>
      <c r="I90" s="37">
        <f t="shared" si="19"/>
        <v>1667.4550039851199</v>
      </c>
      <c r="J90" s="40">
        <f t="shared" si="20"/>
        <v>-97.180207855166486</v>
      </c>
      <c r="K90" s="37">
        <f t="shared" si="21"/>
        <v>1570.2747961299533</v>
      </c>
      <c r="L90" s="37">
        <f t="shared" si="22"/>
        <v>11123592.331584735</v>
      </c>
      <c r="M90" s="37">
        <f t="shared" si="23"/>
        <v>10475303.164982919</v>
      </c>
      <c r="N90" s="41">
        <f>'jan-feb'!M90</f>
        <v>2562699.4145022533</v>
      </c>
      <c r="O90" s="41">
        <f t="shared" si="24"/>
        <v>7912603.7504806649</v>
      </c>
      <c r="Q90" s="4"/>
      <c r="R90" s="4"/>
      <c r="S90" s="4"/>
      <c r="T90" s="4"/>
    </row>
    <row r="91" spans="1:20" s="34" customFormat="1" x14ac:dyDescent="0.3">
      <c r="A91" s="33" t="s">
        <v>550</v>
      </c>
      <c r="B91" s="34" t="s">
        <v>145</v>
      </c>
      <c r="C91" s="36">
        <v>22090243</v>
      </c>
      <c r="D91" s="36">
        <v>2981</v>
      </c>
      <c r="E91" s="37">
        <f t="shared" si="15"/>
        <v>7410.3465280107348</v>
      </c>
      <c r="F91" s="38">
        <f t="shared" si="16"/>
        <v>0.8101384756308383</v>
      </c>
      <c r="G91" s="39">
        <f t="shared" si="17"/>
        <v>1041.9994089155837</v>
      </c>
      <c r="H91" s="39">
        <f t="shared" si="18"/>
        <v>287.68756120030616</v>
      </c>
      <c r="I91" s="37">
        <f t="shared" si="19"/>
        <v>1329.6869701158898</v>
      </c>
      <c r="J91" s="40">
        <f t="shared" si="20"/>
        <v>-97.180207855166486</v>
      </c>
      <c r="K91" s="37">
        <f t="shared" si="21"/>
        <v>1232.5067622607235</v>
      </c>
      <c r="L91" s="37">
        <f t="shared" si="22"/>
        <v>3963796.8579154676</v>
      </c>
      <c r="M91" s="37">
        <f t="shared" si="23"/>
        <v>3674102.6582992165</v>
      </c>
      <c r="N91" s="41">
        <f>'jan-feb'!M91</f>
        <v>800803.21230418445</v>
      </c>
      <c r="O91" s="41">
        <f t="shared" si="24"/>
        <v>2873299.4459950319</v>
      </c>
      <c r="Q91" s="4"/>
      <c r="R91" s="4"/>
      <c r="S91" s="4"/>
      <c r="T91" s="4"/>
    </row>
    <row r="92" spans="1:20" s="34" customFormat="1" x14ac:dyDescent="0.3">
      <c r="A92" s="33" t="s">
        <v>551</v>
      </c>
      <c r="B92" s="34" t="s">
        <v>146</v>
      </c>
      <c r="C92" s="36">
        <v>8436695</v>
      </c>
      <c r="D92" s="36">
        <v>1305</v>
      </c>
      <c r="E92" s="37">
        <f t="shared" si="15"/>
        <v>6464.9003831417622</v>
      </c>
      <c r="F92" s="38">
        <f t="shared" si="16"/>
        <v>0.70677727710928751</v>
      </c>
      <c r="G92" s="39">
        <f t="shared" si="17"/>
        <v>1609.2670958369674</v>
      </c>
      <c r="H92" s="39">
        <f t="shared" si="18"/>
        <v>618.59371190444654</v>
      </c>
      <c r="I92" s="37">
        <f t="shared" si="19"/>
        <v>2227.8608077414137</v>
      </c>
      <c r="J92" s="40">
        <f t="shared" si="20"/>
        <v>-97.180207855166486</v>
      </c>
      <c r="K92" s="37">
        <f t="shared" si="21"/>
        <v>2130.6805998862474</v>
      </c>
      <c r="L92" s="37">
        <f t="shared" si="22"/>
        <v>2907358.354102545</v>
      </c>
      <c r="M92" s="37">
        <f t="shared" si="23"/>
        <v>2780538.182851553</v>
      </c>
      <c r="N92" s="41">
        <f>'jan-feb'!M92</f>
        <v>1453915.9245578528</v>
      </c>
      <c r="O92" s="41">
        <f t="shared" si="24"/>
        <v>1326622.2582937002</v>
      </c>
      <c r="Q92" s="4"/>
      <c r="R92" s="4"/>
      <c r="S92" s="4"/>
      <c r="T92" s="4"/>
    </row>
    <row r="93" spans="1:20" s="34" customFormat="1" x14ac:dyDescent="0.3">
      <c r="A93" s="33" t="s">
        <v>552</v>
      </c>
      <c r="B93" s="34" t="s">
        <v>147</v>
      </c>
      <c r="C93" s="36">
        <v>52316058</v>
      </c>
      <c r="D93" s="36">
        <v>6418</v>
      </c>
      <c r="E93" s="37">
        <f t="shared" si="15"/>
        <v>8151.458086631349</v>
      </c>
      <c r="F93" s="38">
        <f t="shared" si="16"/>
        <v>0.89116073094694348</v>
      </c>
      <c r="G93" s="39">
        <f t="shared" si="17"/>
        <v>597.33247374321525</v>
      </c>
      <c r="H93" s="39">
        <f t="shared" si="18"/>
        <v>28.298515683091178</v>
      </c>
      <c r="I93" s="37">
        <f t="shared" si="19"/>
        <v>625.63098942630643</v>
      </c>
      <c r="J93" s="40">
        <f t="shared" si="20"/>
        <v>-97.180207855166486</v>
      </c>
      <c r="K93" s="37">
        <f t="shared" si="21"/>
        <v>528.45078157113994</v>
      </c>
      <c r="L93" s="37">
        <f t="shared" si="22"/>
        <v>4015299.6901380345</v>
      </c>
      <c r="M93" s="37">
        <f t="shared" si="23"/>
        <v>3391597.1161235762</v>
      </c>
      <c r="N93" s="41">
        <f>'jan-feb'!M93</f>
        <v>440672.64402674354</v>
      </c>
      <c r="O93" s="41">
        <f t="shared" si="24"/>
        <v>2950924.4720968325</v>
      </c>
      <c r="Q93" s="4"/>
      <c r="R93" s="4"/>
      <c r="S93" s="4"/>
      <c r="T93" s="4"/>
    </row>
    <row r="94" spans="1:20" s="34" customFormat="1" x14ac:dyDescent="0.3">
      <c r="A94" s="33" t="s">
        <v>553</v>
      </c>
      <c r="B94" s="34" t="s">
        <v>148</v>
      </c>
      <c r="C94" s="36">
        <v>17593946</v>
      </c>
      <c r="D94" s="36">
        <v>2135</v>
      </c>
      <c r="E94" s="37">
        <f t="shared" si="15"/>
        <v>8240.7241217798601</v>
      </c>
      <c r="F94" s="38">
        <f t="shared" si="16"/>
        <v>0.9009197684450504</v>
      </c>
      <c r="G94" s="39">
        <f t="shared" si="17"/>
        <v>543.77285265410865</v>
      </c>
      <c r="H94" s="39">
        <f t="shared" si="18"/>
        <v>0</v>
      </c>
      <c r="I94" s="37">
        <f t="shared" si="19"/>
        <v>543.77285265410865</v>
      </c>
      <c r="J94" s="40">
        <f t="shared" si="20"/>
        <v>-97.180207855166486</v>
      </c>
      <c r="K94" s="37">
        <f t="shared" si="21"/>
        <v>446.59264479894216</v>
      </c>
      <c r="L94" s="37">
        <f t="shared" si="22"/>
        <v>1160955.040416522</v>
      </c>
      <c r="M94" s="37">
        <f t="shared" si="23"/>
        <v>953475.29664574156</v>
      </c>
      <c r="N94" s="41">
        <f>'jan-feb'!M94</f>
        <v>429958.73155633477</v>
      </c>
      <c r="O94" s="41">
        <f t="shared" si="24"/>
        <v>523516.56508940679</v>
      </c>
      <c r="Q94" s="4"/>
      <c r="R94" s="4"/>
      <c r="S94" s="4"/>
      <c r="T94" s="4"/>
    </row>
    <row r="95" spans="1:20" s="34" customFormat="1" x14ac:dyDescent="0.3">
      <c r="A95" s="33" t="s">
        <v>554</v>
      </c>
      <c r="B95" s="34" t="s">
        <v>149</v>
      </c>
      <c r="C95" s="36">
        <v>27200021</v>
      </c>
      <c r="D95" s="36">
        <v>3208</v>
      </c>
      <c r="E95" s="37">
        <f t="shared" si="15"/>
        <v>8478.809538653366</v>
      </c>
      <c r="F95" s="38">
        <f t="shared" si="16"/>
        <v>0.92694853187288073</v>
      </c>
      <c r="G95" s="39">
        <f t="shared" si="17"/>
        <v>400.92160253000509</v>
      </c>
      <c r="H95" s="39">
        <f t="shared" si="18"/>
        <v>0</v>
      </c>
      <c r="I95" s="37">
        <f t="shared" si="19"/>
        <v>400.92160253000509</v>
      </c>
      <c r="J95" s="40">
        <f t="shared" si="20"/>
        <v>-97.180207855166486</v>
      </c>
      <c r="K95" s="37">
        <f t="shared" si="21"/>
        <v>303.7413946748386</v>
      </c>
      <c r="L95" s="37">
        <f t="shared" si="22"/>
        <v>1286156.5009162563</v>
      </c>
      <c r="M95" s="37">
        <f t="shared" si="23"/>
        <v>974402.39411688223</v>
      </c>
      <c r="N95" s="41">
        <f>'jan-feb'!M95</f>
        <v>461394.29773103702</v>
      </c>
      <c r="O95" s="41">
        <f t="shared" si="24"/>
        <v>513008.09638584522</v>
      </c>
      <c r="Q95" s="4"/>
      <c r="R95" s="4"/>
      <c r="S95" s="4"/>
      <c r="T95" s="4"/>
    </row>
    <row r="96" spans="1:20" s="34" customFormat="1" x14ac:dyDescent="0.3">
      <c r="A96" s="33" t="s">
        <v>555</v>
      </c>
      <c r="B96" s="34" t="s">
        <v>150</v>
      </c>
      <c r="C96" s="36">
        <v>14896335</v>
      </c>
      <c r="D96" s="36">
        <v>1610</v>
      </c>
      <c r="E96" s="37">
        <f t="shared" si="15"/>
        <v>9252.3819875776389</v>
      </c>
      <c r="F96" s="38">
        <f t="shared" si="16"/>
        <v>1.0115195842781397</v>
      </c>
      <c r="G96" s="39">
        <f t="shared" si="17"/>
        <v>-63.221866824558674</v>
      </c>
      <c r="H96" s="39">
        <f t="shared" si="18"/>
        <v>0</v>
      </c>
      <c r="I96" s="37">
        <f t="shared" si="19"/>
        <v>-63.221866824558674</v>
      </c>
      <c r="J96" s="40">
        <f t="shared" si="20"/>
        <v>-97.180207855166486</v>
      </c>
      <c r="K96" s="37">
        <f t="shared" si="21"/>
        <v>-160.40207467972516</v>
      </c>
      <c r="L96" s="37">
        <f t="shared" si="22"/>
        <v>-101787.20558753947</v>
      </c>
      <c r="M96" s="37">
        <f t="shared" si="23"/>
        <v>-258247.34023435751</v>
      </c>
      <c r="N96" s="41">
        <f>'jan-feb'!M96</f>
        <v>-1237575.305440471</v>
      </c>
      <c r="O96" s="41">
        <f t="shared" si="24"/>
        <v>979327.96520611353</v>
      </c>
      <c r="Q96" s="4"/>
      <c r="R96" s="4"/>
      <c r="S96" s="4"/>
      <c r="T96" s="4"/>
    </row>
    <row r="97" spans="1:20" s="34" customFormat="1" x14ac:dyDescent="0.3">
      <c r="A97" s="33" t="s">
        <v>556</v>
      </c>
      <c r="B97" s="34" t="s">
        <v>151</v>
      </c>
      <c r="C97" s="36">
        <v>601063625</v>
      </c>
      <c r="D97" s="36">
        <v>68933</v>
      </c>
      <c r="E97" s="37">
        <f t="shared" si="15"/>
        <v>8719.5338226974018</v>
      </c>
      <c r="F97" s="38">
        <f t="shared" si="16"/>
        <v>0.95326579028793512</v>
      </c>
      <c r="G97" s="39">
        <f t="shared" si="17"/>
        <v>256.4870321035836</v>
      </c>
      <c r="H97" s="39">
        <f t="shared" si="18"/>
        <v>0</v>
      </c>
      <c r="I97" s="37">
        <f t="shared" si="19"/>
        <v>256.4870321035836</v>
      </c>
      <c r="J97" s="40">
        <f t="shared" si="20"/>
        <v>-97.180207855166486</v>
      </c>
      <c r="K97" s="37">
        <f t="shared" si="21"/>
        <v>159.30682424841712</v>
      </c>
      <c r="L97" s="37">
        <f t="shared" si="22"/>
        <v>17680420.583996329</v>
      </c>
      <c r="M97" s="37">
        <f t="shared" si="23"/>
        <v>10981497.315916138</v>
      </c>
      <c r="N97" s="41">
        <f>'jan-feb'!M97</f>
        <v>7724655.0542062335</v>
      </c>
      <c r="O97" s="41">
        <f t="shared" si="24"/>
        <v>3256842.2617099043</v>
      </c>
      <c r="Q97" s="4"/>
      <c r="R97" s="4"/>
      <c r="S97" s="4"/>
      <c r="T97" s="4"/>
    </row>
    <row r="98" spans="1:20" s="34" customFormat="1" x14ac:dyDescent="0.3">
      <c r="A98" s="33" t="s">
        <v>557</v>
      </c>
      <c r="B98" s="34" t="s">
        <v>152</v>
      </c>
      <c r="C98" s="36">
        <v>254428024</v>
      </c>
      <c r="D98" s="36">
        <v>27481</v>
      </c>
      <c r="E98" s="37">
        <f t="shared" si="15"/>
        <v>9258.3248062297589</v>
      </c>
      <c r="F98" s="38">
        <f t="shared" si="16"/>
        <v>1.0121692848050423</v>
      </c>
      <c r="G98" s="39">
        <f t="shared" si="17"/>
        <v>-66.787558015830655</v>
      </c>
      <c r="H98" s="39">
        <f t="shared" si="18"/>
        <v>0</v>
      </c>
      <c r="I98" s="37">
        <f t="shared" si="19"/>
        <v>-66.787558015830655</v>
      </c>
      <c r="J98" s="40">
        <f t="shared" si="20"/>
        <v>-97.180207855166486</v>
      </c>
      <c r="K98" s="37">
        <f t="shared" si="21"/>
        <v>-163.96776587099714</v>
      </c>
      <c r="L98" s="37">
        <f t="shared" si="22"/>
        <v>-1835388.8818330423</v>
      </c>
      <c r="M98" s="37">
        <f t="shared" si="23"/>
        <v>-4505998.1739008725</v>
      </c>
      <c r="N98" s="41">
        <f>'jan-feb'!M98</f>
        <v>-921766.89714881056</v>
      </c>
      <c r="O98" s="41">
        <f t="shared" si="24"/>
        <v>-3584231.2767520621</v>
      </c>
      <c r="Q98" s="4"/>
      <c r="R98" s="4"/>
      <c r="S98" s="4"/>
      <c r="T98" s="4"/>
    </row>
    <row r="99" spans="1:20" s="34" customFormat="1" x14ac:dyDescent="0.3">
      <c r="A99" s="33" t="s">
        <v>558</v>
      </c>
      <c r="B99" s="34" t="s">
        <v>153</v>
      </c>
      <c r="C99" s="36">
        <v>238333961</v>
      </c>
      <c r="D99" s="36">
        <v>30442</v>
      </c>
      <c r="E99" s="37">
        <f t="shared" si="15"/>
        <v>7829.1163852572108</v>
      </c>
      <c r="F99" s="38">
        <f t="shared" si="16"/>
        <v>0.85592062259352253</v>
      </c>
      <c r="G99" s="39">
        <f t="shared" si="17"/>
        <v>790.73749456769815</v>
      </c>
      <c r="H99" s="39">
        <f t="shared" si="18"/>
        <v>141.11811116403953</v>
      </c>
      <c r="I99" s="37">
        <f t="shared" si="19"/>
        <v>931.85560573173768</v>
      </c>
      <c r="J99" s="40">
        <f t="shared" si="20"/>
        <v>-97.180207855166486</v>
      </c>
      <c r="K99" s="37">
        <f t="shared" si="21"/>
        <v>834.6753978765712</v>
      </c>
      <c r="L99" s="37">
        <f t="shared" si="22"/>
        <v>28367548.349685557</v>
      </c>
      <c r="M99" s="37">
        <f t="shared" si="23"/>
        <v>25409188.462158579</v>
      </c>
      <c r="N99" s="41">
        <f>'jan-feb'!M99</f>
        <v>11892310.311141888</v>
      </c>
      <c r="O99" s="41">
        <f t="shared" si="24"/>
        <v>13516878.151016692</v>
      </c>
      <c r="Q99" s="4"/>
      <c r="R99" s="4"/>
      <c r="S99" s="4"/>
      <c r="T99" s="4"/>
    </row>
    <row r="100" spans="1:20" s="34" customFormat="1" x14ac:dyDescent="0.3">
      <c r="A100" s="33" t="s">
        <v>559</v>
      </c>
      <c r="B100" s="34" t="s">
        <v>154</v>
      </c>
      <c r="C100" s="36">
        <v>68535559</v>
      </c>
      <c r="D100" s="36">
        <v>6845</v>
      </c>
      <c r="E100" s="37">
        <f t="shared" si="15"/>
        <v>10012.499488677868</v>
      </c>
      <c r="F100" s="38">
        <f t="shared" si="16"/>
        <v>1.094619670261159</v>
      </c>
      <c r="G100" s="39">
        <f t="shared" si="17"/>
        <v>-519.29236748469589</v>
      </c>
      <c r="H100" s="39">
        <f t="shared" si="18"/>
        <v>0</v>
      </c>
      <c r="I100" s="37">
        <f t="shared" si="19"/>
        <v>-519.29236748469589</v>
      </c>
      <c r="J100" s="40">
        <f t="shared" si="20"/>
        <v>-97.180207855166486</v>
      </c>
      <c r="K100" s="37">
        <f t="shared" si="21"/>
        <v>-616.47257533986237</v>
      </c>
      <c r="L100" s="37">
        <f t="shared" si="22"/>
        <v>-3554556.2554327436</v>
      </c>
      <c r="M100" s="37">
        <f t="shared" si="23"/>
        <v>-4219754.7782013584</v>
      </c>
      <c r="N100" s="41">
        <f>'jan-feb'!M100</f>
        <v>-833174.78741616302</v>
      </c>
      <c r="O100" s="41">
        <f t="shared" si="24"/>
        <v>-3386579.9907851955</v>
      </c>
      <c r="Q100" s="4"/>
      <c r="R100" s="4"/>
      <c r="S100" s="4"/>
      <c r="T100" s="4"/>
    </row>
    <row r="101" spans="1:20" s="34" customFormat="1" x14ac:dyDescent="0.3">
      <c r="A101" s="33" t="s">
        <v>560</v>
      </c>
      <c r="B101" s="34" t="s">
        <v>155</v>
      </c>
      <c r="C101" s="36">
        <v>8881120</v>
      </c>
      <c r="D101" s="36">
        <v>1052</v>
      </c>
      <c r="E101" s="37">
        <f t="shared" si="15"/>
        <v>8442.1292775665406</v>
      </c>
      <c r="F101" s="38">
        <f t="shared" si="16"/>
        <v>0.92293845073965752</v>
      </c>
      <c r="G101" s="39">
        <f t="shared" si="17"/>
        <v>422.92975918210033</v>
      </c>
      <c r="H101" s="39">
        <f t="shared" si="18"/>
        <v>0</v>
      </c>
      <c r="I101" s="37">
        <f t="shared" si="19"/>
        <v>422.92975918210033</v>
      </c>
      <c r="J101" s="40">
        <f t="shared" si="20"/>
        <v>-97.180207855166486</v>
      </c>
      <c r="K101" s="37">
        <f t="shared" si="21"/>
        <v>325.74955132693384</v>
      </c>
      <c r="L101" s="37">
        <f t="shared" si="22"/>
        <v>444922.10665956954</v>
      </c>
      <c r="M101" s="37">
        <f t="shared" si="23"/>
        <v>342688.52799593442</v>
      </c>
      <c r="N101" s="41">
        <f>'jan-feb'!M101</f>
        <v>203632.745016537</v>
      </c>
      <c r="O101" s="41">
        <f t="shared" si="24"/>
        <v>139055.78297939742</v>
      </c>
      <c r="Q101" s="4"/>
      <c r="R101" s="4"/>
      <c r="S101" s="4"/>
      <c r="T101" s="4"/>
    </row>
    <row r="102" spans="1:20" s="34" customFormat="1" x14ac:dyDescent="0.3">
      <c r="A102" s="33" t="s">
        <v>561</v>
      </c>
      <c r="B102" s="34" t="s">
        <v>99</v>
      </c>
      <c r="C102" s="36">
        <v>29173433</v>
      </c>
      <c r="D102" s="36">
        <v>3315</v>
      </c>
      <c r="E102" s="37">
        <f t="shared" si="15"/>
        <v>8800.4322775263954</v>
      </c>
      <c r="F102" s="38">
        <f t="shared" si="16"/>
        <v>0.96211003942369655</v>
      </c>
      <c r="G102" s="39">
        <f t="shared" si="17"/>
        <v>207.94795920618745</v>
      </c>
      <c r="H102" s="39">
        <f t="shared" si="18"/>
        <v>0</v>
      </c>
      <c r="I102" s="37">
        <f t="shared" si="19"/>
        <v>207.94795920618745</v>
      </c>
      <c r="J102" s="40">
        <f t="shared" si="20"/>
        <v>-97.180207855166486</v>
      </c>
      <c r="K102" s="37">
        <f t="shared" si="21"/>
        <v>110.76775135102096</v>
      </c>
      <c r="L102" s="37">
        <f t="shared" si="22"/>
        <v>689347.48476851138</v>
      </c>
      <c r="M102" s="37">
        <f t="shared" si="23"/>
        <v>367195.09572863451</v>
      </c>
      <c r="N102" s="41">
        <f>'jan-feb'!M102</f>
        <v>-519835.10405910702</v>
      </c>
      <c r="O102" s="41">
        <f t="shared" si="24"/>
        <v>887030.19978774153</v>
      </c>
      <c r="Q102" s="4"/>
      <c r="R102" s="4"/>
      <c r="S102" s="4"/>
      <c r="T102" s="4"/>
    </row>
    <row r="103" spans="1:20" s="34" customFormat="1" x14ac:dyDescent="0.3">
      <c r="A103" s="33" t="s">
        <v>562</v>
      </c>
      <c r="B103" s="34" t="s">
        <v>156</v>
      </c>
      <c r="C103" s="36">
        <v>41679893</v>
      </c>
      <c r="D103" s="36">
        <v>4576</v>
      </c>
      <c r="E103" s="37">
        <f t="shared" si="15"/>
        <v>9108.3682255244748</v>
      </c>
      <c r="F103" s="38">
        <f t="shared" si="16"/>
        <v>0.99577523423747671</v>
      </c>
      <c r="G103" s="39">
        <f t="shared" si="17"/>
        <v>23.186390407339786</v>
      </c>
      <c r="H103" s="39">
        <f t="shared" si="18"/>
        <v>0</v>
      </c>
      <c r="I103" s="37">
        <f t="shared" si="19"/>
        <v>23.186390407339786</v>
      </c>
      <c r="J103" s="40">
        <f t="shared" si="20"/>
        <v>-97.180207855166486</v>
      </c>
      <c r="K103" s="37">
        <f t="shared" si="21"/>
        <v>-73.9938174478267</v>
      </c>
      <c r="L103" s="37">
        <f t="shared" si="22"/>
        <v>106100.92250398686</v>
      </c>
      <c r="M103" s="37">
        <f t="shared" si="23"/>
        <v>-338595.70864125498</v>
      </c>
      <c r="N103" s="41">
        <f>'jan-feb'!M103</f>
        <v>-1282113.0840345314</v>
      </c>
      <c r="O103" s="41">
        <f t="shared" si="24"/>
        <v>943517.37539327634</v>
      </c>
      <c r="Q103" s="4"/>
      <c r="R103" s="4"/>
      <c r="S103" s="4"/>
      <c r="T103" s="4"/>
    </row>
    <row r="104" spans="1:20" s="34" customFormat="1" x14ac:dyDescent="0.3">
      <c r="A104" s="33" t="s">
        <v>563</v>
      </c>
      <c r="B104" s="34" t="s">
        <v>157</v>
      </c>
      <c r="C104" s="36">
        <v>24155871</v>
      </c>
      <c r="D104" s="36">
        <v>2481</v>
      </c>
      <c r="E104" s="37">
        <f t="shared" si="15"/>
        <v>9736.3446191051989</v>
      </c>
      <c r="F104" s="38">
        <f t="shared" si="16"/>
        <v>1.0644289518881422</v>
      </c>
      <c r="G104" s="39">
        <f t="shared" si="17"/>
        <v>-353.59944574109466</v>
      </c>
      <c r="H104" s="39">
        <f t="shared" si="18"/>
        <v>0</v>
      </c>
      <c r="I104" s="37">
        <f t="shared" si="19"/>
        <v>-353.59944574109466</v>
      </c>
      <c r="J104" s="40">
        <f t="shared" si="20"/>
        <v>-97.180207855166486</v>
      </c>
      <c r="K104" s="37">
        <f t="shared" si="21"/>
        <v>-450.77965359626114</v>
      </c>
      <c r="L104" s="37">
        <f t="shared" si="22"/>
        <v>-877280.22488365578</v>
      </c>
      <c r="M104" s="37">
        <f t="shared" si="23"/>
        <v>-1118384.3205723239</v>
      </c>
      <c r="N104" s="41">
        <f>'jan-feb'!M104</f>
        <v>-801464.15552658937</v>
      </c>
      <c r="O104" s="41">
        <f t="shared" si="24"/>
        <v>-316920.16504573449</v>
      </c>
      <c r="Q104" s="4"/>
      <c r="R104" s="4"/>
      <c r="S104" s="4"/>
      <c r="T104" s="4"/>
    </row>
    <row r="105" spans="1:20" s="34" customFormat="1" x14ac:dyDescent="0.3">
      <c r="A105" s="33" t="s">
        <v>564</v>
      </c>
      <c r="B105" s="34" t="s">
        <v>158</v>
      </c>
      <c r="C105" s="36">
        <v>43963137</v>
      </c>
      <c r="D105" s="36">
        <v>4671</v>
      </c>
      <c r="E105" s="37">
        <f t="shared" si="15"/>
        <v>9411.9325626204245</v>
      </c>
      <c r="F105" s="38">
        <f t="shared" si="16"/>
        <v>1.0289625013080785</v>
      </c>
      <c r="G105" s="39">
        <f t="shared" si="17"/>
        <v>-158.95221185023001</v>
      </c>
      <c r="H105" s="39">
        <f t="shared" si="18"/>
        <v>0</v>
      </c>
      <c r="I105" s="37">
        <f t="shared" si="19"/>
        <v>-158.95221185023001</v>
      </c>
      <c r="J105" s="40">
        <f t="shared" si="20"/>
        <v>-97.180207855166486</v>
      </c>
      <c r="K105" s="37">
        <f t="shared" si="21"/>
        <v>-256.1324197053965</v>
      </c>
      <c r="L105" s="37">
        <f t="shared" si="22"/>
        <v>-742465.78155242442</v>
      </c>
      <c r="M105" s="37">
        <f t="shared" si="23"/>
        <v>-1196394.5324439071</v>
      </c>
      <c r="N105" s="41">
        <f>'jan-feb'!M105</f>
        <v>-2631548.3772126962</v>
      </c>
      <c r="O105" s="41">
        <f t="shared" si="24"/>
        <v>1435153.8447687891</v>
      </c>
      <c r="Q105" s="4"/>
      <c r="R105" s="4"/>
      <c r="S105" s="4"/>
      <c r="T105" s="4"/>
    </row>
    <row r="106" spans="1:20" s="34" customFormat="1" x14ac:dyDescent="0.3">
      <c r="A106" s="33" t="s">
        <v>565</v>
      </c>
      <c r="B106" s="34" t="s">
        <v>159</v>
      </c>
      <c r="C106" s="36">
        <v>56739344</v>
      </c>
      <c r="D106" s="36">
        <v>4473</v>
      </c>
      <c r="E106" s="37">
        <f t="shared" si="15"/>
        <v>12684.852224457858</v>
      </c>
      <c r="F106" s="38">
        <f t="shared" si="16"/>
        <v>1.3867754774868</v>
      </c>
      <c r="G106" s="39">
        <f t="shared" si="17"/>
        <v>-2122.7040089526899</v>
      </c>
      <c r="H106" s="39">
        <f t="shared" si="18"/>
        <v>0</v>
      </c>
      <c r="I106" s="37">
        <f t="shared" si="19"/>
        <v>-2122.7040089526899</v>
      </c>
      <c r="J106" s="40">
        <f t="shared" si="20"/>
        <v>-97.180207855166486</v>
      </c>
      <c r="K106" s="37">
        <f t="shared" si="21"/>
        <v>-2219.8842168078563</v>
      </c>
      <c r="L106" s="37">
        <f t="shared" si="22"/>
        <v>-9494855.032045383</v>
      </c>
      <c r="M106" s="37">
        <f t="shared" si="23"/>
        <v>-9929542.1017815415</v>
      </c>
      <c r="N106" s="41">
        <f>'jan-feb'!M106</f>
        <v>-7752341.9851150485</v>
      </c>
      <c r="O106" s="41">
        <f t="shared" si="24"/>
        <v>-2177200.116666493</v>
      </c>
      <c r="Q106" s="4"/>
      <c r="R106" s="4"/>
      <c r="S106" s="4"/>
      <c r="T106" s="4"/>
    </row>
    <row r="107" spans="1:20" s="34" customFormat="1" x14ac:dyDescent="0.3">
      <c r="A107" s="33" t="s">
        <v>566</v>
      </c>
      <c r="B107" s="34" t="s">
        <v>160</v>
      </c>
      <c r="C107" s="36">
        <v>28833033</v>
      </c>
      <c r="D107" s="36">
        <v>3490</v>
      </c>
      <c r="E107" s="37">
        <f t="shared" si="15"/>
        <v>8261.6140401146131</v>
      </c>
      <c r="F107" s="38">
        <f t="shared" si="16"/>
        <v>0.90320356536760982</v>
      </c>
      <c r="G107" s="39">
        <f t="shared" si="17"/>
        <v>531.23890165325679</v>
      </c>
      <c r="H107" s="39">
        <f t="shared" si="18"/>
        <v>0</v>
      </c>
      <c r="I107" s="37">
        <f t="shared" si="19"/>
        <v>531.23890165325679</v>
      </c>
      <c r="J107" s="40">
        <f t="shared" si="20"/>
        <v>-97.180207855166486</v>
      </c>
      <c r="K107" s="37">
        <f t="shared" si="21"/>
        <v>434.0586937980903</v>
      </c>
      <c r="L107" s="37">
        <f t="shared" si="22"/>
        <v>1854023.7667698662</v>
      </c>
      <c r="M107" s="37">
        <f t="shared" si="23"/>
        <v>1514864.8413553352</v>
      </c>
      <c r="N107" s="41">
        <f>'jan-feb'!M107</f>
        <v>1233902.2553309645</v>
      </c>
      <c r="O107" s="41">
        <f t="shared" si="24"/>
        <v>280962.58602437074</v>
      </c>
      <c r="Q107" s="4"/>
      <c r="R107" s="4"/>
      <c r="S107" s="4"/>
      <c r="T107" s="4"/>
    </row>
    <row r="108" spans="1:20" s="34" customFormat="1" x14ac:dyDescent="0.3">
      <c r="A108" s="33" t="s">
        <v>567</v>
      </c>
      <c r="B108" s="34" t="s">
        <v>161</v>
      </c>
      <c r="C108" s="36">
        <v>21375554</v>
      </c>
      <c r="D108" s="36">
        <v>2239</v>
      </c>
      <c r="E108" s="37">
        <f t="shared" si="15"/>
        <v>9546.9200535953551</v>
      </c>
      <c r="F108" s="38">
        <f t="shared" si="16"/>
        <v>1.0437200514110718</v>
      </c>
      <c r="G108" s="39">
        <f t="shared" si="17"/>
        <v>-239.94470643518832</v>
      </c>
      <c r="H108" s="39">
        <f t="shared" si="18"/>
        <v>0</v>
      </c>
      <c r="I108" s="37">
        <f t="shared" si="19"/>
        <v>-239.94470643518832</v>
      </c>
      <c r="J108" s="40">
        <f t="shared" si="20"/>
        <v>-97.180207855166486</v>
      </c>
      <c r="K108" s="37">
        <f t="shared" si="21"/>
        <v>-337.12491429035481</v>
      </c>
      <c r="L108" s="37">
        <f t="shared" si="22"/>
        <v>-537236.1977083867</v>
      </c>
      <c r="M108" s="37">
        <f t="shared" si="23"/>
        <v>-754822.68309610442</v>
      </c>
      <c r="N108" s="41">
        <f>'jan-feb'!M108</f>
        <v>-671161.63185168628</v>
      </c>
      <c r="O108" s="41">
        <f t="shared" si="24"/>
        <v>-83661.051244418137</v>
      </c>
      <c r="Q108" s="4"/>
      <c r="R108" s="4"/>
      <c r="S108" s="4"/>
      <c r="T108" s="4"/>
    </row>
    <row r="109" spans="1:20" s="34" customFormat="1" x14ac:dyDescent="0.3">
      <c r="A109" s="33" t="s">
        <v>568</v>
      </c>
      <c r="B109" s="34" t="s">
        <v>162</v>
      </c>
      <c r="C109" s="36">
        <v>111893215</v>
      </c>
      <c r="D109" s="36">
        <v>13980</v>
      </c>
      <c r="E109" s="37">
        <f t="shared" si="15"/>
        <v>8003.8065092989982</v>
      </c>
      <c r="F109" s="38">
        <f t="shared" si="16"/>
        <v>0.87501867560143853</v>
      </c>
      <c r="G109" s="39">
        <f t="shared" si="17"/>
        <v>685.92342014262579</v>
      </c>
      <c r="H109" s="39">
        <f t="shared" si="18"/>
        <v>79.97656774941396</v>
      </c>
      <c r="I109" s="37">
        <f t="shared" si="19"/>
        <v>765.89998789203969</v>
      </c>
      <c r="J109" s="40">
        <f t="shared" si="20"/>
        <v>-97.180207855166486</v>
      </c>
      <c r="K109" s="37">
        <f t="shared" si="21"/>
        <v>668.7197800368732</v>
      </c>
      <c r="L109" s="37">
        <f t="shared" si="22"/>
        <v>10707281.830730716</v>
      </c>
      <c r="M109" s="37">
        <f t="shared" si="23"/>
        <v>9348702.5249154866</v>
      </c>
      <c r="N109" s="41">
        <f>'jan-feb'!M109</f>
        <v>3599431.7510105642</v>
      </c>
      <c r="O109" s="41">
        <f t="shared" si="24"/>
        <v>5749270.7739049224</v>
      </c>
      <c r="Q109" s="4"/>
      <c r="R109" s="4"/>
      <c r="S109" s="4"/>
      <c r="T109" s="4"/>
    </row>
    <row r="110" spans="1:20" s="34" customFormat="1" x14ac:dyDescent="0.3">
      <c r="A110" s="33" t="s">
        <v>569</v>
      </c>
      <c r="B110" s="34" t="s">
        <v>163</v>
      </c>
      <c r="C110" s="36">
        <v>157936428</v>
      </c>
      <c r="D110" s="36">
        <v>19117</v>
      </c>
      <c r="E110" s="37">
        <f t="shared" si="15"/>
        <v>8261.5697023591565</v>
      </c>
      <c r="F110" s="38">
        <f t="shared" si="16"/>
        <v>0.90319871812848507</v>
      </c>
      <c r="G110" s="39">
        <f t="shared" si="17"/>
        <v>531.26550430653072</v>
      </c>
      <c r="H110" s="39">
        <f t="shared" si="18"/>
        <v>0</v>
      </c>
      <c r="I110" s="37">
        <f t="shared" si="19"/>
        <v>531.26550430653072</v>
      </c>
      <c r="J110" s="40">
        <f t="shared" si="20"/>
        <v>-97.180207855166486</v>
      </c>
      <c r="K110" s="37">
        <f t="shared" si="21"/>
        <v>434.08529645136423</v>
      </c>
      <c r="L110" s="37">
        <f t="shared" si="22"/>
        <v>10156202.645827947</v>
      </c>
      <c r="M110" s="37">
        <f t="shared" si="23"/>
        <v>8298408.61226073</v>
      </c>
      <c r="N110" s="41">
        <f>'jan-feb'!M110</f>
        <v>3946374.9135421314</v>
      </c>
      <c r="O110" s="41">
        <f t="shared" si="24"/>
        <v>4352033.6987185981</v>
      </c>
      <c r="Q110" s="4"/>
      <c r="R110" s="4"/>
      <c r="S110" s="4"/>
      <c r="T110" s="4"/>
    </row>
    <row r="111" spans="1:20" s="34" customFormat="1" x14ac:dyDescent="0.3">
      <c r="A111" s="33" t="s">
        <v>570</v>
      </c>
      <c r="B111" s="34" t="s">
        <v>164</v>
      </c>
      <c r="C111" s="36">
        <v>191195737</v>
      </c>
      <c r="D111" s="36">
        <v>24963</v>
      </c>
      <c r="E111" s="37">
        <f t="shared" si="15"/>
        <v>7659.1650442655127</v>
      </c>
      <c r="F111" s="38">
        <f t="shared" si="16"/>
        <v>0.83734063853987639</v>
      </c>
      <c r="G111" s="39">
        <f t="shared" si="17"/>
        <v>892.70829916271703</v>
      </c>
      <c r="H111" s="39">
        <f t="shared" si="18"/>
        <v>200.60108051113389</v>
      </c>
      <c r="I111" s="37">
        <f t="shared" si="19"/>
        <v>1093.3093796738508</v>
      </c>
      <c r="J111" s="40">
        <f t="shared" si="20"/>
        <v>-97.180207855166486</v>
      </c>
      <c r="K111" s="37">
        <f t="shared" si="21"/>
        <v>996.12917181868431</v>
      </c>
      <c r="L111" s="37">
        <f t="shared" si="22"/>
        <v>27292282.044798337</v>
      </c>
      <c r="M111" s="37">
        <f t="shared" si="23"/>
        <v>24866372.516109817</v>
      </c>
      <c r="N111" s="41">
        <f>'jan-feb'!M111</f>
        <v>10630659.615967575</v>
      </c>
      <c r="O111" s="41">
        <f t="shared" si="24"/>
        <v>14235712.900142241</v>
      </c>
      <c r="Q111" s="4"/>
      <c r="R111" s="4"/>
      <c r="S111" s="4"/>
      <c r="T111" s="4"/>
    </row>
    <row r="112" spans="1:20" s="34" customFormat="1" x14ac:dyDescent="0.3">
      <c r="A112" s="33" t="s">
        <v>571</v>
      </c>
      <c r="B112" s="34" t="s">
        <v>165</v>
      </c>
      <c r="C112" s="36">
        <v>258275926</v>
      </c>
      <c r="D112" s="36">
        <v>26373</v>
      </c>
      <c r="E112" s="37">
        <f t="shared" si="15"/>
        <v>9793.1947825427524</v>
      </c>
      <c r="F112" s="38">
        <f t="shared" si="16"/>
        <v>1.0706441139689671</v>
      </c>
      <c r="G112" s="39">
        <f t="shared" si="17"/>
        <v>-387.70954380362673</v>
      </c>
      <c r="H112" s="39">
        <f t="shared" si="18"/>
        <v>0</v>
      </c>
      <c r="I112" s="37">
        <f t="shared" si="19"/>
        <v>-387.70954380362673</v>
      </c>
      <c r="J112" s="40">
        <f t="shared" si="20"/>
        <v>-97.180207855166486</v>
      </c>
      <c r="K112" s="37">
        <f t="shared" si="21"/>
        <v>-484.88975165879322</v>
      </c>
      <c r="L112" s="37">
        <f t="shared" si="22"/>
        <v>-10225063.798733048</v>
      </c>
      <c r="M112" s="37">
        <f t="shared" si="23"/>
        <v>-12787997.420497354</v>
      </c>
      <c r="N112" s="41">
        <f>'jan-feb'!M112</f>
        <v>-3475387.6019761087</v>
      </c>
      <c r="O112" s="41">
        <f t="shared" si="24"/>
        <v>-9312609.8185212463</v>
      </c>
      <c r="Q112" s="4"/>
      <c r="R112" s="4"/>
      <c r="S112" s="4"/>
      <c r="T112" s="4"/>
    </row>
    <row r="113" spans="1:20" s="34" customFormat="1" x14ac:dyDescent="0.3">
      <c r="A113" s="33" t="s">
        <v>572</v>
      </c>
      <c r="B113" s="34" t="s">
        <v>166</v>
      </c>
      <c r="C113" s="36">
        <v>205890785</v>
      </c>
      <c r="D113" s="36">
        <v>22635</v>
      </c>
      <c r="E113" s="37">
        <f t="shared" si="15"/>
        <v>9096.1248067152646</v>
      </c>
      <c r="F113" s="38">
        <f t="shared" si="16"/>
        <v>0.99443671860759209</v>
      </c>
      <c r="G113" s="39">
        <f t="shared" si="17"/>
        <v>30.532441692865902</v>
      </c>
      <c r="H113" s="39">
        <f t="shared" si="18"/>
        <v>0</v>
      </c>
      <c r="I113" s="37">
        <f t="shared" si="19"/>
        <v>30.532441692865902</v>
      </c>
      <c r="J113" s="40">
        <f t="shared" si="20"/>
        <v>-97.180207855166486</v>
      </c>
      <c r="K113" s="37">
        <f t="shared" si="21"/>
        <v>-66.647766162300584</v>
      </c>
      <c r="L113" s="37">
        <f t="shared" si="22"/>
        <v>691101.81771801971</v>
      </c>
      <c r="M113" s="37">
        <f t="shared" si="23"/>
        <v>-1508572.1870836737</v>
      </c>
      <c r="N113" s="41">
        <f>'jan-feb'!M113</f>
        <v>277168.23065524624</v>
      </c>
      <c r="O113" s="41">
        <f t="shared" si="24"/>
        <v>-1785740.4177389198</v>
      </c>
      <c r="Q113" s="4"/>
      <c r="R113" s="4"/>
      <c r="S113" s="4"/>
      <c r="T113" s="4"/>
    </row>
    <row r="114" spans="1:20" s="34" customFormat="1" x14ac:dyDescent="0.3">
      <c r="A114" s="33" t="s">
        <v>573</v>
      </c>
      <c r="B114" s="34" t="s">
        <v>167</v>
      </c>
      <c r="C114" s="36">
        <v>77516358</v>
      </c>
      <c r="D114" s="36">
        <v>9521</v>
      </c>
      <c r="E114" s="37">
        <f t="shared" si="15"/>
        <v>8141.6193677134752</v>
      </c>
      <c r="F114" s="38">
        <f t="shared" si="16"/>
        <v>0.89008510989249512</v>
      </c>
      <c r="G114" s="39">
        <f t="shared" si="17"/>
        <v>603.2357050939396</v>
      </c>
      <c r="H114" s="39">
        <f t="shared" si="18"/>
        <v>31.742067304347028</v>
      </c>
      <c r="I114" s="37">
        <f t="shared" si="19"/>
        <v>634.97777239828667</v>
      </c>
      <c r="J114" s="40">
        <f t="shared" si="20"/>
        <v>-97.180207855166486</v>
      </c>
      <c r="K114" s="37">
        <f t="shared" si="21"/>
        <v>537.79756454312019</v>
      </c>
      <c r="L114" s="37">
        <f t="shared" si="22"/>
        <v>6045623.3710040879</v>
      </c>
      <c r="M114" s="37">
        <f t="shared" si="23"/>
        <v>5120370.6120150471</v>
      </c>
      <c r="N114" s="41">
        <f>'jan-feb'!M114</f>
        <v>2903166.0698584849</v>
      </c>
      <c r="O114" s="41">
        <f t="shared" si="24"/>
        <v>2217204.5421565622</v>
      </c>
      <c r="Q114" s="4"/>
      <c r="R114" s="4"/>
      <c r="S114" s="4"/>
      <c r="T114" s="4"/>
    </row>
    <row r="115" spans="1:20" s="34" customFormat="1" x14ac:dyDescent="0.3">
      <c r="A115" s="33" t="s">
        <v>574</v>
      </c>
      <c r="B115" s="34" t="s">
        <v>168</v>
      </c>
      <c r="C115" s="36">
        <v>22102605</v>
      </c>
      <c r="D115" s="36">
        <v>2694</v>
      </c>
      <c r="E115" s="37">
        <f t="shared" si="15"/>
        <v>8204.3819599109138</v>
      </c>
      <c r="F115" s="38">
        <f t="shared" si="16"/>
        <v>0.89694665011565144</v>
      </c>
      <c r="G115" s="39">
        <f t="shared" si="17"/>
        <v>565.57814977547639</v>
      </c>
      <c r="H115" s="39">
        <f t="shared" si="18"/>
        <v>9.7751600352435162</v>
      </c>
      <c r="I115" s="37">
        <f t="shared" si="19"/>
        <v>575.35330981071991</v>
      </c>
      <c r="J115" s="40">
        <f t="shared" si="20"/>
        <v>-97.180207855166486</v>
      </c>
      <c r="K115" s="37">
        <f t="shared" si="21"/>
        <v>478.17310195555342</v>
      </c>
      <c r="L115" s="37">
        <f t="shared" si="22"/>
        <v>1550001.8166300794</v>
      </c>
      <c r="M115" s="37">
        <f t="shared" si="23"/>
        <v>1288198.3366682609</v>
      </c>
      <c r="N115" s="41">
        <f>'jan-feb'!M115</f>
        <v>558853.07379988953</v>
      </c>
      <c r="O115" s="41">
        <f t="shared" si="24"/>
        <v>729345.26286837133</v>
      </c>
      <c r="Q115" s="4"/>
      <c r="R115" s="4"/>
      <c r="S115" s="4"/>
      <c r="T115" s="4"/>
    </row>
    <row r="116" spans="1:20" s="34" customFormat="1" x14ac:dyDescent="0.3">
      <c r="A116" s="33" t="s">
        <v>575</v>
      </c>
      <c r="B116" s="34" t="s">
        <v>169</v>
      </c>
      <c r="C116" s="36">
        <v>11631082</v>
      </c>
      <c r="D116" s="36">
        <v>1419</v>
      </c>
      <c r="E116" s="37">
        <f t="shared" si="15"/>
        <v>8196.6751233262858</v>
      </c>
      <c r="F116" s="38">
        <f t="shared" si="16"/>
        <v>0.89610409777089861</v>
      </c>
      <c r="G116" s="39">
        <f t="shared" si="17"/>
        <v>570.20225172625317</v>
      </c>
      <c r="H116" s="39">
        <f t="shared" si="18"/>
        <v>12.472552839863328</v>
      </c>
      <c r="I116" s="37">
        <f t="shared" si="19"/>
        <v>582.67480456611645</v>
      </c>
      <c r="J116" s="40">
        <f t="shared" si="20"/>
        <v>-97.180207855166486</v>
      </c>
      <c r="K116" s="37">
        <f t="shared" si="21"/>
        <v>485.49459671094996</v>
      </c>
      <c r="L116" s="37">
        <f t="shared" si="22"/>
        <v>826815.54767931928</v>
      </c>
      <c r="M116" s="37">
        <f t="shared" si="23"/>
        <v>688916.832732838</v>
      </c>
      <c r="N116" s="41">
        <f>'jan-feb'!M116</f>
        <v>-75860.743366477007</v>
      </c>
      <c r="O116" s="41">
        <f t="shared" si="24"/>
        <v>764777.57609931496</v>
      </c>
      <c r="Q116" s="4"/>
      <c r="R116" s="4"/>
      <c r="S116" s="4"/>
      <c r="T116" s="4"/>
    </row>
    <row r="117" spans="1:20" s="34" customFormat="1" x14ac:dyDescent="0.3">
      <c r="A117" s="33" t="s">
        <v>576</v>
      </c>
      <c r="B117" s="34" t="s">
        <v>170</v>
      </c>
      <c r="C117" s="36">
        <v>31235689</v>
      </c>
      <c r="D117" s="36">
        <v>2448</v>
      </c>
      <c r="E117" s="37">
        <f t="shared" si="15"/>
        <v>12759.676879084967</v>
      </c>
      <c r="F117" s="38">
        <f t="shared" si="16"/>
        <v>1.3949557064963445</v>
      </c>
      <c r="G117" s="39">
        <f t="shared" si="17"/>
        <v>-2167.5988017289556</v>
      </c>
      <c r="H117" s="39">
        <f t="shared" si="18"/>
        <v>0</v>
      </c>
      <c r="I117" s="37">
        <f t="shared" si="19"/>
        <v>-2167.5988017289556</v>
      </c>
      <c r="J117" s="40">
        <f t="shared" si="20"/>
        <v>-97.180207855166486</v>
      </c>
      <c r="K117" s="37">
        <f t="shared" si="21"/>
        <v>-2264.7790095841219</v>
      </c>
      <c r="L117" s="37">
        <f t="shared" si="22"/>
        <v>-5306281.866632483</v>
      </c>
      <c r="M117" s="37">
        <f t="shared" si="23"/>
        <v>-5544179.0154619301</v>
      </c>
      <c r="N117" s="41">
        <f>'jan-feb'!M117</f>
        <v>-6318377.9568436481</v>
      </c>
      <c r="O117" s="41">
        <f t="shared" si="24"/>
        <v>774198.94138171803</v>
      </c>
      <c r="Q117" s="4"/>
      <c r="R117" s="4"/>
      <c r="S117" s="4"/>
      <c r="T117" s="4"/>
    </row>
    <row r="118" spans="1:20" s="34" customFormat="1" x14ac:dyDescent="0.3">
      <c r="A118" s="33" t="s">
        <v>577</v>
      </c>
      <c r="B118" s="34" t="s">
        <v>171</v>
      </c>
      <c r="C118" s="36">
        <v>203876399</v>
      </c>
      <c r="D118" s="36">
        <v>27334</v>
      </c>
      <c r="E118" s="37">
        <f t="shared" si="15"/>
        <v>7458.710726567645</v>
      </c>
      <c r="F118" s="38">
        <f t="shared" si="16"/>
        <v>0.81542590691976624</v>
      </c>
      <c r="G118" s="39">
        <f t="shared" si="17"/>
        <v>1012.9808897814377</v>
      </c>
      <c r="H118" s="39">
        <f t="shared" si="18"/>
        <v>270.76009170538759</v>
      </c>
      <c r="I118" s="37">
        <f t="shared" si="19"/>
        <v>1283.7409814868251</v>
      </c>
      <c r="J118" s="40">
        <f t="shared" si="20"/>
        <v>-97.180207855166486</v>
      </c>
      <c r="K118" s="37">
        <f t="shared" si="21"/>
        <v>1186.5607736316588</v>
      </c>
      <c r="L118" s="37">
        <f t="shared" si="22"/>
        <v>35089775.987960875</v>
      </c>
      <c r="M118" s="37">
        <f t="shared" si="23"/>
        <v>32433452.186447762</v>
      </c>
      <c r="N118" s="41">
        <f>'jan-feb'!M118</f>
        <v>13884004.097827099</v>
      </c>
      <c r="O118" s="41">
        <f t="shared" si="24"/>
        <v>18549448.088620663</v>
      </c>
      <c r="Q118" s="4"/>
      <c r="R118" s="4"/>
      <c r="S118" s="4"/>
      <c r="T118" s="4"/>
    </row>
    <row r="119" spans="1:20" s="34" customFormat="1" x14ac:dyDescent="0.3">
      <c r="A119" s="33" t="s">
        <v>578</v>
      </c>
      <c r="B119" s="34" t="s">
        <v>172</v>
      </c>
      <c r="C119" s="36">
        <v>399735663</v>
      </c>
      <c r="D119" s="36">
        <v>45976</v>
      </c>
      <c r="E119" s="37">
        <f t="shared" si="15"/>
        <v>8694.4419479728549</v>
      </c>
      <c r="F119" s="38">
        <f t="shared" si="16"/>
        <v>0.95052261315536435</v>
      </c>
      <c r="G119" s="39">
        <f t="shared" si="17"/>
        <v>271.54215693831173</v>
      </c>
      <c r="H119" s="39">
        <f t="shared" si="18"/>
        <v>0</v>
      </c>
      <c r="I119" s="37">
        <f t="shared" si="19"/>
        <v>271.54215693831173</v>
      </c>
      <c r="J119" s="40">
        <f t="shared" si="20"/>
        <v>-97.180207855166486</v>
      </c>
      <c r="K119" s="37">
        <f t="shared" si="21"/>
        <v>174.36194908314525</v>
      </c>
      <c r="L119" s="37">
        <f t="shared" si="22"/>
        <v>12484422.20739582</v>
      </c>
      <c r="M119" s="37">
        <f t="shared" si="23"/>
        <v>8016464.9710466862</v>
      </c>
      <c r="N119" s="41">
        <f>'jan-feb'!M119</f>
        <v>7065686.6046390776</v>
      </c>
      <c r="O119" s="41">
        <f t="shared" si="24"/>
        <v>950778.36640760861</v>
      </c>
      <c r="Q119" s="4"/>
      <c r="R119" s="4"/>
      <c r="S119" s="4"/>
      <c r="T119" s="4"/>
    </row>
    <row r="120" spans="1:20" s="34" customFormat="1" x14ac:dyDescent="0.3">
      <c r="A120" s="33" t="s">
        <v>579</v>
      </c>
      <c r="B120" s="34" t="s">
        <v>173</v>
      </c>
      <c r="C120" s="36">
        <v>493351106</v>
      </c>
      <c r="D120" s="36">
        <v>63271</v>
      </c>
      <c r="E120" s="37">
        <f t="shared" si="15"/>
        <v>7797.4286165857975</v>
      </c>
      <c r="F120" s="38">
        <f t="shared" si="16"/>
        <v>0.85245634727109798</v>
      </c>
      <c r="G120" s="39">
        <f t="shared" si="17"/>
        <v>809.75015577054614</v>
      </c>
      <c r="H120" s="39">
        <f t="shared" si="18"/>
        <v>152.2088301990342</v>
      </c>
      <c r="I120" s="37">
        <f t="shared" si="19"/>
        <v>961.95898596958034</v>
      </c>
      <c r="J120" s="40">
        <f t="shared" si="20"/>
        <v>-97.180207855166486</v>
      </c>
      <c r="K120" s="37">
        <f t="shared" si="21"/>
        <v>864.77877811441385</v>
      </c>
      <c r="L120" s="37">
        <f t="shared" si="22"/>
        <v>60864107.001281321</v>
      </c>
      <c r="M120" s="37">
        <f t="shared" si="23"/>
        <v>54715418.070077077</v>
      </c>
      <c r="N120" s="41">
        <f>'jan-feb'!M120</f>
        <v>27690538.427892659</v>
      </c>
      <c r="O120" s="41">
        <f t="shared" si="24"/>
        <v>27024879.642184418</v>
      </c>
      <c r="Q120" s="4"/>
      <c r="R120" s="4"/>
      <c r="S120" s="4"/>
      <c r="T120" s="4"/>
    </row>
    <row r="121" spans="1:20" s="34" customFormat="1" x14ac:dyDescent="0.3">
      <c r="A121" s="33" t="s">
        <v>580</v>
      </c>
      <c r="B121" s="34" t="s">
        <v>174</v>
      </c>
      <c r="C121" s="36">
        <v>51701837</v>
      </c>
      <c r="D121" s="36">
        <v>6685</v>
      </c>
      <c r="E121" s="37">
        <f t="shared" si="15"/>
        <v>7734.0070306656698</v>
      </c>
      <c r="F121" s="38">
        <f t="shared" si="16"/>
        <v>0.84552276235098567</v>
      </c>
      <c r="G121" s="39">
        <f t="shared" si="17"/>
        <v>847.80310732262274</v>
      </c>
      <c r="H121" s="39">
        <f t="shared" si="18"/>
        <v>174.40638527107888</v>
      </c>
      <c r="I121" s="37">
        <f t="shared" si="19"/>
        <v>1022.2094925937016</v>
      </c>
      <c r="J121" s="40">
        <f t="shared" si="20"/>
        <v>-97.180207855166486</v>
      </c>
      <c r="K121" s="37">
        <f t="shared" si="21"/>
        <v>925.02928473853513</v>
      </c>
      <c r="L121" s="37">
        <f t="shared" si="22"/>
        <v>6833470.4579888955</v>
      </c>
      <c r="M121" s="37">
        <f t="shared" si="23"/>
        <v>6183820.7684771074</v>
      </c>
      <c r="N121" s="41">
        <f>'jan-feb'!M121</f>
        <v>2583641.8102829484</v>
      </c>
      <c r="O121" s="41">
        <f t="shared" si="24"/>
        <v>3600178.958194159</v>
      </c>
      <c r="Q121" s="4"/>
      <c r="R121" s="4"/>
      <c r="S121" s="4"/>
      <c r="T121" s="4"/>
    </row>
    <row r="122" spans="1:20" s="34" customFormat="1" x14ac:dyDescent="0.3">
      <c r="A122" s="33" t="s">
        <v>581</v>
      </c>
      <c r="B122" s="34" t="s">
        <v>175</v>
      </c>
      <c r="C122" s="36">
        <v>369553163</v>
      </c>
      <c r="D122" s="36">
        <v>47107</v>
      </c>
      <c r="E122" s="37">
        <f t="shared" si="15"/>
        <v>7844.9734222090137</v>
      </c>
      <c r="F122" s="38">
        <f t="shared" si="16"/>
        <v>0.8576541981686453</v>
      </c>
      <c r="G122" s="39">
        <f t="shared" si="17"/>
        <v>781.22327239661638</v>
      </c>
      <c r="H122" s="39">
        <f t="shared" si="18"/>
        <v>135.56814823090852</v>
      </c>
      <c r="I122" s="37">
        <f t="shared" si="19"/>
        <v>916.79142062752487</v>
      </c>
      <c r="J122" s="40">
        <f t="shared" si="20"/>
        <v>-97.180207855166486</v>
      </c>
      <c r="K122" s="37">
        <f t="shared" si="21"/>
        <v>819.61121277235839</v>
      </c>
      <c r="L122" s="37">
        <f t="shared" si="22"/>
        <v>43187293.451500811</v>
      </c>
      <c r="M122" s="37">
        <f t="shared" si="23"/>
        <v>38609425.400067486</v>
      </c>
      <c r="N122" s="41">
        <f>'jan-feb'!M122</f>
        <v>23539590.985093318</v>
      </c>
      <c r="O122" s="41">
        <f t="shared" si="24"/>
        <v>15069834.414974168</v>
      </c>
      <c r="Q122" s="4"/>
      <c r="R122" s="4"/>
      <c r="S122" s="4"/>
      <c r="T122" s="4"/>
    </row>
    <row r="123" spans="1:20" s="34" customFormat="1" x14ac:dyDescent="0.3">
      <c r="A123" s="33" t="s">
        <v>582</v>
      </c>
      <c r="B123" s="34" t="s">
        <v>176</v>
      </c>
      <c r="C123" s="36">
        <v>80978468</v>
      </c>
      <c r="D123" s="36">
        <v>9904</v>
      </c>
      <c r="E123" s="37">
        <f t="shared" si="15"/>
        <v>8176.3396607431341</v>
      </c>
      <c r="F123" s="38">
        <f t="shared" si="16"/>
        <v>0.89388091689857518</v>
      </c>
      <c r="G123" s="39">
        <f t="shared" si="17"/>
        <v>582.40352927614424</v>
      </c>
      <c r="H123" s="39">
        <f t="shared" si="18"/>
        <v>19.589964743966402</v>
      </c>
      <c r="I123" s="37">
        <f t="shared" si="19"/>
        <v>601.99349402011069</v>
      </c>
      <c r="J123" s="40">
        <f t="shared" si="20"/>
        <v>-97.180207855166486</v>
      </c>
      <c r="K123" s="37">
        <f t="shared" si="21"/>
        <v>504.8132861649442</v>
      </c>
      <c r="L123" s="37">
        <f t="shared" si="22"/>
        <v>5962143.5647751763</v>
      </c>
      <c r="M123" s="37">
        <f t="shared" si="23"/>
        <v>4999670.7861776073</v>
      </c>
      <c r="N123" s="41">
        <f>'jan-feb'!M123</f>
        <v>2389563.8508589887</v>
      </c>
      <c r="O123" s="41">
        <f t="shared" si="24"/>
        <v>2610106.9353186185</v>
      </c>
      <c r="Q123" s="4"/>
      <c r="R123" s="4"/>
      <c r="S123" s="4"/>
      <c r="T123" s="4"/>
    </row>
    <row r="124" spans="1:20" s="34" customFormat="1" x14ac:dyDescent="0.3">
      <c r="A124" s="33" t="s">
        <v>583</v>
      </c>
      <c r="B124" s="34" t="s">
        <v>177</v>
      </c>
      <c r="C124" s="36">
        <v>110156906</v>
      </c>
      <c r="D124" s="36">
        <v>14371</v>
      </c>
      <c r="E124" s="37">
        <f t="shared" si="15"/>
        <v>7665.2220443949618</v>
      </c>
      <c r="F124" s="38">
        <f t="shared" si="16"/>
        <v>0.83800282199286602</v>
      </c>
      <c r="G124" s="39">
        <f t="shared" si="17"/>
        <v>889.07409908504758</v>
      </c>
      <c r="H124" s="39">
        <f t="shared" si="18"/>
        <v>198.48113046582671</v>
      </c>
      <c r="I124" s="37">
        <f t="shared" si="19"/>
        <v>1087.5552295508742</v>
      </c>
      <c r="J124" s="40">
        <f t="shared" si="20"/>
        <v>-97.180207855166486</v>
      </c>
      <c r="K124" s="37">
        <f t="shared" si="21"/>
        <v>990.37502169570769</v>
      </c>
      <c r="L124" s="37">
        <f t="shared" si="22"/>
        <v>15629256.203875612</v>
      </c>
      <c r="M124" s="37">
        <f t="shared" si="23"/>
        <v>14232679.436789015</v>
      </c>
      <c r="N124" s="41">
        <f>'jan-feb'!M124</f>
        <v>7166528.5438857507</v>
      </c>
      <c r="O124" s="41">
        <f t="shared" si="24"/>
        <v>7066150.8929032646</v>
      </c>
      <c r="Q124" s="4"/>
      <c r="R124" s="4"/>
      <c r="S124" s="4"/>
      <c r="T124" s="4"/>
    </row>
    <row r="125" spans="1:20" s="34" customFormat="1" x14ac:dyDescent="0.3">
      <c r="A125" s="33" t="s">
        <v>584</v>
      </c>
      <c r="B125" s="34" t="s">
        <v>178</v>
      </c>
      <c r="C125" s="36">
        <v>74590377</v>
      </c>
      <c r="D125" s="36">
        <v>9730</v>
      </c>
      <c r="E125" s="37">
        <f t="shared" si="15"/>
        <v>7666.0202466598148</v>
      </c>
      <c r="F125" s="38">
        <f t="shared" si="16"/>
        <v>0.83809008570767995</v>
      </c>
      <c r="G125" s="39">
        <f t="shared" si="17"/>
        <v>888.59517772613583</v>
      </c>
      <c r="H125" s="39">
        <f t="shared" si="18"/>
        <v>198.20175967312815</v>
      </c>
      <c r="I125" s="37">
        <f t="shared" si="19"/>
        <v>1086.7969373992639</v>
      </c>
      <c r="J125" s="40">
        <f t="shared" si="20"/>
        <v>-97.180207855166486</v>
      </c>
      <c r="K125" s="37">
        <f t="shared" si="21"/>
        <v>989.61672954409744</v>
      </c>
      <c r="L125" s="37">
        <f t="shared" si="22"/>
        <v>10574534.200894838</v>
      </c>
      <c r="M125" s="37">
        <f t="shared" si="23"/>
        <v>9628970.7784640677</v>
      </c>
      <c r="N125" s="41">
        <f>'jan-feb'!M125</f>
        <v>4664363.0675846059</v>
      </c>
      <c r="O125" s="41">
        <f t="shared" si="24"/>
        <v>4964607.7108794618</v>
      </c>
      <c r="Q125" s="4"/>
      <c r="R125" s="4"/>
      <c r="S125" s="4"/>
      <c r="T125" s="4"/>
    </row>
    <row r="126" spans="1:20" s="34" customFormat="1" x14ac:dyDescent="0.3">
      <c r="A126" s="33" t="s">
        <v>585</v>
      </c>
      <c r="B126" s="34" t="s">
        <v>179</v>
      </c>
      <c r="C126" s="36">
        <v>241304071</v>
      </c>
      <c r="D126" s="36">
        <v>26700</v>
      </c>
      <c r="E126" s="37">
        <f t="shared" si="15"/>
        <v>9037.6056554307124</v>
      </c>
      <c r="F126" s="38">
        <f t="shared" si="16"/>
        <v>0.98803909390304212</v>
      </c>
      <c r="G126" s="39">
        <f t="shared" si="17"/>
        <v>65.643932463597224</v>
      </c>
      <c r="H126" s="39">
        <f t="shared" si="18"/>
        <v>0</v>
      </c>
      <c r="I126" s="37">
        <f t="shared" si="19"/>
        <v>65.643932463597224</v>
      </c>
      <c r="J126" s="40">
        <f t="shared" si="20"/>
        <v>-97.180207855166486</v>
      </c>
      <c r="K126" s="37">
        <f t="shared" si="21"/>
        <v>-31.536275391569262</v>
      </c>
      <c r="L126" s="37">
        <f t="shared" si="22"/>
        <v>1752692.9967780458</v>
      </c>
      <c r="M126" s="37">
        <f t="shared" si="23"/>
        <v>-842018.55295489926</v>
      </c>
      <c r="N126" s="41">
        <f>'jan-feb'!M126</f>
        <v>1726458.338347472</v>
      </c>
      <c r="O126" s="41">
        <f t="shared" si="24"/>
        <v>-2568476.8913023714</v>
      </c>
      <c r="Q126" s="4"/>
      <c r="R126" s="4"/>
      <c r="S126" s="4"/>
      <c r="T126" s="4"/>
    </row>
    <row r="127" spans="1:20" s="34" customFormat="1" x14ac:dyDescent="0.3">
      <c r="A127" s="33" t="s">
        <v>586</v>
      </c>
      <c r="B127" s="34" t="s">
        <v>180</v>
      </c>
      <c r="C127" s="36">
        <v>300135421</v>
      </c>
      <c r="D127" s="36">
        <v>36224</v>
      </c>
      <c r="E127" s="37">
        <f t="shared" si="15"/>
        <v>8285.5405532243822</v>
      </c>
      <c r="F127" s="38">
        <f t="shared" si="16"/>
        <v>0.90581933897342437</v>
      </c>
      <c r="G127" s="39">
        <f t="shared" si="17"/>
        <v>516.88299378739532</v>
      </c>
      <c r="H127" s="39">
        <f t="shared" si="18"/>
        <v>0</v>
      </c>
      <c r="I127" s="37">
        <f t="shared" si="19"/>
        <v>516.88299378739532</v>
      </c>
      <c r="J127" s="40">
        <f t="shared" si="20"/>
        <v>-97.180207855166486</v>
      </c>
      <c r="K127" s="37">
        <f t="shared" si="21"/>
        <v>419.70278593222884</v>
      </c>
      <c r="L127" s="37">
        <f t="shared" si="22"/>
        <v>18723569.566954609</v>
      </c>
      <c r="M127" s="37">
        <f t="shared" si="23"/>
        <v>15203313.717609057</v>
      </c>
      <c r="N127" s="41">
        <f>'jan-feb'!M127</f>
        <v>7989165.0185698606</v>
      </c>
      <c r="O127" s="41">
        <f t="shared" si="24"/>
        <v>7214148.6990391966</v>
      </c>
      <c r="Q127" s="4"/>
      <c r="R127" s="4"/>
      <c r="S127" s="4"/>
      <c r="T127" s="4"/>
    </row>
    <row r="128" spans="1:20" s="34" customFormat="1" x14ac:dyDescent="0.3">
      <c r="A128" s="33" t="s">
        <v>587</v>
      </c>
      <c r="B128" s="34" t="s">
        <v>181</v>
      </c>
      <c r="C128" s="36">
        <v>417257818</v>
      </c>
      <c r="D128" s="36">
        <v>54645</v>
      </c>
      <c r="E128" s="37">
        <f t="shared" si="15"/>
        <v>7635.7913441302953</v>
      </c>
      <c r="F128" s="38">
        <f t="shared" si="16"/>
        <v>0.83478530138717777</v>
      </c>
      <c r="G128" s="39">
        <f t="shared" si="17"/>
        <v>906.73251924384749</v>
      </c>
      <c r="H128" s="39">
        <f t="shared" si="18"/>
        <v>208.78187555845997</v>
      </c>
      <c r="I128" s="37">
        <f t="shared" si="19"/>
        <v>1115.5143948023074</v>
      </c>
      <c r="J128" s="40">
        <f t="shared" si="20"/>
        <v>-97.180207855166486</v>
      </c>
      <c r="K128" s="37">
        <f t="shared" si="21"/>
        <v>1018.3341869471409</v>
      </c>
      <c r="L128" s="37">
        <f t="shared" si="22"/>
        <v>60957284.103972085</v>
      </c>
      <c r="M128" s="37">
        <f t="shared" si="23"/>
        <v>55646871.645726517</v>
      </c>
      <c r="N128" s="41">
        <f>'jan-feb'!M128</f>
        <v>26511826.899014469</v>
      </c>
      <c r="O128" s="41">
        <f t="shared" si="24"/>
        <v>29135044.746712048</v>
      </c>
      <c r="Q128" s="4"/>
      <c r="R128" s="4"/>
      <c r="S128" s="4"/>
      <c r="T128" s="4"/>
    </row>
    <row r="129" spans="1:20" s="34" customFormat="1" x14ac:dyDescent="0.3">
      <c r="A129" s="33" t="s">
        <v>588</v>
      </c>
      <c r="B129" s="34" t="s">
        <v>182</v>
      </c>
      <c r="C129" s="36">
        <v>97301020</v>
      </c>
      <c r="D129" s="36">
        <v>12682</v>
      </c>
      <c r="E129" s="37">
        <f t="shared" si="15"/>
        <v>7672.3718656363353</v>
      </c>
      <c r="F129" s="38">
        <f t="shared" si="16"/>
        <v>0.83878447845921678</v>
      </c>
      <c r="G129" s="39">
        <f t="shared" si="17"/>
        <v>884.78420634022348</v>
      </c>
      <c r="H129" s="39">
        <f t="shared" si="18"/>
        <v>195.97869303134598</v>
      </c>
      <c r="I129" s="37">
        <f t="shared" si="19"/>
        <v>1080.7628993715693</v>
      </c>
      <c r="J129" s="40">
        <f t="shared" si="20"/>
        <v>-97.180207855166486</v>
      </c>
      <c r="K129" s="37">
        <f t="shared" si="21"/>
        <v>983.58269151640286</v>
      </c>
      <c r="L129" s="37">
        <f t="shared" si="22"/>
        <v>13706235.089830242</v>
      </c>
      <c r="M129" s="37">
        <f t="shared" si="23"/>
        <v>12473795.693811022</v>
      </c>
      <c r="N129" s="41">
        <f>'jan-feb'!M129</f>
        <v>2565384.2993430616</v>
      </c>
      <c r="O129" s="41">
        <f t="shared" si="24"/>
        <v>9908411.394467961</v>
      </c>
      <c r="Q129" s="4"/>
      <c r="R129" s="4"/>
      <c r="S129" s="4"/>
      <c r="T129" s="4"/>
    </row>
    <row r="130" spans="1:20" s="34" customFormat="1" x14ac:dyDescent="0.3">
      <c r="A130" s="33" t="s">
        <v>589</v>
      </c>
      <c r="B130" s="34" t="s">
        <v>183</v>
      </c>
      <c r="C130" s="36">
        <v>17876974</v>
      </c>
      <c r="D130" s="36">
        <v>2329</v>
      </c>
      <c r="E130" s="37">
        <f t="shared" si="15"/>
        <v>7675.8153714040363</v>
      </c>
      <c r="F130" s="38">
        <f t="shared" si="16"/>
        <v>0.83916094081531933</v>
      </c>
      <c r="G130" s="39">
        <f t="shared" si="17"/>
        <v>882.71810287960284</v>
      </c>
      <c r="H130" s="39">
        <f t="shared" si="18"/>
        <v>194.7734660126506</v>
      </c>
      <c r="I130" s="37">
        <f t="shared" si="19"/>
        <v>1077.4915688922533</v>
      </c>
      <c r="J130" s="40">
        <f t="shared" si="20"/>
        <v>-97.180207855166486</v>
      </c>
      <c r="K130" s="37">
        <f t="shared" si="21"/>
        <v>980.31136103708684</v>
      </c>
      <c r="L130" s="37">
        <f t="shared" si="22"/>
        <v>2509477.8639500579</v>
      </c>
      <c r="M130" s="37">
        <f t="shared" si="23"/>
        <v>2283145.1598553751</v>
      </c>
      <c r="N130" s="41">
        <f>'jan-feb'!M130</f>
        <v>955665.09451742517</v>
      </c>
      <c r="O130" s="41">
        <f t="shared" si="24"/>
        <v>1327480.0653379499</v>
      </c>
      <c r="Q130" s="4"/>
      <c r="R130" s="4"/>
      <c r="S130" s="4"/>
      <c r="T130" s="4"/>
    </row>
    <row r="131" spans="1:20" s="34" customFormat="1" x14ac:dyDescent="0.3">
      <c r="A131" s="33" t="s">
        <v>590</v>
      </c>
      <c r="B131" s="34" t="s">
        <v>184</v>
      </c>
      <c r="C131" s="36">
        <v>113412507</v>
      </c>
      <c r="D131" s="36">
        <v>14089</v>
      </c>
      <c r="E131" s="37">
        <f t="shared" si="15"/>
        <v>8049.7201362765281</v>
      </c>
      <c r="F131" s="38">
        <f t="shared" si="16"/>
        <v>0.88003819737814071</v>
      </c>
      <c r="G131" s="39">
        <f t="shared" si="17"/>
        <v>658.37524395610774</v>
      </c>
      <c r="H131" s="39">
        <f t="shared" si="18"/>
        <v>63.906798307278493</v>
      </c>
      <c r="I131" s="37">
        <f t="shared" si="19"/>
        <v>722.28204226338619</v>
      </c>
      <c r="J131" s="40">
        <f t="shared" si="20"/>
        <v>-97.180207855166486</v>
      </c>
      <c r="K131" s="37">
        <f t="shared" si="21"/>
        <v>625.1018344082197</v>
      </c>
      <c r="L131" s="37">
        <f t="shared" si="22"/>
        <v>10176231.693448847</v>
      </c>
      <c r="M131" s="37">
        <f t="shared" si="23"/>
        <v>8807059.7449774072</v>
      </c>
      <c r="N131" s="41">
        <f>'jan-feb'!M131</f>
        <v>4271769.1003031367</v>
      </c>
      <c r="O131" s="41">
        <f t="shared" si="24"/>
        <v>4535290.6446742704</v>
      </c>
      <c r="Q131" s="4"/>
      <c r="R131" s="4"/>
      <c r="S131" s="4"/>
      <c r="T131" s="4"/>
    </row>
    <row r="132" spans="1:20" s="34" customFormat="1" x14ac:dyDescent="0.3">
      <c r="A132" s="33" t="s">
        <v>591</v>
      </c>
      <c r="B132" s="34" t="s">
        <v>185</v>
      </c>
      <c r="C132" s="36">
        <v>76374332</v>
      </c>
      <c r="D132" s="36">
        <v>10406</v>
      </c>
      <c r="E132" s="37">
        <f t="shared" si="15"/>
        <v>7339.4514703055929</v>
      </c>
      <c r="F132" s="38">
        <f t="shared" si="16"/>
        <v>0.8023878510464274</v>
      </c>
      <c r="G132" s="39">
        <f t="shared" si="17"/>
        <v>1084.5364435386689</v>
      </c>
      <c r="H132" s="39">
        <f t="shared" si="18"/>
        <v>312.5008313971058</v>
      </c>
      <c r="I132" s="37">
        <f t="shared" si="19"/>
        <v>1397.0372749357748</v>
      </c>
      <c r="J132" s="40">
        <f t="shared" si="20"/>
        <v>-97.180207855166486</v>
      </c>
      <c r="K132" s="37">
        <f t="shared" si="21"/>
        <v>1299.8570670806084</v>
      </c>
      <c r="L132" s="37">
        <f t="shared" si="22"/>
        <v>14537569.882981673</v>
      </c>
      <c r="M132" s="37">
        <f t="shared" si="23"/>
        <v>13526312.640040811</v>
      </c>
      <c r="N132" s="41">
        <f>'jan-feb'!M132</f>
        <v>5669040.7209954197</v>
      </c>
      <c r="O132" s="41">
        <f t="shared" si="24"/>
        <v>7857271.9190453915</v>
      </c>
      <c r="Q132" s="4"/>
      <c r="R132" s="4"/>
      <c r="S132" s="4"/>
      <c r="T132" s="4"/>
    </row>
    <row r="133" spans="1:20" s="34" customFormat="1" x14ac:dyDescent="0.3">
      <c r="A133" s="33" t="s">
        <v>592</v>
      </c>
      <c r="B133" s="34" t="s">
        <v>186</v>
      </c>
      <c r="C133" s="36">
        <v>26561178</v>
      </c>
      <c r="D133" s="36">
        <v>4080</v>
      </c>
      <c r="E133" s="37">
        <f t="shared" si="15"/>
        <v>6510.0926470588238</v>
      </c>
      <c r="F133" s="38">
        <f t="shared" si="16"/>
        <v>0.71171793564147401</v>
      </c>
      <c r="G133" s="39">
        <f t="shared" si="17"/>
        <v>1582.1517374867303</v>
      </c>
      <c r="H133" s="39">
        <f t="shared" si="18"/>
        <v>602.77641953347495</v>
      </c>
      <c r="I133" s="37">
        <f t="shared" si="19"/>
        <v>2184.9281570202052</v>
      </c>
      <c r="J133" s="40">
        <f t="shared" si="20"/>
        <v>-97.180207855166486</v>
      </c>
      <c r="K133" s="37">
        <f t="shared" si="21"/>
        <v>2087.7479491650388</v>
      </c>
      <c r="L133" s="37">
        <f t="shared" si="22"/>
        <v>8914506.8806424364</v>
      </c>
      <c r="M133" s="37">
        <f t="shared" si="23"/>
        <v>8518011.6325933579</v>
      </c>
      <c r="N133" s="41">
        <f>'jan-feb'!M133</f>
        <v>3748001.2560889199</v>
      </c>
      <c r="O133" s="41">
        <f t="shared" si="24"/>
        <v>4770010.376504438</v>
      </c>
      <c r="Q133" s="4"/>
      <c r="R133" s="4"/>
      <c r="S133" s="4"/>
      <c r="T133" s="4"/>
    </row>
    <row r="134" spans="1:20" s="34" customFormat="1" x14ac:dyDescent="0.3">
      <c r="A134" s="33" t="s">
        <v>593</v>
      </c>
      <c r="B134" s="34" t="s">
        <v>187</v>
      </c>
      <c r="C134" s="36">
        <v>46776881</v>
      </c>
      <c r="D134" s="36">
        <v>6538</v>
      </c>
      <c r="E134" s="37">
        <f t="shared" si="15"/>
        <v>7154.6162434995413</v>
      </c>
      <c r="F134" s="38">
        <f t="shared" si="16"/>
        <v>0.78218068147324793</v>
      </c>
      <c r="G134" s="39">
        <f t="shared" si="17"/>
        <v>1195.4375796222998</v>
      </c>
      <c r="H134" s="39">
        <f t="shared" si="18"/>
        <v>377.19316077922389</v>
      </c>
      <c r="I134" s="37">
        <f t="shared" si="19"/>
        <v>1572.6307404015238</v>
      </c>
      <c r="J134" s="40">
        <f t="shared" si="20"/>
        <v>-97.180207855166486</v>
      </c>
      <c r="K134" s="37">
        <f t="shared" si="21"/>
        <v>1475.4505325463574</v>
      </c>
      <c r="L134" s="37">
        <f t="shared" si="22"/>
        <v>10281859.780745162</v>
      </c>
      <c r="M134" s="37">
        <f t="shared" si="23"/>
        <v>9646495.5817880854</v>
      </c>
      <c r="N134" s="41">
        <f>'jan-feb'!M134</f>
        <v>3246062.4795856276</v>
      </c>
      <c r="O134" s="41">
        <f t="shared" si="24"/>
        <v>6400433.1022024583</v>
      </c>
      <c r="Q134" s="4"/>
      <c r="R134" s="4"/>
      <c r="S134" s="4"/>
      <c r="T134" s="4"/>
    </row>
    <row r="135" spans="1:20" s="34" customFormat="1" x14ac:dyDescent="0.3">
      <c r="A135" s="33" t="s">
        <v>594</v>
      </c>
      <c r="B135" s="34" t="s">
        <v>188</v>
      </c>
      <c r="C135" s="36">
        <v>44637909</v>
      </c>
      <c r="D135" s="36">
        <v>6630</v>
      </c>
      <c r="E135" s="37">
        <f t="shared" si="15"/>
        <v>6732.7162895927604</v>
      </c>
      <c r="F135" s="38">
        <f t="shared" si="16"/>
        <v>0.73605633570415552</v>
      </c>
      <c r="G135" s="39">
        <f t="shared" si="17"/>
        <v>1448.5775519663684</v>
      </c>
      <c r="H135" s="39">
        <f t="shared" si="18"/>
        <v>524.85814464659722</v>
      </c>
      <c r="I135" s="37">
        <f t="shared" si="19"/>
        <v>1973.4356966129658</v>
      </c>
      <c r="J135" s="40">
        <f t="shared" si="20"/>
        <v>-97.180207855166486</v>
      </c>
      <c r="K135" s="37">
        <f t="shared" si="21"/>
        <v>1876.2554887577994</v>
      </c>
      <c r="L135" s="37">
        <f t="shared" si="22"/>
        <v>13083878.668543963</v>
      </c>
      <c r="M135" s="37">
        <f t="shared" si="23"/>
        <v>12439573.890464211</v>
      </c>
      <c r="N135" s="41">
        <f>'jan-feb'!M135</f>
        <v>5428546.3161444971</v>
      </c>
      <c r="O135" s="41">
        <f t="shared" si="24"/>
        <v>7011027.5743197137</v>
      </c>
      <c r="Q135" s="4"/>
      <c r="R135" s="4"/>
      <c r="S135" s="4"/>
      <c r="T135" s="4"/>
    </row>
    <row r="136" spans="1:20" s="34" customFormat="1" x14ac:dyDescent="0.3">
      <c r="A136" s="33" t="s">
        <v>595</v>
      </c>
      <c r="B136" s="34" t="s">
        <v>189</v>
      </c>
      <c r="C136" s="36">
        <v>30729188</v>
      </c>
      <c r="D136" s="36">
        <v>4293</v>
      </c>
      <c r="E136" s="37">
        <f t="shared" si="15"/>
        <v>7157.9753086419751</v>
      </c>
      <c r="F136" s="38">
        <f t="shared" si="16"/>
        <v>0.78254791233131238</v>
      </c>
      <c r="G136" s="39">
        <f t="shared" si="17"/>
        <v>1193.4221405368396</v>
      </c>
      <c r="H136" s="39">
        <f t="shared" si="18"/>
        <v>376.01748797937205</v>
      </c>
      <c r="I136" s="37">
        <f t="shared" si="19"/>
        <v>1569.4396285162115</v>
      </c>
      <c r="J136" s="40">
        <f t="shared" si="20"/>
        <v>-97.180207855166486</v>
      </c>
      <c r="K136" s="37">
        <f t="shared" si="21"/>
        <v>1472.2594206610452</v>
      </c>
      <c r="L136" s="37">
        <f t="shared" si="22"/>
        <v>6737604.3252200959</v>
      </c>
      <c r="M136" s="37">
        <f t="shared" si="23"/>
        <v>6320409.6928978665</v>
      </c>
      <c r="N136" s="41">
        <f>'jan-feb'!M136</f>
        <v>2900909.9097523852</v>
      </c>
      <c r="O136" s="41">
        <f t="shared" si="24"/>
        <v>3419499.7831454813</v>
      </c>
      <c r="Q136" s="4"/>
      <c r="R136" s="4"/>
      <c r="S136" s="4"/>
      <c r="T136" s="4"/>
    </row>
    <row r="137" spans="1:20" s="34" customFormat="1" x14ac:dyDescent="0.3">
      <c r="A137" s="33" t="s">
        <v>596</v>
      </c>
      <c r="B137" s="34" t="s">
        <v>190</v>
      </c>
      <c r="C137" s="36">
        <v>69115047</v>
      </c>
      <c r="D137" s="36">
        <v>5780</v>
      </c>
      <c r="E137" s="37">
        <f t="shared" ref="E137:E200" si="25">(C137)/D137</f>
        <v>11957.620588235293</v>
      </c>
      <c r="F137" s="38">
        <f t="shared" ref="F137:F200" si="26">IF(ISNUMBER(C137),E137/E$435,"")</f>
        <v>1.3072706490725174</v>
      </c>
      <c r="G137" s="39">
        <f t="shared" ref="G137:G200" si="27">(E$435-E137)*0.6</f>
        <v>-1686.3650272191512</v>
      </c>
      <c r="H137" s="39">
        <f t="shared" ref="H137:H200" si="28">IF(E137&gt;=E$435*0.9,0,IF(E137&lt;0.9*E$435,(E$435*0.9-E137)*0.35))</f>
        <v>0</v>
      </c>
      <c r="I137" s="37">
        <f t="shared" ref="I137:I200" si="29">G137+H137</f>
        <v>-1686.3650272191512</v>
      </c>
      <c r="J137" s="40">
        <f t="shared" ref="J137:J200" si="30">I$437</f>
        <v>-97.180207855166486</v>
      </c>
      <c r="K137" s="37">
        <f t="shared" ref="K137:K200" si="31">I137+J137</f>
        <v>-1783.5452350743176</v>
      </c>
      <c r="L137" s="37">
        <f t="shared" ref="L137:L200" si="32">(I137*D137)</f>
        <v>-9747189.8573266938</v>
      </c>
      <c r="M137" s="37">
        <f t="shared" ref="M137:M200" si="33">(K137*D137)</f>
        <v>-10308891.458729556</v>
      </c>
      <c r="N137" s="41">
        <f>'jan-feb'!M137</f>
        <v>-12260294.248103058</v>
      </c>
      <c r="O137" s="41">
        <f t="shared" ref="O137:O200" si="34">M137-N137</f>
        <v>1951402.7893735021</v>
      </c>
      <c r="Q137" s="4"/>
      <c r="R137" s="4"/>
      <c r="S137" s="4"/>
      <c r="T137" s="4"/>
    </row>
    <row r="138" spans="1:20" s="34" customFormat="1" x14ac:dyDescent="0.3">
      <c r="A138" s="33" t="s">
        <v>597</v>
      </c>
      <c r="B138" s="34" t="s">
        <v>191</v>
      </c>
      <c r="C138" s="36">
        <v>14486293</v>
      </c>
      <c r="D138" s="36">
        <v>1572</v>
      </c>
      <c r="E138" s="37">
        <f t="shared" si="25"/>
        <v>9215.1991094147579</v>
      </c>
      <c r="F138" s="38">
        <f t="shared" si="26"/>
        <v>1.0074545543742641</v>
      </c>
      <c r="G138" s="39">
        <f t="shared" si="27"/>
        <v>-40.912139926830058</v>
      </c>
      <c r="H138" s="39">
        <f t="shared" si="28"/>
        <v>0</v>
      </c>
      <c r="I138" s="37">
        <f t="shared" si="29"/>
        <v>-40.912139926830058</v>
      </c>
      <c r="J138" s="40">
        <f t="shared" si="30"/>
        <v>-97.180207855166486</v>
      </c>
      <c r="K138" s="37">
        <f t="shared" si="31"/>
        <v>-138.09234778199655</v>
      </c>
      <c r="L138" s="37">
        <f t="shared" si="32"/>
        <v>-64313.883964976849</v>
      </c>
      <c r="M138" s="37">
        <f t="shared" si="33"/>
        <v>-217081.17071329858</v>
      </c>
      <c r="N138" s="41">
        <f>'jan-feb'!M138</f>
        <v>-1013317.428169205</v>
      </c>
      <c r="O138" s="41">
        <f t="shared" si="34"/>
        <v>796236.25745590637</v>
      </c>
      <c r="Q138" s="4"/>
      <c r="R138" s="4"/>
      <c r="S138" s="4"/>
      <c r="T138" s="4"/>
    </row>
    <row r="139" spans="1:20" s="34" customFormat="1" x14ac:dyDescent="0.3">
      <c r="A139" s="33" t="s">
        <v>598</v>
      </c>
      <c r="B139" s="34" t="s">
        <v>192</v>
      </c>
      <c r="C139" s="36">
        <v>24247008</v>
      </c>
      <c r="D139" s="36">
        <v>2934</v>
      </c>
      <c r="E139" s="37">
        <f t="shared" si="25"/>
        <v>8264.1472392638043</v>
      </c>
      <c r="F139" s="38">
        <f t="shared" si="26"/>
        <v>0.90348050816501313</v>
      </c>
      <c r="G139" s="39">
        <f t="shared" si="27"/>
        <v>529.71898216374211</v>
      </c>
      <c r="H139" s="39">
        <f t="shared" si="28"/>
        <v>0</v>
      </c>
      <c r="I139" s="37">
        <f t="shared" si="29"/>
        <v>529.71898216374211</v>
      </c>
      <c r="J139" s="40">
        <f t="shared" si="30"/>
        <v>-97.180207855166486</v>
      </c>
      <c r="K139" s="37">
        <f t="shared" si="31"/>
        <v>432.53877430857563</v>
      </c>
      <c r="L139" s="37">
        <f t="shared" si="32"/>
        <v>1554195.4936684193</v>
      </c>
      <c r="M139" s="37">
        <f t="shared" si="33"/>
        <v>1269068.7638213609</v>
      </c>
      <c r="N139" s="41">
        <f>'jan-feb'!M139</f>
        <v>-306539.55562878284</v>
      </c>
      <c r="O139" s="41">
        <f t="shared" si="34"/>
        <v>1575608.3194501437</v>
      </c>
      <c r="Q139" s="4"/>
      <c r="R139" s="4"/>
      <c r="S139" s="4"/>
      <c r="T139" s="4"/>
    </row>
    <row r="140" spans="1:20" s="34" customFormat="1" x14ac:dyDescent="0.3">
      <c r="A140" s="33" t="s">
        <v>599</v>
      </c>
      <c r="B140" s="34" t="s">
        <v>193</v>
      </c>
      <c r="C140" s="36">
        <v>19119271</v>
      </c>
      <c r="D140" s="36">
        <v>2403</v>
      </c>
      <c r="E140" s="37">
        <f t="shared" si="25"/>
        <v>7956.4173949230126</v>
      </c>
      <c r="F140" s="38">
        <f t="shared" si="26"/>
        <v>0.86983784569868872</v>
      </c>
      <c r="G140" s="39">
        <f t="shared" si="27"/>
        <v>714.35688876821712</v>
      </c>
      <c r="H140" s="39">
        <f t="shared" si="28"/>
        <v>96.562757781008941</v>
      </c>
      <c r="I140" s="37">
        <f t="shared" si="29"/>
        <v>810.91964654922606</v>
      </c>
      <c r="J140" s="40">
        <f t="shared" si="30"/>
        <v>-97.180207855166486</v>
      </c>
      <c r="K140" s="37">
        <f t="shared" si="31"/>
        <v>713.73943869405957</v>
      </c>
      <c r="L140" s="37">
        <f t="shared" si="32"/>
        <v>1948639.9106577903</v>
      </c>
      <c r="M140" s="37">
        <f t="shared" si="33"/>
        <v>1715115.8711818252</v>
      </c>
      <c r="N140" s="41">
        <f>'jan-feb'!M140</f>
        <v>187425.15045127246</v>
      </c>
      <c r="O140" s="41">
        <f t="shared" si="34"/>
        <v>1527690.7207305527</v>
      </c>
      <c r="Q140" s="4"/>
      <c r="R140" s="4"/>
      <c r="S140" s="4"/>
      <c r="T140" s="4"/>
    </row>
    <row r="141" spans="1:20" s="34" customFormat="1" x14ac:dyDescent="0.3">
      <c r="A141" s="33" t="s">
        <v>600</v>
      </c>
      <c r="B141" s="34" t="s">
        <v>194</v>
      </c>
      <c r="C141" s="36">
        <v>13863885</v>
      </c>
      <c r="D141" s="36">
        <v>1476</v>
      </c>
      <c r="E141" s="37">
        <f t="shared" si="25"/>
        <v>9392.8760162601629</v>
      </c>
      <c r="F141" s="38">
        <f t="shared" si="26"/>
        <v>1.026879138355923</v>
      </c>
      <c r="G141" s="39">
        <f t="shared" si="27"/>
        <v>-147.51828403407308</v>
      </c>
      <c r="H141" s="39">
        <f t="shared" si="28"/>
        <v>0</v>
      </c>
      <c r="I141" s="37">
        <f t="shared" si="29"/>
        <v>-147.51828403407308</v>
      </c>
      <c r="J141" s="40">
        <f t="shared" si="30"/>
        <v>-97.180207855166486</v>
      </c>
      <c r="K141" s="37">
        <f t="shared" si="31"/>
        <v>-244.69849188923956</v>
      </c>
      <c r="L141" s="37">
        <f t="shared" si="32"/>
        <v>-217736.98723429185</v>
      </c>
      <c r="M141" s="37">
        <f t="shared" si="33"/>
        <v>-361174.97402851761</v>
      </c>
      <c r="N141" s="41">
        <f>'jan-feb'!M141</f>
        <v>-1232880.1592733758</v>
      </c>
      <c r="O141" s="41">
        <f t="shared" si="34"/>
        <v>871705.18524485815</v>
      </c>
      <c r="Q141" s="4"/>
      <c r="R141" s="4"/>
      <c r="S141" s="4"/>
      <c r="T141" s="4"/>
    </row>
    <row r="142" spans="1:20" s="34" customFormat="1" x14ac:dyDescent="0.3">
      <c r="A142" s="33" t="s">
        <v>601</v>
      </c>
      <c r="B142" s="34" t="s">
        <v>195</v>
      </c>
      <c r="C142" s="36">
        <v>11196598</v>
      </c>
      <c r="D142" s="36">
        <v>1286</v>
      </c>
      <c r="E142" s="37">
        <f t="shared" si="25"/>
        <v>8706.5303265940911</v>
      </c>
      <c r="F142" s="38">
        <f t="shared" si="26"/>
        <v>0.95184417896771045</v>
      </c>
      <c r="G142" s="39">
        <f t="shared" si="27"/>
        <v>264.28912976557001</v>
      </c>
      <c r="H142" s="39">
        <f t="shared" si="28"/>
        <v>0</v>
      </c>
      <c r="I142" s="37">
        <f t="shared" si="29"/>
        <v>264.28912976557001</v>
      </c>
      <c r="J142" s="40">
        <f t="shared" si="30"/>
        <v>-97.180207855166486</v>
      </c>
      <c r="K142" s="37">
        <f t="shared" si="31"/>
        <v>167.10892191040352</v>
      </c>
      <c r="L142" s="37">
        <f t="shared" si="32"/>
        <v>339875.82087852305</v>
      </c>
      <c r="M142" s="37">
        <f t="shared" si="33"/>
        <v>214902.07357677893</v>
      </c>
      <c r="N142" s="41">
        <f>'jan-feb'!M142</f>
        <v>-916862.77291704668</v>
      </c>
      <c r="O142" s="41">
        <f t="shared" si="34"/>
        <v>1131764.8464938255</v>
      </c>
      <c r="Q142" s="4"/>
      <c r="R142" s="4"/>
      <c r="S142" s="4"/>
      <c r="T142" s="4"/>
    </row>
    <row r="143" spans="1:20" s="34" customFormat="1" x14ac:dyDescent="0.3">
      <c r="A143" s="33" t="s">
        <v>602</v>
      </c>
      <c r="B143" s="34" t="s">
        <v>196</v>
      </c>
      <c r="C143" s="36">
        <v>28671568</v>
      </c>
      <c r="D143" s="36">
        <v>2228</v>
      </c>
      <c r="E143" s="37">
        <f t="shared" si="25"/>
        <v>12868.746858168761</v>
      </c>
      <c r="F143" s="38">
        <f t="shared" si="26"/>
        <v>1.4068798164226521</v>
      </c>
      <c r="G143" s="39">
        <f t="shared" si="27"/>
        <v>-2233.0407891792315</v>
      </c>
      <c r="H143" s="39">
        <f t="shared" si="28"/>
        <v>0</v>
      </c>
      <c r="I143" s="37">
        <f t="shared" si="29"/>
        <v>-2233.0407891792315</v>
      </c>
      <c r="J143" s="40">
        <f t="shared" si="30"/>
        <v>-97.180207855166486</v>
      </c>
      <c r="K143" s="37">
        <f t="shared" si="31"/>
        <v>-2330.2209970343979</v>
      </c>
      <c r="L143" s="37">
        <f t="shared" si="32"/>
        <v>-4975214.8782913275</v>
      </c>
      <c r="M143" s="37">
        <f t="shared" si="33"/>
        <v>-5191732.3813926382</v>
      </c>
      <c r="N143" s="41">
        <f>'jan-feb'!M143</f>
        <v>-6168215.6989573715</v>
      </c>
      <c r="O143" s="41">
        <f t="shared" si="34"/>
        <v>976483.31756473333</v>
      </c>
      <c r="Q143" s="4"/>
      <c r="R143" s="4"/>
      <c r="S143" s="4"/>
      <c r="T143" s="4"/>
    </row>
    <row r="144" spans="1:20" s="34" customFormat="1" x14ac:dyDescent="0.3">
      <c r="A144" s="33" t="s">
        <v>603</v>
      </c>
      <c r="B144" s="34" t="s">
        <v>197</v>
      </c>
      <c r="C144" s="36">
        <v>51429288</v>
      </c>
      <c r="D144" s="36">
        <v>3723</v>
      </c>
      <c r="E144" s="37">
        <f t="shared" si="25"/>
        <v>13813.937147461724</v>
      </c>
      <c r="F144" s="38">
        <f t="shared" si="26"/>
        <v>1.5102130434525127</v>
      </c>
      <c r="G144" s="39">
        <f t="shared" si="27"/>
        <v>-2800.1549627550094</v>
      </c>
      <c r="H144" s="39">
        <f t="shared" si="28"/>
        <v>0</v>
      </c>
      <c r="I144" s="37">
        <f t="shared" si="29"/>
        <v>-2800.1549627550094</v>
      </c>
      <c r="J144" s="40">
        <f t="shared" si="30"/>
        <v>-97.180207855166486</v>
      </c>
      <c r="K144" s="37">
        <f t="shared" si="31"/>
        <v>-2897.3351706101757</v>
      </c>
      <c r="L144" s="37">
        <f t="shared" si="32"/>
        <v>-10424976.926336899</v>
      </c>
      <c r="M144" s="37">
        <f t="shared" si="33"/>
        <v>-10786778.840181684</v>
      </c>
      <c r="N144" s="41">
        <f>'jan-feb'!M144</f>
        <v>-11335132.996866381</v>
      </c>
      <c r="O144" s="41">
        <f t="shared" si="34"/>
        <v>548354.15668469667</v>
      </c>
      <c r="Q144" s="4"/>
      <c r="R144" s="4"/>
      <c r="S144" s="4"/>
      <c r="T144" s="4"/>
    </row>
    <row r="145" spans="1:20" s="34" customFormat="1" x14ac:dyDescent="0.3">
      <c r="A145" s="33" t="s">
        <v>604</v>
      </c>
      <c r="B145" s="34" t="s">
        <v>198</v>
      </c>
      <c r="C145" s="36">
        <v>48335791</v>
      </c>
      <c r="D145" s="36">
        <v>6848</v>
      </c>
      <c r="E145" s="37">
        <f t="shared" si="25"/>
        <v>7058.3806950934577</v>
      </c>
      <c r="F145" s="38">
        <f t="shared" si="26"/>
        <v>0.77165969973609139</v>
      </c>
      <c r="G145" s="39">
        <f t="shared" si="27"/>
        <v>1253.1789086659501</v>
      </c>
      <c r="H145" s="39">
        <f t="shared" si="28"/>
        <v>410.87560272135312</v>
      </c>
      <c r="I145" s="37">
        <f t="shared" si="29"/>
        <v>1664.0545113873031</v>
      </c>
      <c r="J145" s="40">
        <f t="shared" si="30"/>
        <v>-97.180207855166486</v>
      </c>
      <c r="K145" s="37">
        <f t="shared" si="31"/>
        <v>1566.8743035321368</v>
      </c>
      <c r="L145" s="37">
        <f t="shared" si="32"/>
        <v>11395445.293980252</v>
      </c>
      <c r="M145" s="37">
        <f t="shared" si="33"/>
        <v>10729955.230588073</v>
      </c>
      <c r="N145" s="41">
        <f>'jan-feb'!M145</f>
        <v>5015275.4647296378</v>
      </c>
      <c r="O145" s="41">
        <f t="shared" si="34"/>
        <v>5714679.7658584351</v>
      </c>
      <c r="Q145" s="4"/>
      <c r="R145" s="4"/>
      <c r="S145" s="4"/>
      <c r="T145" s="4"/>
    </row>
    <row r="146" spans="1:20" s="34" customFormat="1" x14ac:dyDescent="0.3">
      <c r="A146" s="33" t="s">
        <v>605</v>
      </c>
      <c r="B146" s="34" t="s">
        <v>199</v>
      </c>
      <c r="C146" s="36">
        <v>188889534</v>
      </c>
      <c r="D146" s="36">
        <v>23246</v>
      </c>
      <c r="E146" s="37">
        <f t="shared" si="25"/>
        <v>8125.6789985373825</v>
      </c>
      <c r="F146" s="38">
        <f t="shared" si="26"/>
        <v>0.88834242399562124</v>
      </c>
      <c r="G146" s="39">
        <f t="shared" si="27"/>
        <v>612.7999265995951</v>
      </c>
      <c r="H146" s="39">
        <f t="shared" si="28"/>
        <v>37.321196515979452</v>
      </c>
      <c r="I146" s="37">
        <f t="shared" si="29"/>
        <v>650.12112311557451</v>
      </c>
      <c r="J146" s="40">
        <f t="shared" si="30"/>
        <v>-97.180207855166486</v>
      </c>
      <c r="K146" s="37">
        <f t="shared" si="31"/>
        <v>552.94091526040802</v>
      </c>
      <c r="L146" s="37">
        <f t="shared" si="32"/>
        <v>15112715.627944645</v>
      </c>
      <c r="M146" s="37">
        <f t="shared" si="33"/>
        <v>12853664.516143445</v>
      </c>
      <c r="N146" s="41">
        <f>'jan-feb'!M146</f>
        <v>4989564.3798634904</v>
      </c>
      <c r="O146" s="41">
        <f t="shared" si="34"/>
        <v>7864100.1362799546</v>
      </c>
      <c r="Q146" s="4"/>
      <c r="R146" s="4"/>
      <c r="S146" s="4"/>
      <c r="T146" s="4"/>
    </row>
    <row r="147" spans="1:20" s="34" customFormat="1" x14ac:dyDescent="0.3">
      <c r="A147" s="33" t="s">
        <v>606</v>
      </c>
      <c r="B147" s="34" t="s">
        <v>200</v>
      </c>
      <c r="C147" s="36">
        <v>340700649</v>
      </c>
      <c r="D147" s="36">
        <v>44785</v>
      </c>
      <c r="E147" s="37">
        <f t="shared" si="25"/>
        <v>7607.4723456514457</v>
      </c>
      <c r="F147" s="38">
        <f t="shared" si="26"/>
        <v>0.83168931793048961</v>
      </c>
      <c r="G147" s="39">
        <f t="shared" si="27"/>
        <v>923.72391833115717</v>
      </c>
      <c r="H147" s="39">
        <f t="shared" si="28"/>
        <v>218.69352502605733</v>
      </c>
      <c r="I147" s="37">
        <f t="shared" si="29"/>
        <v>1142.4174433572146</v>
      </c>
      <c r="J147" s="40">
        <f t="shared" si="30"/>
        <v>-97.180207855166486</v>
      </c>
      <c r="K147" s="37">
        <f t="shared" si="31"/>
        <v>1045.237235502048</v>
      </c>
      <c r="L147" s="37">
        <f t="shared" si="32"/>
        <v>51163165.200752854</v>
      </c>
      <c r="M147" s="37">
        <f t="shared" si="33"/>
        <v>46810949.591959216</v>
      </c>
      <c r="N147" s="41">
        <f>'jan-feb'!M147</f>
        <v>21823822.163466237</v>
      </c>
      <c r="O147" s="41">
        <f t="shared" si="34"/>
        <v>24987127.428492978</v>
      </c>
      <c r="Q147" s="4"/>
      <c r="R147" s="4"/>
      <c r="S147" s="4"/>
      <c r="T147" s="4"/>
    </row>
    <row r="148" spans="1:20" s="34" customFormat="1" x14ac:dyDescent="0.3">
      <c r="A148" s="33" t="s">
        <v>607</v>
      </c>
      <c r="B148" s="34" t="s">
        <v>201</v>
      </c>
      <c r="C148" s="36">
        <v>15377083</v>
      </c>
      <c r="D148" s="36">
        <v>2454</v>
      </c>
      <c r="E148" s="37">
        <f t="shared" si="25"/>
        <v>6266.1299918500408</v>
      </c>
      <c r="F148" s="38">
        <f t="shared" si="26"/>
        <v>0.68504664127560155</v>
      </c>
      <c r="G148" s="39">
        <f t="shared" si="27"/>
        <v>1728.5293306120002</v>
      </c>
      <c r="H148" s="39">
        <f t="shared" si="28"/>
        <v>688.16334885654896</v>
      </c>
      <c r="I148" s="37">
        <f t="shared" si="29"/>
        <v>2416.6926794685492</v>
      </c>
      <c r="J148" s="40">
        <f t="shared" si="30"/>
        <v>-97.180207855166486</v>
      </c>
      <c r="K148" s="37">
        <f t="shared" si="31"/>
        <v>2319.5124716133828</v>
      </c>
      <c r="L148" s="37">
        <f t="shared" si="32"/>
        <v>5930563.8354158197</v>
      </c>
      <c r="M148" s="37">
        <f t="shared" si="33"/>
        <v>5692083.6053392412</v>
      </c>
      <c r="N148" s="41">
        <f>'jan-feb'!M148</f>
        <v>2079461.7175593649</v>
      </c>
      <c r="O148" s="41">
        <f t="shared" si="34"/>
        <v>3612621.8877798766</v>
      </c>
      <c r="Q148" s="4"/>
      <c r="R148" s="4"/>
      <c r="S148" s="4"/>
      <c r="T148" s="4"/>
    </row>
    <row r="149" spans="1:20" s="34" customFormat="1" x14ac:dyDescent="0.3">
      <c r="A149" s="33" t="s">
        <v>608</v>
      </c>
      <c r="B149" s="34" t="s">
        <v>202</v>
      </c>
      <c r="C149" s="36">
        <v>13413373</v>
      </c>
      <c r="D149" s="36">
        <v>2093</v>
      </c>
      <c r="E149" s="37">
        <f t="shared" si="25"/>
        <v>6408.6827520305778</v>
      </c>
      <c r="F149" s="38">
        <f t="shared" si="26"/>
        <v>0.70063126682490506</v>
      </c>
      <c r="G149" s="39">
        <f t="shared" si="27"/>
        <v>1642.9976745036779</v>
      </c>
      <c r="H149" s="39">
        <f t="shared" si="28"/>
        <v>638.26988279336103</v>
      </c>
      <c r="I149" s="37">
        <f t="shared" si="29"/>
        <v>2281.2675572970388</v>
      </c>
      <c r="J149" s="40">
        <f t="shared" si="30"/>
        <v>-97.180207855166486</v>
      </c>
      <c r="K149" s="37">
        <f t="shared" si="31"/>
        <v>2184.0873494418724</v>
      </c>
      <c r="L149" s="37">
        <f t="shared" si="32"/>
        <v>4774692.9974227026</v>
      </c>
      <c r="M149" s="37">
        <f t="shared" si="33"/>
        <v>4571294.8223818392</v>
      </c>
      <c r="N149" s="41">
        <f>'jan-feb'!M149</f>
        <v>1943310.7442142421</v>
      </c>
      <c r="O149" s="41">
        <f t="shared" si="34"/>
        <v>2627984.0781675968</v>
      </c>
      <c r="Q149" s="4"/>
      <c r="R149" s="4"/>
      <c r="S149" s="4"/>
      <c r="T149" s="4"/>
    </row>
    <row r="150" spans="1:20" s="34" customFormat="1" x14ac:dyDescent="0.3">
      <c r="A150" s="33" t="s">
        <v>609</v>
      </c>
      <c r="B150" s="34" t="s">
        <v>203</v>
      </c>
      <c r="C150" s="36">
        <v>44111110</v>
      </c>
      <c r="D150" s="36">
        <v>6069</v>
      </c>
      <c r="E150" s="37">
        <f t="shared" si="25"/>
        <v>7268.2666007579501</v>
      </c>
      <c r="F150" s="38">
        <f t="shared" si="26"/>
        <v>0.79460554269076289</v>
      </c>
      <c r="G150" s="39">
        <f t="shared" si="27"/>
        <v>1127.2473652672545</v>
      </c>
      <c r="H150" s="39">
        <f t="shared" si="28"/>
        <v>337.41553573878082</v>
      </c>
      <c r="I150" s="37">
        <f t="shared" si="29"/>
        <v>1464.6629010060353</v>
      </c>
      <c r="J150" s="40">
        <f t="shared" si="30"/>
        <v>-97.180207855166486</v>
      </c>
      <c r="K150" s="37">
        <f t="shared" si="31"/>
        <v>1367.4826931508687</v>
      </c>
      <c r="L150" s="37">
        <f t="shared" si="32"/>
        <v>8889039.1462056283</v>
      </c>
      <c r="M150" s="37">
        <f t="shared" si="33"/>
        <v>8299252.4647326227</v>
      </c>
      <c r="N150" s="41">
        <f>'jan-feb'!M150</f>
        <v>3650363.9459322696</v>
      </c>
      <c r="O150" s="41">
        <f t="shared" si="34"/>
        <v>4648888.5188003536</v>
      </c>
      <c r="Q150" s="4"/>
      <c r="R150" s="4"/>
      <c r="S150" s="4"/>
      <c r="T150" s="4"/>
    </row>
    <row r="151" spans="1:20" s="34" customFormat="1" x14ac:dyDescent="0.3">
      <c r="A151" s="33" t="s">
        <v>610</v>
      </c>
      <c r="B151" s="34" t="s">
        <v>204</v>
      </c>
      <c r="C151" s="36">
        <v>41987754</v>
      </c>
      <c r="D151" s="36">
        <v>5845</v>
      </c>
      <c r="E151" s="37">
        <f t="shared" si="25"/>
        <v>7183.5336184773314</v>
      </c>
      <c r="F151" s="38">
        <f t="shared" si="26"/>
        <v>0.78534208262975247</v>
      </c>
      <c r="G151" s="39">
        <f t="shared" si="27"/>
        <v>1178.0871546356259</v>
      </c>
      <c r="H151" s="39">
        <f t="shared" si="28"/>
        <v>367.07207953699731</v>
      </c>
      <c r="I151" s="37">
        <f t="shared" si="29"/>
        <v>1545.1592341726232</v>
      </c>
      <c r="J151" s="40">
        <f t="shared" si="30"/>
        <v>-97.180207855166486</v>
      </c>
      <c r="K151" s="37">
        <f t="shared" si="31"/>
        <v>1447.9790263174568</v>
      </c>
      <c r="L151" s="37">
        <f t="shared" si="32"/>
        <v>9031455.7237389833</v>
      </c>
      <c r="M151" s="37">
        <f t="shared" si="33"/>
        <v>8463437.4088255353</v>
      </c>
      <c r="N151" s="41">
        <f>'jan-feb'!M151</f>
        <v>1565932.8134411124</v>
      </c>
      <c r="O151" s="41">
        <f t="shared" si="34"/>
        <v>6897504.5953844227</v>
      </c>
      <c r="Q151" s="4"/>
      <c r="R151" s="4"/>
      <c r="S151" s="4"/>
      <c r="T151" s="4"/>
    </row>
    <row r="152" spans="1:20" s="34" customFormat="1" x14ac:dyDescent="0.3">
      <c r="A152" s="33" t="s">
        <v>611</v>
      </c>
      <c r="B152" s="34" t="s">
        <v>205</v>
      </c>
      <c r="C152" s="36">
        <v>87567044</v>
      </c>
      <c r="D152" s="36">
        <v>10990</v>
      </c>
      <c r="E152" s="37">
        <f t="shared" si="25"/>
        <v>7967.8838944494992</v>
      </c>
      <c r="F152" s="38">
        <f t="shared" si="26"/>
        <v>0.87109142438250542</v>
      </c>
      <c r="G152" s="39">
        <f t="shared" si="27"/>
        <v>707.47698905232517</v>
      </c>
      <c r="H152" s="39">
        <f t="shared" si="28"/>
        <v>92.549482946738635</v>
      </c>
      <c r="I152" s="37">
        <f t="shared" si="29"/>
        <v>800.0264719990638</v>
      </c>
      <c r="J152" s="40">
        <f t="shared" si="30"/>
        <v>-97.180207855166486</v>
      </c>
      <c r="K152" s="37">
        <f t="shared" si="31"/>
        <v>702.84626414389732</v>
      </c>
      <c r="L152" s="37">
        <f t="shared" si="32"/>
        <v>8792290.9272697121</v>
      </c>
      <c r="M152" s="37">
        <f t="shared" si="33"/>
        <v>7724280.4429414319</v>
      </c>
      <c r="N152" s="41">
        <f>'jan-feb'!M152</f>
        <v>5212512.5378473615</v>
      </c>
      <c r="O152" s="41">
        <f t="shared" si="34"/>
        <v>2511767.9050940704</v>
      </c>
      <c r="Q152" s="4"/>
      <c r="R152" s="4"/>
      <c r="S152" s="4"/>
      <c r="T152" s="4"/>
    </row>
    <row r="153" spans="1:20" s="34" customFormat="1" x14ac:dyDescent="0.3">
      <c r="A153" s="33" t="s">
        <v>612</v>
      </c>
      <c r="B153" s="34" t="s">
        <v>206</v>
      </c>
      <c r="C153" s="36">
        <v>34573409</v>
      </c>
      <c r="D153" s="36">
        <v>5212</v>
      </c>
      <c r="E153" s="37">
        <f t="shared" si="25"/>
        <v>6633.4245970836528</v>
      </c>
      <c r="F153" s="38">
        <f t="shared" si="26"/>
        <v>0.72520124004728237</v>
      </c>
      <c r="G153" s="39">
        <f t="shared" si="27"/>
        <v>1508.152567471833</v>
      </c>
      <c r="H153" s="39">
        <f t="shared" si="28"/>
        <v>559.61023702478485</v>
      </c>
      <c r="I153" s="37">
        <f t="shared" si="29"/>
        <v>2067.7628044966177</v>
      </c>
      <c r="J153" s="40">
        <f t="shared" si="30"/>
        <v>-97.180207855166486</v>
      </c>
      <c r="K153" s="37">
        <f t="shared" si="31"/>
        <v>1970.5825966414513</v>
      </c>
      <c r="L153" s="37">
        <f t="shared" si="32"/>
        <v>10777179.737036372</v>
      </c>
      <c r="M153" s="37">
        <f t="shared" si="33"/>
        <v>10270676.493695244</v>
      </c>
      <c r="N153" s="41">
        <f>'jan-feb'!M153</f>
        <v>4435006.2363567268</v>
      </c>
      <c r="O153" s="41">
        <f t="shared" si="34"/>
        <v>5835670.2573385173</v>
      </c>
      <c r="Q153" s="4"/>
      <c r="R153" s="4"/>
      <c r="S153" s="4"/>
      <c r="T153" s="4"/>
    </row>
    <row r="154" spans="1:20" s="34" customFormat="1" x14ac:dyDescent="0.3">
      <c r="A154" s="33" t="s">
        <v>613</v>
      </c>
      <c r="B154" s="34" t="s">
        <v>207</v>
      </c>
      <c r="C154" s="36">
        <v>13266451</v>
      </c>
      <c r="D154" s="36">
        <v>1848</v>
      </c>
      <c r="E154" s="37">
        <f t="shared" si="25"/>
        <v>7178.8154761904761</v>
      </c>
      <c r="F154" s="38">
        <f t="shared" si="26"/>
        <v>0.78482627023344487</v>
      </c>
      <c r="G154" s="39">
        <f t="shared" si="27"/>
        <v>1180.9180400077389</v>
      </c>
      <c r="H154" s="39">
        <f t="shared" si="28"/>
        <v>368.72342933739668</v>
      </c>
      <c r="I154" s="37">
        <f t="shared" si="29"/>
        <v>1549.6414693451356</v>
      </c>
      <c r="J154" s="40">
        <f t="shared" si="30"/>
        <v>-97.180207855166486</v>
      </c>
      <c r="K154" s="37">
        <f t="shared" si="31"/>
        <v>1452.4612614899693</v>
      </c>
      <c r="L154" s="37">
        <f t="shared" si="32"/>
        <v>2863737.4353498109</v>
      </c>
      <c r="M154" s="37">
        <f t="shared" si="33"/>
        <v>2684148.4112334633</v>
      </c>
      <c r="N154" s="41">
        <f>'jan-feb'!M154</f>
        <v>276552.47375528573</v>
      </c>
      <c r="O154" s="41">
        <f t="shared" si="34"/>
        <v>2407595.9374781777</v>
      </c>
      <c r="Q154" s="4"/>
      <c r="R154" s="4"/>
      <c r="S154" s="4"/>
      <c r="T154" s="4"/>
    </row>
    <row r="155" spans="1:20" s="34" customFormat="1" x14ac:dyDescent="0.3">
      <c r="A155" s="33" t="s">
        <v>614</v>
      </c>
      <c r="B155" s="34" t="s">
        <v>208</v>
      </c>
      <c r="C155" s="36">
        <v>10185644</v>
      </c>
      <c r="D155" s="36">
        <v>1326</v>
      </c>
      <c r="E155" s="37">
        <f t="shared" si="25"/>
        <v>7681.4811463046753</v>
      </c>
      <c r="F155" s="38">
        <f t="shared" si="26"/>
        <v>0.83978035344655333</v>
      </c>
      <c r="G155" s="39">
        <f t="shared" si="27"/>
        <v>879.31863793921946</v>
      </c>
      <c r="H155" s="39">
        <f t="shared" si="28"/>
        <v>192.79044479742697</v>
      </c>
      <c r="I155" s="37">
        <f t="shared" si="29"/>
        <v>1072.1090827366465</v>
      </c>
      <c r="J155" s="40">
        <f t="shared" si="30"/>
        <v>-97.180207855166486</v>
      </c>
      <c r="K155" s="37">
        <f t="shared" si="31"/>
        <v>974.92887488148006</v>
      </c>
      <c r="L155" s="37">
        <f t="shared" si="32"/>
        <v>1421616.6437087932</v>
      </c>
      <c r="M155" s="37">
        <f t="shared" si="33"/>
        <v>1292755.6880928425</v>
      </c>
      <c r="N155" s="41">
        <f>'jan-feb'!M155</f>
        <v>-457596.2016236427</v>
      </c>
      <c r="O155" s="41">
        <f t="shared" si="34"/>
        <v>1750351.889716485</v>
      </c>
      <c r="Q155" s="4"/>
      <c r="R155" s="4"/>
      <c r="S155" s="4"/>
      <c r="T155" s="4"/>
    </row>
    <row r="156" spans="1:20" s="34" customFormat="1" x14ac:dyDescent="0.3">
      <c r="A156" s="33" t="s">
        <v>615</v>
      </c>
      <c r="B156" s="34" t="s">
        <v>209</v>
      </c>
      <c r="C156" s="36">
        <v>24384550</v>
      </c>
      <c r="D156" s="36">
        <v>3638</v>
      </c>
      <c r="E156" s="37">
        <f t="shared" si="25"/>
        <v>6702.7350192413414</v>
      </c>
      <c r="F156" s="38">
        <f t="shared" si="26"/>
        <v>0.73277862384976877</v>
      </c>
      <c r="G156" s="39">
        <f t="shared" si="27"/>
        <v>1466.5663141772197</v>
      </c>
      <c r="H156" s="39">
        <f t="shared" si="28"/>
        <v>535.35158926959377</v>
      </c>
      <c r="I156" s="37">
        <f t="shared" si="29"/>
        <v>2001.9179034468134</v>
      </c>
      <c r="J156" s="40">
        <f t="shared" si="30"/>
        <v>-97.180207855166486</v>
      </c>
      <c r="K156" s="37">
        <f t="shared" si="31"/>
        <v>1904.737695591647</v>
      </c>
      <c r="L156" s="37">
        <f t="shared" si="32"/>
        <v>7282977.3327395068</v>
      </c>
      <c r="M156" s="37">
        <f t="shared" si="33"/>
        <v>6929435.7365624122</v>
      </c>
      <c r="N156" s="41">
        <f>'jan-feb'!M156</f>
        <v>2607829.2250126209</v>
      </c>
      <c r="O156" s="41">
        <f t="shared" si="34"/>
        <v>4321606.5115497913</v>
      </c>
      <c r="Q156" s="4"/>
      <c r="R156" s="4"/>
      <c r="S156" s="4"/>
      <c r="T156" s="4"/>
    </row>
    <row r="157" spans="1:20" s="34" customFormat="1" x14ac:dyDescent="0.3">
      <c r="A157" s="33" t="s">
        <v>616</v>
      </c>
      <c r="B157" s="34" t="s">
        <v>210</v>
      </c>
      <c r="C157" s="36">
        <v>9645146</v>
      </c>
      <c r="D157" s="36">
        <v>1192</v>
      </c>
      <c r="E157" s="37">
        <f t="shared" si="25"/>
        <v>8091.5654362416108</v>
      </c>
      <c r="F157" s="38">
        <f t="shared" si="26"/>
        <v>0.88461294801873291</v>
      </c>
      <c r="G157" s="39">
        <f t="shared" si="27"/>
        <v>633.2680639770582</v>
      </c>
      <c r="H157" s="39">
        <f t="shared" si="28"/>
        <v>49.260943319499574</v>
      </c>
      <c r="I157" s="37">
        <f t="shared" si="29"/>
        <v>682.52900729655778</v>
      </c>
      <c r="J157" s="40">
        <f t="shared" si="30"/>
        <v>-97.180207855166486</v>
      </c>
      <c r="K157" s="37">
        <f t="shared" si="31"/>
        <v>585.34879944139129</v>
      </c>
      <c r="L157" s="37">
        <f t="shared" si="32"/>
        <v>813574.57669749693</v>
      </c>
      <c r="M157" s="37">
        <f t="shared" si="33"/>
        <v>697735.76893413847</v>
      </c>
      <c r="N157" s="41">
        <f>'jan-feb'!M157</f>
        <v>-376885.25545654702</v>
      </c>
      <c r="O157" s="41">
        <f t="shared" si="34"/>
        <v>1074621.0243906854</v>
      </c>
      <c r="Q157" s="4"/>
      <c r="R157" s="4"/>
      <c r="S157" s="4"/>
      <c r="T157" s="4"/>
    </row>
    <row r="158" spans="1:20" s="34" customFormat="1" x14ac:dyDescent="0.3">
      <c r="A158" s="33" t="s">
        <v>617</v>
      </c>
      <c r="B158" s="34" t="s">
        <v>211</v>
      </c>
      <c r="C158" s="36">
        <v>16382770</v>
      </c>
      <c r="D158" s="36">
        <v>1156</v>
      </c>
      <c r="E158" s="37">
        <f t="shared" si="25"/>
        <v>14171.946366782007</v>
      </c>
      <c r="F158" s="38">
        <f t="shared" si="26"/>
        <v>1.5493525144753042</v>
      </c>
      <c r="G158" s="39">
        <f t="shared" si="27"/>
        <v>-3014.9604943471795</v>
      </c>
      <c r="H158" s="39">
        <f t="shared" si="28"/>
        <v>0</v>
      </c>
      <c r="I158" s="37">
        <f t="shared" si="29"/>
        <v>-3014.9604943471795</v>
      </c>
      <c r="J158" s="40">
        <f t="shared" si="30"/>
        <v>-97.180207855166486</v>
      </c>
      <c r="K158" s="37">
        <f t="shared" si="31"/>
        <v>-3112.1407022023459</v>
      </c>
      <c r="L158" s="37">
        <f t="shared" si="32"/>
        <v>-3485294.3314653398</v>
      </c>
      <c r="M158" s="37">
        <f t="shared" si="33"/>
        <v>-3597634.6517459117</v>
      </c>
      <c r="N158" s="41">
        <f>'jan-feb'!M158</f>
        <v>-3972980.1296206117</v>
      </c>
      <c r="O158" s="41">
        <f t="shared" si="34"/>
        <v>375345.47787469998</v>
      </c>
      <c r="Q158" s="4"/>
      <c r="R158" s="4"/>
      <c r="S158" s="4"/>
      <c r="T158" s="4"/>
    </row>
    <row r="159" spans="1:20" s="34" customFormat="1" x14ac:dyDescent="0.3">
      <c r="A159" s="33" t="s">
        <v>618</v>
      </c>
      <c r="B159" s="34" t="s">
        <v>212</v>
      </c>
      <c r="C159" s="36">
        <v>30194096</v>
      </c>
      <c r="D159" s="36">
        <v>953</v>
      </c>
      <c r="E159" s="37">
        <f t="shared" si="25"/>
        <v>31683.206715634838</v>
      </c>
      <c r="F159" s="38">
        <f t="shared" si="26"/>
        <v>3.4637765851675386</v>
      </c>
      <c r="G159" s="39">
        <f t="shared" si="27"/>
        <v>-13521.716703658878</v>
      </c>
      <c r="H159" s="39">
        <f t="shared" si="28"/>
        <v>0</v>
      </c>
      <c r="I159" s="37">
        <f t="shared" si="29"/>
        <v>-13521.716703658878</v>
      </c>
      <c r="J159" s="40">
        <f t="shared" si="30"/>
        <v>-97.180207855166486</v>
      </c>
      <c r="K159" s="37">
        <f t="shared" si="31"/>
        <v>-13618.896911514044</v>
      </c>
      <c r="L159" s="37">
        <f t="shared" si="32"/>
        <v>-12886196.018586911</v>
      </c>
      <c r="M159" s="37">
        <f t="shared" si="33"/>
        <v>-12978808.756672883</v>
      </c>
      <c r="N159" s="41">
        <f>'jan-feb'!M159</f>
        <v>-11764998.658934638</v>
      </c>
      <c r="O159" s="41">
        <f t="shared" si="34"/>
        <v>-1213810.0977382455</v>
      </c>
      <c r="Q159" s="4"/>
      <c r="R159" s="4"/>
      <c r="S159" s="4"/>
      <c r="T159" s="4"/>
    </row>
    <row r="160" spans="1:20" s="34" customFormat="1" x14ac:dyDescent="0.3">
      <c r="A160" s="33" t="s">
        <v>619</v>
      </c>
      <c r="B160" s="34" t="s">
        <v>213</v>
      </c>
      <c r="C160" s="36">
        <v>748112274</v>
      </c>
      <c r="D160" s="36">
        <v>92282</v>
      </c>
      <c r="E160" s="37">
        <f t="shared" si="25"/>
        <v>8106.8060293448343</v>
      </c>
      <c r="F160" s="38">
        <f t="shared" si="26"/>
        <v>0.88627913067533126</v>
      </c>
      <c r="G160" s="39">
        <f t="shared" si="27"/>
        <v>624.12370811512403</v>
      </c>
      <c r="H160" s="39">
        <f t="shared" si="28"/>
        <v>43.926735733371331</v>
      </c>
      <c r="I160" s="37">
        <f t="shared" si="29"/>
        <v>668.05044384849532</v>
      </c>
      <c r="J160" s="40">
        <f t="shared" si="30"/>
        <v>-97.180207855166486</v>
      </c>
      <c r="K160" s="37">
        <f t="shared" si="31"/>
        <v>570.87023599332883</v>
      </c>
      <c r="L160" s="37">
        <f t="shared" si="32"/>
        <v>61649031.059226848</v>
      </c>
      <c r="M160" s="37">
        <f t="shared" si="33"/>
        <v>52681047.117936373</v>
      </c>
      <c r="N160" s="41">
        <f>'jan-feb'!M160</f>
        <v>33169248.20245041</v>
      </c>
      <c r="O160" s="41">
        <f t="shared" si="34"/>
        <v>19511798.915485963</v>
      </c>
      <c r="Q160" s="4"/>
      <c r="R160" s="4"/>
      <c r="S160" s="4"/>
      <c r="T160" s="4"/>
    </row>
    <row r="161" spans="1:20" s="34" customFormat="1" x14ac:dyDescent="0.3">
      <c r="A161" s="33" t="s">
        <v>620</v>
      </c>
      <c r="B161" s="34" t="s">
        <v>214</v>
      </c>
      <c r="C161" s="36">
        <v>119237613</v>
      </c>
      <c r="D161" s="36">
        <v>15659</v>
      </c>
      <c r="E161" s="37">
        <f t="shared" si="25"/>
        <v>7614.6377801903063</v>
      </c>
      <c r="F161" s="38">
        <f t="shared" si="26"/>
        <v>0.83247268132552155</v>
      </c>
      <c r="G161" s="39">
        <f t="shared" si="27"/>
        <v>919.42465760784091</v>
      </c>
      <c r="H161" s="39">
        <f t="shared" si="28"/>
        <v>216.18562293745612</v>
      </c>
      <c r="I161" s="37">
        <f t="shared" si="29"/>
        <v>1135.610280545297</v>
      </c>
      <c r="J161" s="40">
        <f t="shared" si="30"/>
        <v>-97.180207855166486</v>
      </c>
      <c r="K161" s="37">
        <f t="shared" si="31"/>
        <v>1038.4300726901306</v>
      </c>
      <c r="L161" s="37">
        <f t="shared" si="32"/>
        <v>17782521.383058805</v>
      </c>
      <c r="M161" s="37">
        <f t="shared" si="33"/>
        <v>16260776.508254755</v>
      </c>
      <c r="N161" s="41">
        <f>'jan-feb'!M161</f>
        <v>7203727.4057099065</v>
      </c>
      <c r="O161" s="41">
        <f t="shared" si="34"/>
        <v>9057049.1025448479</v>
      </c>
      <c r="Q161" s="4"/>
      <c r="R161" s="4"/>
      <c r="S161" s="4"/>
      <c r="T161" s="4"/>
    </row>
    <row r="162" spans="1:20" s="34" customFormat="1" x14ac:dyDescent="0.3">
      <c r="A162" s="33" t="s">
        <v>621</v>
      </c>
      <c r="B162" s="34" t="s">
        <v>215</v>
      </c>
      <c r="C162" s="36">
        <v>73926384</v>
      </c>
      <c r="D162" s="36">
        <v>9695</v>
      </c>
      <c r="E162" s="37">
        <f t="shared" si="25"/>
        <v>7625.2072202166064</v>
      </c>
      <c r="F162" s="38">
        <f t="shared" si="26"/>
        <v>0.83362818869603539</v>
      </c>
      <c r="G162" s="39">
        <f t="shared" si="27"/>
        <v>913.0829935920608</v>
      </c>
      <c r="H162" s="39">
        <f t="shared" si="28"/>
        <v>212.48631892825108</v>
      </c>
      <c r="I162" s="37">
        <f t="shared" si="29"/>
        <v>1125.569312520312</v>
      </c>
      <c r="J162" s="40">
        <f t="shared" si="30"/>
        <v>-97.180207855166486</v>
      </c>
      <c r="K162" s="37">
        <f t="shared" si="31"/>
        <v>1028.3891046651456</v>
      </c>
      <c r="L162" s="37">
        <f t="shared" si="32"/>
        <v>10912394.484884424</v>
      </c>
      <c r="M162" s="37">
        <f t="shared" si="33"/>
        <v>9970232.3697285876</v>
      </c>
      <c r="N162" s="41">
        <f>'jan-feb'!M162</f>
        <v>5202401.2031328622</v>
      </c>
      <c r="O162" s="41">
        <f t="shared" si="34"/>
        <v>4767831.1665957253</v>
      </c>
      <c r="Q162" s="4"/>
      <c r="R162" s="4"/>
      <c r="S162" s="4"/>
      <c r="T162" s="4"/>
    </row>
    <row r="163" spans="1:20" s="34" customFormat="1" x14ac:dyDescent="0.3">
      <c r="A163" s="33" t="s">
        <v>622</v>
      </c>
      <c r="B163" s="34" t="s">
        <v>216</v>
      </c>
      <c r="C163" s="36">
        <v>73844761</v>
      </c>
      <c r="D163" s="36">
        <v>9066</v>
      </c>
      <c r="E163" s="37">
        <f t="shared" si="25"/>
        <v>8145.2416721817781</v>
      </c>
      <c r="F163" s="38">
        <f t="shared" si="26"/>
        <v>0.89048111947303621</v>
      </c>
      <c r="G163" s="39">
        <f t="shared" si="27"/>
        <v>601.06232241295777</v>
      </c>
      <c r="H163" s="39">
        <f t="shared" si="28"/>
        <v>30.474260740441011</v>
      </c>
      <c r="I163" s="37">
        <f t="shared" si="29"/>
        <v>631.53658315339874</v>
      </c>
      <c r="J163" s="40">
        <f t="shared" si="30"/>
        <v>-97.180207855166486</v>
      </c>
      <c r="K163" s="37">
        <f t="shared" si="31"/>
        <v>534.35637529823225</v>
      </c>
      <c r="L163" s="37">
        <f t="shared" si="32"/>
        <v>5725510.662868713</v>
      </c>
      <c r="M163" s="37">
        <f t="shared" si="33"/>
        <v>4844474.8984537739</v>
      </c>
      <c r="N163" s="41">
        <f>'jan-feb'!M163</f>
        <v>1551967.1436501192</v>
      </c>
      <c r="O163" s="41">
        <f t="shared" si="34"/>
        <v>3292507.7548036547</v>
      </c>
      <c r="Q163" s="4"/>
      <c r="R163" s="4"/>
      <c r="S163" s="4"/>
      <c r="T163" s="4"/>
    </row>
    <row r="164" spans="1:20" s="34" customFormat="1" x14ac:dyDescent="0.3">
      <c r="A164" s="33" t="s">
        <v>623</v>
      </c>
      <c r="B164" s="34" t="s">
        <v>217</v>
      </c>
      <c r="C164" s="36">
        <v>101372083</v>
      </c>
      <c r="D164" s="36">
        <v>14630</v>
      </c>
      <c r="E164" s="37">
        <f t="shared" si="25"/>
        <v>6929.0555707450449</v>
      </c>
      <c r="F164" s="38">
        <f t="shared" si="26"/>
        <v>0.75752118965368676</v>
      </c>
      <c r="G164" s="39">
        <f t="shared" si="27"/>
        <v>1330.7739832749978</v>
      </c>
      <c r="H164" s="39">
        <f t="shared" si="28"/>
        <v>456.1393962432976</v>
      </c>
      <c r="I164" s="37">
        <f t="shared" si="29"/>
        <v>1786.9133795182954</v>
      </c>
      <c r="J164" s="40">
        <f t="shared" si="30"/>
        <v>-97.180207855166486</v>
      </c>
      <c r="K164" s="37">
        <f t="shared" si="31"/>
        <v>1689.7331716631288</v>
      </c>
      <c r="L164" s="37">
        <f t="shared" si="32"/>
        <v>26142542.742352661</v>
      </c>
      <c r="M164" s="37">
        <f t="shared" si="33"/>
        <v>24720796.301431574</v>
      </c>
      <c r="N164" s="41">
        <f>'jan-feb'!M164</f>
        <v>8326141.3908286477</v>
      </c>
      <c r="O164" s="41">
        <f t="shared" si="34"/>
        <v>16394654.910602927</v>
      </c>
      <c r="Q164" s="4"/>
      <c r="R164" s="4"/>
      <c r="S164" s="4"/>
      <c r="T164" s="4"/>
    </row>
    <row r="165" spans="1:20" s="34" customFormat="1" x14ac:dyDescent="0.3">
      <c r="A165" s="33" t="s">
        <v>624</v>
      </c>
      <c r="B165" s="34" t="s">
        <v>218</v>
      </c>
      <c r="C165" s="36">
        <v>42797296</v>
      </c>
      <c r="D165" s="36">
        <v>6706</v>
      </c>
      <c r="E165" s="37">
        <f t="shared" si="25"/>
        <v>6381.9409484044136</v>
      </c>
      <c r="F165" s="38">
        <f t="shared" si="26"/>
        <v>0.69770771069383497</v>
      </c>
      <c r="G165" s="39">
        <f t="shared" si="27"/>
        <v>1659.0427566793765</v>
      </c>
      <c r="H165" s="39">
        <f t="shared" si="28"/>
        <v>647.62951406251852</v>
      </c>
      <c r="I165" s="37">
        <f t="shared" si="29"/>
        <v>2306.6722707418949</v>
      </c>
      <c r="J165" s="40">
        <f t="shared" si="30"/>
        <v>-97.180207855166486</v>
      </c>
      <c r="K165" s="37">
        <f t="shared" si="31"/>
        <v>2209.4920628867285</v>
      </c>
      <c r="L165" s="37">
        <f t="shared" si="32"/>
        <v>15468544.247595146</v>
      </c>
      <c r="M165" s="37">
        <f t="shared" si="33"/>
        <v>14816853.773718402</v>
      </c>
      <c r="N165" s="41">
        <f>'jan-feb'!M165</f>
        <v>6685339.428953995</v>
      </c>
      <c r="O165" s="41">
        <f t="shared" si="34"/>
        <v>8131514.3447644068</v>
      </c>
      <c r="Q165" s="4"/>
      <c r="R165" s="4"/>
      <c r="S165" s="4"/>
      <c r="T165" s="4"/>
    </row>
    <row r="166" spans="1:20" s="34" customFormat="1" x14ac:dyDescent="0.3">
      <c r="A166" s="33" t="s">
        <v>625</v>
      </c>
      <c r="B166" s="34" t="s">
        <v>219</v>
      </c>
      <c r="C166" s="36">
        <v>90086053</v>
      </c>
      <c r="D166" s="36">
        <v>11403</v>
      </c>
      <c r="E166" s="37">
        <f t="shared" si="25"/>
        <v>7900.2063492063489</v>
      </c>
      <c r="F166" s="38">
        <f t="shared" si="26"/>
        <v>0.86369255536464307</v>
      </c>
      <c r="G166" s="39">
        <f t="shared" si="27"/>
        <v>748.08351619821531</v>
      </c>
      <c r="H166" s="39">
        <f t="shared" si="28"/>
        <v>116.2366237818412</v>
      </c>
      <c r="I166" s="37">
        <f t="shared" si="29"/>
        <v>864.32013998005652</v>
      </c>
      <c r="J166" s="40">
        <f t="shared" si="30"/>
        <v>-97.180207855166486</v>
      </c>
      <c r="K166" s="37">
        <f t="shared" si="31"/>
        <v>767.13993212489004</v>
      </c>
      <c r="L166" s="37">
        <f t="shared" si="32"/>
        <v>9855842.5561925843</v>
      </c>
      <c r="M166" s="37">
        <f t="shared" si="33"/>
        <v>8747696.6460201219</v>
      </c>
      <c r="N166" s="41">
        <f>'jan-feb'!M166</f>
        <v>4530004.9883779315</v>
      </c>
      <c r="O166" s="41">
        <f t="shared" si="34"/>
        <v>4217691.6576421903</v>
      </c>
      <c r="Q166" s="4"/>
      <c r="R166" s="4"/>
      <c r="S166" s="4"/>
      <c r="T166" s="4"/>
    </row>
    <row r="167" spans="1:20" s="34" customFormat="1" x14ac:dyDescent="0.3">
      <c r="A167" s="33" t="s">
        <v>626</v>
      </c>
      <c r="B167" s="34" t="s">
        <v>220</v>
      </c>
      <c r="C167" s="36">
        <v>17298817</v>
      </c>
      <c r="D167" s="36">
        <v>2297</v>
      </c>
      <c r="E167" s="37">
        <f t="shared" si="25"/>
        <v>7531.0478885502826</v>
      </c>
      <c r="F167" s="38">
        <f t="shared" si="26"/>
        <v>0.82333419000997776</v>
      </c>
      <c r="G167" s="39">
        <f t="shared" si="27"/>
        <v>969.57859259185511</v>
      </c>
      <c r="H167" s="39">
        <f t="shared" si="28"/>
        <v>245.44208501146443</v>
      </c>
      <c r="I167" s="37">
        <f t="shared" si="29"/>
        <v>1215.0206776033197</v>
      </c>
      <c r="J167" s="40">
        <f t="shared" si="30"/>
        <v>-97.180207855166486</v>
      </c>
      <c r="K167" s="37">
        <f t="shared" si="31"/>
        <v>1117.8404697481533</v>
      </c>
      <c r="L167" s="37">
        <f t="shared" si="32"/>
        <v>2790902.4964548252</v>
      </c>
      <c r="M167" s="37">
        <f t="shared" si="33"/>
        <v>2567679.5590115082</v>
      </c>
      <c r="N167" s="41">
        <f>'jan-feb'!M167</f>
        <v>203044.37652375086</v>
      </c>
      <c r="O167" s="41">
        <f t="shared" si="34"/>
        <v>2364635.1824877574</v>
      </c>
      <c r="Q167" s="4"/>
      <c r="R167" s="4"/>
      <c r="S167" s="4"/>
      <c r="T167" s="4"/>
    </row>
    <row r="168" spans="1:20" s="34" customFormat="1" x14ac:dyDescent="0.3">
      <c r="A168" s="33" t="s">
        <v>627</v>
      </c>
      <c r="B168" s="34" t="s">
        <v>221</v>
      </c>
      <c r="C168" s="36">
        <v>14955338</v>
      </c>
      <c r="D168" s="36">
        <v>939</v>
      </c>
      <c r="E168" s="37">
        <f t="shared" si="25"/>
        <v>15926.877529286476</v>
      </c>
      <c r="F168" s="38">
        <f t="shared" si="26"/>
        <v>1.7412109183238058</v>
      </c>
      <c r="G168" s="39">
        <f t="shared" si="27"/>
        <v>-4067.9191918498605</v>
      </c>
      <c r="H168" s="39">
        <f t="shared" si="28"/>
        <v>0</v>
      </c>
      <c r="I168" s="37">
        <f t="shared" si="29"/>
        <v>-4067.9191918498605</v>
      </c>
      <c r="J168" s="40">
        <f t="shared" si="30"/>
        <v>-97.180207855166486</v>
      </c>
      <c r="K168" s="37">
        <f t="shared" si="31"/>
        <v>-4165.0993997050273</v>
      </c>
      <c r="L168" s="37">
        <f t="shared" si="32"/>
        <v>-3819776.1211470189</v>
      </c>
      <c r="M168" s="37">
        <f t="shared" si="33"/>
        <v>-3911028.3363230205</v>
      </c>
      <c r="N168" s="41">
        <f>'jan-feb'!M168</f>
        <v>-4174926.5988873309</v>
      </c>
      <c r="O168" s="41">
        <f t="shared" si="34"/>
        <v>263898.26256431034</v>
      </c>
      <c r="Q168" s="4"/>
      <c r="R168" s="4"/>
      <c r="S168" s="4"/>
      <c r="T168" s="4"/>
    </row>
    <row r="169" spans="1:20" s="34" customFormat="1" x14ac:dyDescent="0.3">
      <c r="A169" s="33" t="s">
        <v>628</v>
      </c>
      <c r="B169" s="34" t="s">
        <v>222</v>
      </c>
      <c r="C169" s="36">
        <v>12592165</v>
      </c>
      <c r="D169" s="36">
        <v>1780</v>
      </c>
      <c r="E169" s="37">
        <f t="shared" si="25"/>
        <v>7074.25</v>
      </c>
      <c r="F169" s="38">
        <f t="shared" si="26"/>
        <v>0.77339461650924235</v>
      </c>
      <c r="G169" s="39">
        <f t="shared" si="27"/>
        <v>1243.6573257220246</v>
      </c>
      <c r="H169" s="39">
        <f t="shared" si="28"/>
        <v>405.32134600406334</v>
      </c>
      <c r="I169" s="37">
        <f t="shared" si="29"/>
        <v>1648.9786717260879</v>
      </c>
      <c r="J169" s="40">
        <f t="shared" si="30"/>
        <v>-97.180207855166486</v>
      </c>
      <c r="K169" s="37">
        <f t="shared" si="31"/>
        <v>1551.7984638709213</v>
      </c>
      <c r="L169" s="37">
        <f t="shared" si="32"/>
        <v>2935182.0356724365</v>
      </c>
      <c r="M169" s="37">
        <f t="shared" si="33"/>
        <v>2762201.2656902401</v>
      </c>
      <c r="N169" s="41">
        <f>'jan-feb'!M169</f>
        <v>1179063.3421172251</v>
      </c>
      <c r="O169" s="41">
        <f t="shared" si="34"/>
        <v>1583137.923573015</v>
      </c>
      <c r="Q169" s="4"/>
      <c r="R169" s="4"/>
      <c r="S169" s="4"/>
      <c r="T169" s="4"/>
    </row>
    <row r="170" spans="1:20" s="34" customFormat="1" x14ac:dyDescent="0.3">
      <c r="A170" s="33" t="s">
        <v>629</v>
      </c>
      <c r="B170" s="34" t="s">
        <v>223</v>
      </c>
      <c r="C170" s="36">
        <v>33422827</v>
      </c>
      <c r="D170" s="36">
        <v>4953</v>
      </c>
      <c r="E170" s="37">
        <f t="shared" si="25"/>
        <v>6747.9965677367254</v>
      </c>
      <c r="F170" s="38">
        <f t="shared" si="26"/>
        <v>0.73772685694037232</v>
      </c>
      <c r="G170" s="39">
        <f t="shared" si="27"/>
        <v>1439.4093850799893</v>
      </c>
      <c r="H170" s="39">
        <f t="shared" si="28"/>
        <v>519.51004729620945</v>
      </c>
      <c r="I170" s="37">
        <f t="shared" si="29"/>
        <v>1958.9194323761988</v>
      </c>
      <c r="J170" s="40">
        <f t="shared" si="30"/>
        <v>-97.180207855166486</v>
      </c>
      <c r="K170" s="37">
        <f t="shared" si="31"/>
        <v>1861.7392245210322</v>
      </c>
      <c r="L170" s="37">
        <f t="shared" si="32"/>
        <v>9702527.9485593121</v>
      </c>
      <c r="M170" s="37">
        <f t="shared" si="33"/>
        <v>9221194.3790526725</v>
      </c>
      <c r="N170" s="41">
        <f>'jan-feb'!M170</f>
        <v>3809874.7894138275</v>
      </c>
      <c r="O170" s="41">
        <f t="shared" si="34"/>
        <v>5411319.5896388451</v>
      </c>
      <c r="Q170" s="4"/>
      <c r="R170" s="4"/>
      <c r="S170" s="4"/>
      <c r="T170" s="4"/>
    </row>
    <row r="171" spans="1:20" s="34" customFormat="1" x14ac:dyDescent="0.3">
      <c r="A171" s="33" t="s">
        <v>630</v>
      </c>
      <c r="B171" s="34" t="s">
        <v>224</v>
      </c>
      <c r="C171" s="36">
        <v>58368369</v>
      </c>
      <c r="D171" s="36">
        <v>8609</v>
      </c>
      <c r="E171" s="37">
        <f t="shared" si="25"/>
        <v>6779.9243814612619</v>
      </c>
      <c r="F171" s="38">
        <f t="shared" si="26"/>
        <v>0.74121737526407672</v>
      </c>
      <c r="G171" s="39">
        <f t="shared" si="27"/>
        <v>1420.2526968452676</v>
      </c>
      <c r="H171" s="39">
        <f t="shared" si="28"/>
        <v>508.33531249262165</v>
      </c>
      <c r="I171" s="37">
        <f t="shared" si="29"/>
        <v>1928.5880093378892</v>
      </c>
      <c r="J171" s="40">
        <f t="shared" si="30"/>
        <v>-97.180207855166486</v>
      </c>
      <c r="K171" s="37">
        <f t="shared" si="31"/>
        <v>1831.4078014827228</v>
      </c>
      <c r="L171" s="37">
        <f t="shared" si="32"/>
        <v>16603214.172389887</v>
      </c>
      <c r="M171" s="37">
        <f t="shared" si="33"/>
        <v>15766589.762964761</v>
      </c>
      <c r="N171" s="41">
        <f>'jan-feb'!M171</f>
        <v>6734305.7161444891</v>
      </c>
      <c r="O171" s="41">
        <f t="shared" si="34"/>
        <v>9032284.0468202718</v>
      </c>
      <c r="Q171" s="4"/>
      <c r="R171" s="4"/>
      <c r="S171" s="4"/>
      <c r="T171" s="4"/>
    </row>
    <row r="172" spans="1:20" s="34" customFormat="1" x14ac:dyDescent="0.3">
      <c r="A172" s="33" t="s">
        <v>631</v>
      </c>
      <c r="B172" s="34" t="s">
        <v>225</v>
      </c>
      <c r="C172" s="36">
        <v>11855392</v>
      </c>
      <c r="D172" s="36">
        <v>1683</v>
      </c>
      <c r="E172" s="37">
        <f t="shared" si="25"/>
        <v>7044.2020202020203</v>
      </c>
      <c r="F172" s="38">
        <f t="shared" si="26"/>
        <v>0.77010961162353209</v>
      </c>
      <c r="G172" s="39">
        <f t="shared" si="27"/>
        <v>1261.6861136008124</v>
      </c>
      <c r="H172" s="39">
        <f t="shared" si="28"/>
        <v>415.83813893335622</v>
      </c>
      <c r="I172" s="37">
        <f t="shared" si="29"/>
        <v>1677.5242525341687</v>
      </c>
      <c r="J172" s="40">
        <f t="shared" si="30"/>
        <v>-97.180207855166486</v>
      </c>
      <c r="K172" s="37">
        <f t="shared" si="31"/>
        <v>1580.3440446790023</v>
      </c>
      <c r="L172" s="37">
        <f t="shared" si="32"/>
        <v>2823273.3170150057</v>
      </c>
      <c r="M172" s="37">
        <f t="shared" si="33"/>
        <v>2659719.0271947607</v>
      </c>
      <c r="N172" s="41">
        <f>'jan-feb'!M172</f>
        <v>1111306.9106366797</v>
      </c>
      <c r="O172" s="41">
        <f t="shared" si="34"/>
        <v>1548412.116558081</v>
      </c>
      <c r="Q172" s="4"/>
      <c r="R172" s="4"/>
      <c r="S172" s="4"/>
      <c r="T172" s="4"/>
    </row>
    <row r="173" spans="1:20" s="34" customFormat="1" x14ac:dyDescent="0.3">
      <c r="A173" s="33" t="s">
        <v>632</v>
      </c>
      <c r="B173" s="34" t="s">
        <v>226</v>
      </c>
      <c r="C173" s="36">
        <v>55484209</v>
      </c>
      <c r="D173" s="36">
        <v>6048</v>
      </c>
      <c r="E173" s="37">
        <f t="shared" si="25"/>
        <v>9173.9763558201066</v>
      </c>
      <c r="F173" s="38">
        <f t="shared" si="26"/>
        <v>1.0029478638123261</v>
      </c>
      <c r="G173" s="39">
        <f t="shared" si="27"/>
        <v>-16.178487770039283</v>
      </c>
      <c r="H173" s="39">
        <f t="shared" si="28"/>
        <v>0</v>
      </c>
      <c r="I173" s="37">
        <f t="shared" si="29"/>
        <v>-16.178487770039283</v>
      </c>
      <c r="J173" s="40">
        <f t="shared" si="30"/>
        <v>-97.180207855166486</v>
      </c>
      <c r="K173" s="37">
        <f t="shared" si="31"/>
        <v>-113.35869562520577</v>
      </c>
      <c r="L173" s="37">
        <f t="shared" si="32"/>
        <v>-97847.494033197581</v>
      </c>
      <c r="M173" s="37">
        <f t="shared" si="33"/>
        <v>-685593.39114124444</v>
      </c>
      <c r="N173" s="41">
        <f>'jan-feb'!M173</f>
        <v>-4832630.5404372476</v>
      </c>
      <c r="O173" s="41">
        <f t="shared" si="34"/>
        <v>4147037.1492960034</v>
      </c>
      <c r="Q173" s="4"/>
      <c r="R173" s="4"/>
      <c r="S173" s="4"/>
      <c r="T173" s="4"/>
    </row>
    <row r="174" spans="1:20" s="34" customFormat="1" x14ac:dyDescent="0.3">
      <c r="A174" s="33" t="s">
        <v>633</v>
      </c>
      <c r="B174" s="34" t="s">
        <v>227</v>
      </c>
      <c r="C174" s="36">
        <v>38159705</v>
      </c>
      <c r="D174" s="36">
        <v>1839</v>
      </c>
      <c r="E174" s="37">
        <f t="shared" si="25"/>
        <v>20750.247417074497</v>
      </c>
      <c r="F174" s="38">
        <f t="shared" si="26"/>
        <v>2.2685273553521896</v>
      </c>
      <c r="G174" s="39">
        <f t="shared" si="27"/>
        <v>-6961.9411245226738</v>
      </c>
      <c r="H174" s="39">
        <f t="shared" si="28"/>
        <v>0</v>
      </c>
      <c r="I174" s="37">
        <f t="shared" si="29"/>
        <v>-6961.9411245226738</v>
      </c>
      <c r="J174" s="40">
        <f t="shared" si="30"/>
        <v>-97.180207855166486</v>
      </c>
      <c r="K174" s="37">
        <f t="shared" si="31"/>
        <v>-7059.1213323778402</v>
      </c>
      <c r="L174" s="37">
        <f t="shared" si="32"/>
        <v>-12803009.727997197</v>
      </c>
      <c r="M174" s="37">
        <f t="shared" si="33"/>
        <v>-12981724.130242849</v>
      </c>
      <c r="N174" s="41">
        <f>'jan-feb'!M174</f>
        <v>-12389556.944785733</v>
      </c>
      <c r="O174" s="41">
        <f t="shared" si="34"/>
        <v>-592167.18545711599</v>
      </c>
      <c r="Q174" s="4"/>
      <c r="R174" s="4"/>
      <c r="S174" s="4"/>
      <c r="T174" s="4"/>
    </row>
    <row r="175" spans="1:20" s="34" customFormat="1" x14ac:dyDescent="0.3">
      <c r="A175" s="33" t="s">
        <v>634</v>
      </c>
      <c r="B175" s="34" t="s">
        <v>228</v>
      </c>
      <c r="C175" s="36">
        <v>132978920</v>
      </c>
      <c r="D175" s="36">
        <v>14830</v>
      </c>
      <c r="E175" s="37">
        <f t="shared" si="25"/>
        <v>8966.8860418071472</v>
      </c>
      <c r="F175" s="38">
        <f t="shared" si="26"/>
        <v>0.98030764979828489</v>
      </c>
      <c r="G175" s="39">
        <f t="shared" si="27"/>
        <v>108.07570063773638</v>
      </c>
      <c r="H175" s="39">
        <f t="shared" si="28"/>
        <v>0</v>
      </c>
      <c r="I175" s="37">
        <f t="shared" si="29"/>
        <v>108.07570063773638</v>
      </c>
      <c r="J175" s="40">
        <f t="shared" si="30"/>
        <v>-97.180207855166486</v>
      </c>
      <c r="K175" s="37">
        <f t="shared" si="31"/>
        <v>10.895492782569889</v>
      </c>
      <c r="L175" s="37">
        <f t="shared" si="32"/>
        <v>1602762.6404576304</v>
      </c>
      <c r="M175" s="37">
        <f t="shared" si="33"/>
        <v>161580.15796551146</v>
      </c>
      <c r="N175" s="41">
        <f>'jan-feb'!M175</f>
        <v>263024.90702969837</v>
      </c>
      <c r="O175" s="41">
        <f t="shared" si="34"/>
        <v>-101444.74906418691</v>
      </c>
      <c r="Q175" s="4"/>
      <c r="R175" s="4"/>
      <c r="S175" s="4"/>
      <c r="T175" s="4"/>
    </row>
    <row r="176" spans="1:20" s="34" customFormat="1" x14ac:dyDescent="0.3">
      <c r="A176" s="33" t="s">
        <v>635</v>
      </c>
      <c r="B176" s="34" t="s">
        <v>229</v>
      </c>
      <c r="C176" s="36">
        <v>728514755</v>
      </c>
      <c r="D176" s="36">
        <v>77246</v>
      </c>
      <c r="E176" s="37">
        <f t="shared" si="25"/>
        <v>9431.1000569608786</v>
      </c>
      <c r="F176" s="38">
        <f t="shared" si="26"/>
        <v>1.0310579936832247</v>
      </c>
      <c r="G176" s="39">
        <f t="shared" si="27"/>
        <v>-170.4527084545025</v>
      </c>
      <c r="H176" s="39">
        <f t="shared" si="28"/>
        <v>0</v>
      </c>
      <c r="I176" s="37">
        <f t="shared" si="29"/>
        <v>-170.4527084545025</v>
      </c>
      <c r="J176" s="40">
        <f t="shared" si="30"/>
        <v>-97.180207855166486</v>
      </c>
      <c r="K176" s="37">
        <f t="shared" si="31"/>
        <v>-267.63291630966899</v>
      </c>
      <c r="L176" s="37">
        <f t="shared" si="32"/>
        <v>-13166789.9172765</v>
      </c>
      <c r="M176" s="37">
        <f t="shared" si="33"/>
        <v>-20673572.25325669</v>
      </c>
      <c r="N176" s="41">
        <f>'jan-feb'!M176</f>
        <v>-2678166.286741998</v>
      </c>
      <c r="O176" s="41">
        <f t="shared" si="34"/>
        <v>-17995405.966514692</v>
      </c>
      <c r="Q176" s="4"/>
      <c r="R176" s="4"/>
      <c r="S176" s="4"/>
      <c r="T176" s="4"/>
    </row>
    <row r="177" spans="1:20" s="34" customFormat="1" x14ac:dyDescent="0.3">
      <c r="A177" s="33" t="s">
        <v>636</v>
      </c>
      <c r="B177" s="34" t="s">
        <v>230</v>
      </c>
      <c r="C177" s="36">
        <v>1556271970</v>
      </c>
      <c r="D177" s="36">
        <v>134037</v>
      </c>
      <c r="E177" s="37">
        <f t="shared" si="25"/>
        <v>11610.763968158046</v>
      </c>
      <c r="F177" s="38">
        <f t="shared" si="26"/>
        <v>1.2693504394858708</v>
      </c>
      <c r="G177" s="39">
        <f t="shared" si="27"/>
        <v>-1478.2510551728028</v>
      </c>
      <c r="H177" s="39">
        <f t="shared" si="28"/>
        <v>0</v>
      </c>
      <c r="I177" s="37">
        <f t="shared" si="29"/>
        <v>-1478.2510551728028</v>
      </c>
      <c r="J177" s="40">
        <f t="shared" si="30"/>
        <v>-97.180207855166486</v>
      </c>
      <c r="K177" s="37">
        <f t="shared" si="31"/>
        <v>-1575.4312630279692</v>
      </c>
      <c r="L177" s="37">
        <f t="shared" si="32"/>
        <v>-198140336.68219697</v>
      </c>
      <c r="M177" s="37">
        <f t="shared" si="33"/>
        <v>-211166080.2024799</v>
      </c>
      <c r="N177" s="41">
        <f>'jan-feb'!M177</f>
        <v>-60784432.468648657</v>
      </c>
      <c r="O177" s="41">
        <f t="shared" si="34"/>
        <v>-150381647.73383123</v>
      </c>
      <c r="Q177" s="4"/>
      <c r="R177" s="4"/>
      <c r="S177" s="4"/>
      <c r="T177" s="4"/>
    </row>
    <row r="178" spans="1:20" s="34" customFormat="1" x14ac:dyDescent="0.3">
      <c r="A178" s="33" t="s">
        <v>637</v>
      </c>
      <c r="B178" s="34" t="s">
        <v>231</v>
      </c>
      <c r="C178" s="36">
        <v>330150233</v>
      </c>
      <c r="D178" s="36">
        <v>37250</v>
      </c>
      <c r="E178" s="37">
        <f t="shared" si="25"/>
        <v>8863.0935033557053</v>
      </c>
      <c r="F178" s="38">
        <f t="shared" si="26"/>
        <v>0.9689604977366284</v>
      </c>
      <c r="G178" s="39">
        <f t="shared" si="27"/>
        <v>170.35122370860154</v>
      </c>
      <c r="H178" s="39">
        <f t="shared" si="28"/>
        <v>0</v>
      </c>
      <c r="I178" s="37">
        <f t="shared" si="29"/>
        <v>170.35122370860154</v>
      </c>
      <c r="J178" s="40">
        <f t="shared" si="30"/>
        <v>-97.180207855166486</v>
      </c>
      <c r="K178" s="37">
        <f t="shared" si="31"/>
        <v>73.171015853435051</v>
      </c>
      <c r="L178" s="37">
        <f t="shared" si="32"/>
        <v>6345583.083145407</v>
      </c>
      <c r="M178" s="37">
        <f t="shared" si="33"/>
        <v>2725620.3405404557</v>
      </c>
      <c r="N178" s="41">
        <f>'jan-feb'!M178</f>
        <v>2790209.3169828909</v>
      </c>
      <c r="O178" s="41">
        <f t="shared" si="34"/>
        <v>-64588.976442435291</v>
      </c>
      <c r="Q178" s="4"/>
      <c r="R178" s="4"/>
      <c r="S178" s="4"/>
      <c r="T178" s="4"/>
    </row>
    <row r="179" spans="1:20" s="34" customFormat="1" x14ac:dyDescent="0.3">
      <c r="A179" s="33" t="s">
        <v>638</v>
      </c>
      <c r="B179" s="34" t="s">
        <v>232</v>
      </c>
      <c r="C179" s="36">
        <v>25349814</v>
      </c>
      <c r="D179" s="36">
        <v>3305</v>
      </c>
      <c r="E179" s="37">
        <f t="shared" si="25"/>
        <v>7670.1403933434194</v>
      </c>
      <c r="F179" s="38">
        <f t="shared" si="26"/>
        <v>0.83854052204571272</v>
      </c>
      <c r="G179" s="39">
        <f t="shared" si="27"/>
        <v>886.12308971597304</v>
      </c>
      <c r="H179" s="39">
        <f t="shared" si="28"/>
        <v>196.75970833386654</v>
      </c>
      <c r="I179" s="37">
        <f t="shared" si="29"/>
        <v>1082.8827980498395</v>
      </c>
      <c r="J179" s="40">
        <f t="shared" si="30"/>
        <v>-97.180207855166486</v>
      </c>
      <c r="K179" s="37">
        <f t="shared" si="31"/>
        <v>985.70259019467301</v>
      </c>
      <c r="L179" s="37">
        <f t="shared" si="32"/>
        <v>3578927.6475547194</v>
      </c>
      <c r="M179" s="37">
        <f t="shared" si="33"/>
        <v>3257747.0605933941</v>
      </c>
      <c r="N179" s="41">
        <f>'jan-feb'!M179</f>
        <v>1223326.2432288933</v>
      </c>
      <c r="O179" s="41">
        <f t="shared" si="34"/>
        <v>2034420.8173645008</v>
      </c>
      <c r="Q179" s="4"/>
      <c r="R179" s="4"/>
      <c r="S179" s="4"/>
      <c r="T179" s="4"/>
    </row>
    <row r="180" spans="1:20" s="34" customFormat="1" x14ac:dyDescent="0.3">
      <c r="A180" s="33" t="s">
        <v>639</v>
      </c>
      <c r="B180" s="34" t="s">
        <v>233</v>
      </c>
      <c r="C180" s="36">
        <v>22755811</v>
      </c>
      <c r="D180" s="36">
        <v>3213</v>
      </c>
      <c r="E180" s="37">
        <f t="shared" si="25"/>
        <v>7082.4186118892003</v>
      </c>
      <c r="F180" s="38">
        <f t="shared" si="26"/>
        <v>0.77428765258507526</v>
      </c>
      <c r="G180" s="39">
        <f t="shared" si="27"/>
        <v>1238.7561585885044</v>
      </c>
      <c r="H180" s="39">
        <f t="shared" si="28"/>
        <v>402.46233184284324</v>
      </c>
      <c r="I180" s="37">
        <f t="shared" si="29"/>
        <v>1641.2184904313476</v>
      </c>
      <c r="J180" s="40">
        <f t="shared" si="30"/>
        <v>-97.180207855166486</v>
      </c>
      <c r="K180" s="37">
        <f t="shared" si="31"/>
        <v>1544.0382825761812</v>
      </c>
      <c r="L180" s="37">
        <f t="shared" si="32"/>
        <v>5273235.0097559197</v>
      </c>
      <c r="M180" s="37">
        <f t="shared" si="33"/>
        <v>4960995.00191727</v>
      </c>
      <c r="N180" s="41">
        <f>'jan-feb'!M180</f>
        <v>1701531.1566700249</v>
      </c>
      <c r="O180" s="41">
        <f t="shared" si="34"/>
        <v>3259463.8452472454</v>
      </c>
      <c r="Q180" s="4"/>
      <c r="R180" s="4"/>
      <c r="S180" s="4"/>
      <c r="T180" s="4"/>
    </row>
    <row r="181" spans="1:20" s="34" customFormat="1" x14ac:dyDescent="0.3">
      <c r="A181" s="33" t="s">
        <v>640</v>
      </c>
      <c r="B181" s="34" t="s">
        <v>234</v>
      </c>
      <c r="C181" s="36">
        <v>21734923</v>
      </c>
      <c r="D181" s="36">
        <v>2807</v>
      </c>
      <c r="E181" s="37">
        <f t="shared" si="25"/>
        <v>7743.1147132169572</v>
      </c>
      <c r="F181" s="38">
        <f t="shared" si="26"/>
        <v>0.84651846262367048</v>
      </c>
      <c r="G181" s="39">
        <f t="shared" si="27"/>
        <v>842.33849779185039</v>
      </c>
      <c r="H181" s="39">
        <f t="shared" si="28"/>
        <v>171.21869637812833</v>
      </c>
      <c r="I181" s="37">
        <f t="shared" si="29"/>
        <v>1013.5571941699787</v>
      </c>
      <c r="J181" s="40">
        <f t="shared" si="30"/>
        <v>-97.180207855166486</v>
      </c>
      <c r="K181" s="37">
        <f t="shared" si="31"/>
        <v>916.37698631481226</v>
      </c>
      <c r="L181" s="37">
        <f t="shared" si="32"/>
        <v>2845055.0440351302</v>
      </c>
      <c r="M181" s="37">
        <f t="shared" si="33"/>
        <v>2572270.2005856782</v>
      </c>
      <c r="N181" s="41">
        <f>'jan-feb'!M181</f>
        <v>1821952.9790298031</v>
      </c>
      <c r="O181" s="41">
        <f t="shared" si="34"/>
        <v>750317.22155587515</v>
      </c>
      <c r="Q181" s="4"/>
      <c r="R181" s="4"/>
      <c r="S181" s="4"/>
      <c r="T181" s="4"/>
    </row>
    <row r="182" spans="1:20" s="34" customFormat="1" x14ac:dyDescent="0.3">
      <c r="A182" s="33" t="s">
        <v>641</v>
      </c>
      <c r="B182" s="34" t="s">
        <v>235</v>
      </c>
      <c r="C182" s="36">
        <v>145855335</v>
      </c>
      <c r="D182" s="36">
        <v>18814</v>
      </c>
      <c r="E182" s="37">
        <f t="shared" si="25"/>
        <v>7752.489369618369</v>
      </c>
      <c r="F182" s="38">
        <f t="shared" si="26"/>
        <v>0.84754334989687619</v>
      </c>
      <c r="G182" s="39">
        <f t="shared" si="27"/>
        <v>836.71370395100325</v>
      </c>
      <c r="H182" s="39">
        <f t="shared" si="28"/>
        <v>167.93756663763418</v>
      </c>
      <c r="I182" s="37">
        <f t="shared" si="29"/>
        <v>1004.6512705886374</v>
      </c>
      <c r="J182" s="40">
        <f t="shared" si="30"/>
        <v>-97.180207855166486</v>
      </c>
      <c r="K182" s="37">
        <f t="shared" si="31"/>
        <v>907.47106273347094</v>
      </c>
      <c r="L182" s="37">
        <f t="shared" si="32"/>
        <v>18901509.004854623</v>
      </c>
      <c r="M182" s="37">
        <f t="shared" si="33"/>
        <v>17073160.574267522</v>
      </c>
      <c r="N182" s="41">
        <f>'jan-feb'!M182</f>
        <v>8463968.2012884635</v>
      </c>
      <c r="O182" s="41">
        <f t="shared" si="34"/>
        <v>8609192.372979058</v>
      </c>
      <c r="Q182" s="4"/>
      <c r="R182" s="4"/>
      <c r="S182" s="4"/>
      <c r="T182" s="4"/>
    </row>
    <row r="183" spans="1:20" s="34" customFormat="1" x14ac:dyDescent="0.3">
      <c r="A183" s="33" t="s">
        <v>642</v>
      </c>
      <c r="B183" s="34" t="s">
        <v>236</v>
      </c>
      <c r="C183" s="36">
        <v>166294391</v>
      </c>
      <c r="D183" s="36">
        <v>19354</v>
      </c>
      <c r="E183" s="37">
        <f t="shared" si="25"/>
        <v>8592.2491991319621</v>
      </c>
      <c r="F183" s="38">
        <f t="shared" si="26"/>
        <v>0.93935035859836857</v>
      </c>
      <c r="G183" s="39">
        <f t="shared" si="27"/>
        <v>332.8578062428474</v>
      </c>
      <c r="H183" s="39">
        <f t="shared" si="28"/>
        <v>0</v>
      </c>
      <c r="I183" s="37">
        <f t="shared" si="29"/>
        <v>332.8578062428474</v>
      </c>
      <c r="J183" s="40">
        <f t="shared" si="30"/>
        <v>-97.180207855166486</v>
      </c>
      <c r="K183" s="37">
        <f t="shared" si="31"/>
        <v>235.67759838768092</v>
      </c>
      <c r="L183" s="37">
        <f t="shared" si="32"/>
        <v>6442129.9820240689</v>
      </c>
      <c r="M183" s="37">
        <f t="shared" si="33"/>
        <v>4561304.2391951764</v>
      </c>
      <c r="N183" s="41">
        <f>'jan-feb'!M183</f>
        <v>2851037.3603137406</v>
      </c>
      <c r="O183" s="41">
        <f t="shared" si="34"/>
        <v>1710266.8788814358</v>
      </c>
      <c r="Q183" s="4"/>
      <c r="R183" s="4"/>
      <c r="S183" s="4"/>
      <c r="T183" s="4"/>
    </row>
    <row r="184" spans="1:20" s="34" customFormat="1" x14ac:dyDescent="0.3">
      <c r="A184" s="33" t="s">
        <v>643</v>
      </c>
      <c r="B184" s="34" t="s">
        <v>237</v>
      </c>
      <c r="C184" s="36">
        <v>167492621</v>
      </c>
      <c r="D184" s="36">
        <v>18795</v>
      </c>
      <c r="E184" s="37">
        <f t="shared" si="25"/>
        <v>8911.552061718543</v>
      </c>
      <c r="F184" s="38">
        <f t="shared" si="26"/>
        <v>0.97425824494115432</v>
      </c>
      <c r="G184" s="39">
        <f t="shared" si="27"/>
        <v>141.27608869089889</v>
      </c>
      <c r="H184" s="39">
        <f t="shared" si="28"/>
        <v>0</v>
      </c>
      <c r="I184" s="37">
        <f t="shared" si="29"/>
        <v>141.27608869089889</v>
      </c>
      <c r="J184" s="40">
        <f t="shared" si="30"/>
        <v>-97.180207855166486</v>
      </c>
      <c r="K184" s="37">
        <f t="shared" si="31"/>
        <v>44.095880835732402</v>
      </c>
      <c r="L184" s="37">
        <f t="shared" si="32"/>
        <v>2655284.0869454448</v>
      </c>
      <c r="M184" s="37">
        <f t="shared" si="33"/>
        <v>828782.08030759054</v>
      </c>
      <c r="N184" s="41">
        <f>'jan-feb'!M184</f>
        <v>1236315.986488418</v>
      </c>
      <c r="O184" s="41">
        <f t="shared" si="34"/>
        <v>-407533.90618082741</v>
      </c>
      <c r="Q184" s="4"/>
      <c r="R184" s="4"/>
      <c r="S184" s="4"/>
      <c r="T184" s="4"/>
    </row>
    <row r="185" spans="1:20" s="34" customFormat="1" x14ac:dyDescent="0.3">
      <c r="A185" s="33" t="s">
        <v>644</v>
      </c>
      <c r="B185" s="34" t="s">
        <v>238</v>
      </c>
      <c r="C185" s="36">
        <v>97918584</v>
      </c>
      <c r="D185" s="36">
        <v>11899</v>
      </c>
      <c r="E185" s="37">
        <f t="shared" si="25"/>
        <v>8229.1439616774514</v>
      </c>
      <c r="F185" s="38">
        <f t="shared" si="26"/>
        <v>0.89965376378285755</v>
      </c>
      <c r="G185" s="39">
        <f t="shared" si="27"/>
        <v>550.72094871555385</v>
      </c>
      <c r="H185" s="39">
        <f t="shared" si="28"/>
        <v>1.1084594169553383</v>
      </c>
      <c r="I185" s="37">
        <f t="shared" si="29"/>
        <v>551.82940813250923</v>
      </c>
      <c r="J185" s="40">
        <f t="shared" si="30"/>
        <v>-97.180207855166486</v>
      </c>
      <c r="K185" s="37">
        <f t="shared" si="31"/>
        <v>454.64920027734274</v>
      </c>
      <c r="L185" s="37">
        <f t="shared" si="32"/>
        <v>6566218.1273687277</v>
      </c>
      <c r="M185" s="37">
        <f t="shared" si="33"/>
        <v>5409870.8341001011</v>
      </c>
      <c r="N185" s="41">
        <f>'jan-feb'!M185</f>
        <v>1193728.9355054898</v>
      </c>
      <c r="O185" s="41">
        <f t="shared" si="34"/>
        <v>4216141.8985946113</v>
      </c>
      <c r="Q185" s="4"/>
      <c r="R185" s="4"/>
      <c r="S185" s="4"/>
      <c r="T185" s="4"/>
    </row>
    <row r="186" spans="1:20" s="34" customFormat="1" x14ac:dyDescent="0.3">
      <c r="A186" s="33" t="s">
        <v>645</v>
      </c>
      <c r="B186" s="34" t="s">
        <v>239</v>
      </c>
      <c r="C186" s="36">
        <v>309547508</v>
      </c>
      <c r="D186" s="36">
        <v>26582</v>
      </c>
      <c r="E186" s="37">
        <f t="shared" si="25"/>
        <v>11645.004439094124</v>
      </c>
      <c r="F186" s="38">
        <f t="shared" si="26"/>
        <v>1.2730937897899601</v>
      </c>
      <c r="G186" s="39">
        <f t="shared" si="27"/>
        <v>-1498.7953377344495</v>
      </c>
      <c r="H186" s="39">
        <f t="shared" si="28"/>
        <v>0</v>
      </c>
      <c r="I186" s="37">
        <f t="shared" si="29"/>
        <v>-1498.7953377344495</v>
      </c>
      <c r="J186" s="40">
        <f t="shared" si="30"/>
        <v>-97.180207855166486</v>
      </c>
      <c r="K186" s="37">
        <f t="shared" si="31"/>
        <v>-1595.9755455896161</v>
      </c>
      <c r="L186" s="37">
        <f t="shared" si="32"/>
        <v>-39840977.667657137</v>
      </c>
      <c r="M186" s="37">
        <f t="shared" si="33"/>
        <v>-42424221.952863172</v>
      </c>
      <c r="N186" s="41">
        <f>'jan-feb'!M186</f>
        <v>-11269652.926968072</v>
      </c>
      <c r="O186" s="41">
        <f t="shared" si="34"/>
        <v>-31154569.0258951</v>
      </c>
      <c r="Q186" s="4"/>
      <c r="R186" s="4"/>
      <c r="S186" s="4"/>
      <c r="T186" s="4"/>
    </row>
    <row r="187" spans="1:20" s="34" customFormat="1" x14ac:dyDescent="0.3">
      <c r="A187" s="33" t="s">
        <v>646</v>
      </c>
      <c r="B187" s="34" t="s">
        <v>240</v>
      </c>
      <c r="C187" s="36">
        <v>111148611</v>
      </c>
      <c r="D187" s="36">
        <v>11053</v>
      </c>
      <c r="E187" s="37">
        <f t="shared" si="25"/>
        <v>10055.96770107663</v>
      </c>
      <c r="F187" s="38">
        <f t="shared" si="26"/>
        <v>1.0993718463163569</v>
      </c>
      <c r="G187" s="39">
        <f t="shared" si="27"/>
        <v>-545.37329492395327</v>
      </c>
      <c r="H187" s="39">
        <f t="shared" si="28"/>
        <v>0</v>
      </c>
      <c r="I187" s="37">
        <f t="shared" si="29"/>
        <v>-545.37329492395327</v>
      </c>
      <c r="J187" s="40">
        <f t="shared" si="30"/>
        <v>-97.180207855166486</v>
      </c>
      <c r="K187" s="37">
        <f t="shared" si="31"/>
        <v>-642.55350277911975</v>
      </c>
      <c r="L187" s="37">
        <f t="shared" si="32"/>
        <v>-6028011.0287944553</v>
      </c>
      <c r="M187" s="37">
        <f t="shared" si="33"/>
        <v>-7102143.8662176104</v>
      </c>
      <c r="N187" s="41">
        <f>'jan-feb'!M187</f>
        <v>-1819961.407350017</v>
      </c>
      <c r="O187" s="41">
        <f t="shared" si="34"/>
        <v>-5282182.4588675937</v>
      </c>
      <c r="Q187" s="4"/>
      <c r="R187" s="4"/>
      <c r="S187" s="4"/>
      <c r="T187" s="4"/>
    </row>
    <row r="188" spans="1:20" s="34" customFormat="1" x14ac:dyDescent="0.3">
      <c r="A188" s="33" t="s">
        <v>647</v>
      </c>
      <c r="B188" s="34" t="s">
        <v>241</v>
      </c>
      <c r="C188" s="36">
        <v>19095166</v>
      </c>
      <c r="D188" s="36">
        <v>1193</v>
      </c>
      <c r="E188" s="37">
        <f t="shared" si="25"/>
        <v>16006.006705783739</v>
      </c>
      <c r="F188" s="38">
        <f t="shared" si="26"/>
        <v>1.7498617405469097</v>
      </c>
      <c r="G188" s="39">
        <f t="shared" si="27"/>
        <v>-4115.3966977482187</v>
      </c>
      <c r="H188" s="39">
        <f t="shared" si="28"/>
        <v>0</v>
      </c>
      <c r="I188" s="37">
        <f t="shared" si="29"/>
        <v>-4115.3966977482187</v>
      </c>
      <c r="J188" s="40">
        <f t="shared" si="30"/>
        <v>-97.180207855166486</v>
      </c>
      <c r="K188" s="37">
        <f t="shared" si="31"/>
        <v>-4212.5769056033851</v>
      </c>
      <c r="L188" s="37">
        <f t="shared" si="32"/>
        <v>-4909668.2604136253</v>
      </c>
      <c r="M188" s="37">
        <f t="shared" si="33"/>
        <v>-5025604.248384838</v>
      </c>
      <c r="N188" s="41">
        <f>'jan-feb'!M188</f>
        <v>-5468550.2311742129</v>
      </c>
      <c r="O188" s="41">
        <f t="shared" si="34"/>
        <v>442945.98278937489</v>
      </c>
      <c r="Q188" s="4"/>
      <c r="R188" s="4"/>
      <c r="S188" s="4"/>
      <c r="T188" s="4"/>
    </row>
    <row r="189" spans="1:20" s="34" customFormat="1" x14ac:dyDescent="0.3">
      <c r="A189" s="33" t="s">
        <v>648</v>
      </c>
      <c r="B189" s="34" t="s">
        <v>242</v>
      </c>
      <c r="C189" s="36">
        <v>105056188</v>
      </c>
      <c r="D189" s="36">
        <v>12720</v>
      </c>
      <c r="E189" s="37">
        <f t="shared" si="25"/>
        <v>8259.1342767295591</v>
      </c>
      <c r="F189" s="38">
        <f t="shared" si="26"/>
        <v>0.90293246445200503</v>
      </c>
      <c r="G189" s="39">
        <f t="shared" si="27"/>
        <v>532.72675968428916</v>
      </c>
      <c r="H189" s="39">
        <f t="shared" si="28"/>
        <v>0</v>
      </c>
      <c r="I189" s="37">
        <f t="shared" si="29"/>
        <v>532.72675968428916</v>
      </c>
      <c r="J189" s="40">
        <f t="shared" si="30"/>
        <v>-97.180207855166486</v>
      </c>
      <c r="K189" s="37">
        <f t="shared" si="31"/>
        <v>435.54655182912268</v>
      </c>
      <c r="L189" s="37">
        <f t="shared" si="32"/>
        <v>6776284.3831841582</v>
      </c>
      <c r="M189" s="37">
        <f t="shared" si="33"/>
        <v>5540152.1392664406</v>
      </c>
      <c r="N189" s="41">
        <f>'jan-feb'!M189</f>
        <v>3000627.3307478116</v>
      </c>
      <c r="O189" s="41">
        <f t="shared" si="34"/>
        <v>2539524.8085186291</v>
      </c>
      <c r="Q189" s="4"/>
      <c r="R189" s="4"/>
      <c r="S189" s="4"/>
      <c r="T189" s="4"/>
    </row>
    <row r="190" spans="1:20" s="34" customFormat="1" x14ac:dyDescent="0.3">
      <c r="A190" s="33" t="s">
        <v>649</v>
      </c>
      <c r="B190" s="34" t="s">
        <v>243</v>
      </c>
      <c r="C190" s="36">
        <v>31496822</v>
      </c>
      <c r="D190" s="36">
        <v>2684</v>
      </c>
      <c r="E190" s="37">
        <f t="shared" si="25"/>
        <v>11735.030551415797</v>
      </c>
      <c r="F190" s="38">
        <f t="shared" si="26"/>
        <v>1.2829359229651855</v>
      </c>
      <c r="G190" s="39">
        <f t="shared" si="27"/>
        <v>-1552.8110051274537</v>
      </c>
      <c r="H190" s="39">
        <f t="shared" si="28"/>
        <v>0</v>
      </c>
      <c r="I190" s="37">
        <f t="shared" si="29"/>
        <v>-1552.8110051274537</v>
      </c>
      <c r="J190" s="40">
        <f t="shared" si="30"/>
        <v>-97.180207855166486</v>
      </c>
      <c r="K190" s="37">
        <f t="shared" si="31"/>
        <v>-1649.9912129826203</v>
      </c>
      <c r="L190" s="37">
        <f t="shared" si="32"/>
        <v>-4167744.7377620856</v>
      </c>
      <c r="M190" s="37">
        <f t="shared" si="33"/>
        <v>-4428576.4156453526</v>
      </c>
      <c r="N190" s="41">
        <f>'jan-feb'!M190</f>
        <v>-5275084.2262125602</v>
      </c>
      <c r="O190" s="41">
        <f t="shared" si="34"/>
        <v>846507.81056720763</v>
      </c>
      <c r="Q190" s="4"/>
      <c r="R190" s="4"/>
      <c r="S190" s="4"/>
      <c r="T190" s="4"/>
    </row>
    <row r="191" spans="1:20" s="34" customFormat="1" x14ac:dyDescent="0.3">
      <c r="A191" s="33" t="s">
        <v>650</v>
      </c>
      <c r="B191" s="34" t="s">
        <v>244</v>
      </c>
      <c r="C191" s="36">
        <v>54662949</v>
      </c>
      <c r="D191" s="36">
        <v>3794</v>
      </c>
      <c r="E191" s="37">
        <f t="shared" si="25"/>
        <v>14407.735635213496</v>
      </c>
      <c r="F191" s="38">
        <f t="shared" si="26"/>
        <v>1.5751302507491942</v>
      </c>
      <c r="G191" s="39">
        <f t="shared" si="27"/>
        <v>-3156.4340554060727</v>
      </c>
      <c r="H191" s="39">
        <f t="shared" si="28"/>
        <v>0</v>
      </c>
      <c r="I191" s="37">
        <f t="shared" si="29"/>
        <v>-3156.4340554060727</v>
      </c>
      <c r="J191" s="40">
        <f t="shared" si="30"/>
        <v>-97.180207855166486</v>
      </c>
      <c r="K191" s="37">
        <f t="shared" si="31"/>
        <v>-3253.6142632612391</v>
      </c>
      <c r="L191" s="37">
        <f t="shared" si="32"/>
        <v>-11975510.806210641</v>
      </c>
      <c r="M191" s="37">
        <f t="shared" si="33"/>
        <v>-12344212.514813142</v>
      </c>
      <c r="N191" s="41">
        <f>'jan-feb'!M191</f>
        <v>-13679003.472820586</v>
      </c>
      <c r="O191" s="41">
        <f t="shared" si="34"/>
        <v>1334790.9580074437</v>
      </c>
      <c r="Q191" s="4"/>
      <c r="R191" s="4"/>
      <c r="S191" s="4"/>
      <c r="T191" s="4"/>
    </row>
    <row r="192" spans="1:20" s="34" customFormat="1" x14ac:dyDescent="0.3">
      <c r="A192" s="33" t="s">
        <v>651</v>
      </c>
      <c r="B192" s="34" t="s">
        <v>245</v>
      </c>
      <c r="C192" s="36">
        <v>52009986</v>
      </c>
      <c r="D192" s="36">
        <v>4597</v>
      </c>
      <c r="E192" s="37">
        <f t="shared" si="25"/>
        <v>11313.897324341962</v>
      </c>
      <c r="F192" s="38">
        <f t="shared" si="26"/>
        <v>1.2368953998493686</v>
      </c>
      <c r="G192" s="39">
        <f t="shared" si="27"/>
        <v>-1300.1310688831527</v>
      </c>
      <c r="H192" s="39">
        <f t="shared" si="28"/>
        <v>0</v>
      </c>
      <c r="I192" s="37">
        <f t="shared" si="29"/>
        <v>-1300.1310688831527</v>
      </c>
      <c r="J192" s="40">
        <f t="shared" si="30"/>
        <v>-97.180207855166486</v>
      </c>
      <c r="K192" s="37">
        <f t="shared" si="31"/>
        <v>-1397.3112767383191</v>
      </c>
      <c r="L192" s="37">
        <f t="shared" si="32"/>
        <v>-5976702.5236558532</v>
      </c>
      <c r="M192" s="37">
        <f t="shared" si="33"/>
        <v>-6423439.9391660532</v>
      </c>
      <c r="N192" s="41">
        <f>'jan-feb'!M192</f>
        <v>-4295780.5741054937</v>
      </c>
      <c r="O192" s="41">
        <f t="shared" si="34"/>
        <v>-2127659.3650605595</v>
      </c>
      <c r="Q192" s="4"/>
      <c r="R192" s="4"/>
      <c r="S192" s="4"/>
      <c r="T192" s="4"/>
    </row>
    <row r="193" spans="1:20" s="34" customFormat="1" x14ac:dyDescent="0.3">
      <c r="A193" s="33" t="s">
        <v>652</v>
      </c>
      <c r="B193" s="34" t="s">
        <v>246</v>
      </c>
      <c r="C193" s="36">
        <v>25413253</v>
      </c>
      <c r="D193" s="36">
        <v>3150</v>
      </c>
      <c r="E193" s="37">
        <f t="shared" si="25"/>
        <v>8067.6993650793647</v>
      </c>
      <c r="F193" s="38">
        <f t="shared" si="26"/>
        <v>0.8820037822479293</v>
      </c>
      <c r="G193" s="39">
        <f t="shared" si="27"/>
        <v>647.58770667440581</v>
      </c>
      <c r="H193" s="39">
        <f t="shared" si="28"/>
        <v>57.614068226285688</v>
      </c>
      <c r="I193" s="37">
        <f t="shared" si="29"/>
        <v>705.20177490069148</v>
      </c>
      <c r="J193" s="40">
        <f t="shared" si="30"/>
        <v>-97.180207855166486</v>
      </c>
      <c r="K193" s="37">
        <f t="shared" si="31"/>
        <v>608.02156704552499</v>
      </c>
      <c r="L193" s="37">
        <f t="shared" si="32"/>
        <v>2221385.5909371781</v>
      </c>
      <c r="M193" s="37">
        <f t="shared" si="33"/>
        <v>1915267.9361934038</v>
      </c>
      <c r="N193" s="41">
        <f>'jan-feb'!M193</f>
        <v>1415287.3006568872</v>
      </c>
      <c r="O193" s="41">
        <f t="shared" si="34"/>
        <v>499980.63553651655</v>
      </c>
      <c r="Q193" s="4"/>
      <c r="R193" s="4"/>
      <c r="S193" s="4"/>
      <c r="T193" s="4"/>
    </row>
    <row r="194" spans="1:20" s="34" customFormat="1" x14ac:dyDescent="0.3">
      <c r="A194" s="33" t="s">
        <v>653</v>
      </c>
      <c r="B194" s="34" t="s">
        <v>247</v>
      </c>
      <c r="C194" s="36">
        <v>45877063</v>
      </c>
      <c r="D194" s="36">
        <v>4847</v>
      </c>
      <c r="E194" s="37">
        <f t="shared" si="25"/>
        <v>9465.0429131421497</v>
      </c>
      <c r="F194" s="38">
        <f t="shared" si="26"/>
        <v>1.034768807160207</v>
      </c>
      <c r="G194" s="39">
        <f t="shared" si="27"/>
        <v>-190.81842216326513</v>
      </c>
      <c r="H194" s="39">
        <f t="shared" si="28"/>
        <v>0</v>
      </c>
      <c r="I194" s="37">
        <f t="shared" si="29"/>
        <v>-190.81842216326513</v>
      </c>
      <c r="J194" s="40">
        <f t="shared" si="30"/>
        <v>-97.180207855166486</v>
      </c>
      <c r="K194" s="37">
        <f t="shared" si="31"/>
        <v>-287.99863001843164</v>
      </c>
      <c r="L194" s="37">
        <f t="shared" si="32"/>
        <v>-924896.89222534606</v>
      </c>
      <c r="M194" s="37">
        <f t="shared" si="33"/>
        <v>-1395929.3596993382</v>
      </c>
      <c r="N194" s="41">
        <f>'jan-feb'!M194</f>
        <v>130124.69647828446</v>
      </c>
      <c r="O194" s="41">
        <f t="shared" si="34"/>
        <v>-1526054.0561776226</v>
      </c>
      <c r="Q194" s="4"/>
      <c r="R194" s="4"/>
      <c r="S194" s="4"/>
      <c r="T194" s="4"/>
    </row>
    <row r="195" spans="1:20" s="34" customFormat="1" x14ac:dyDescent="0.3">
      <c r="A195" s="33" t="s">
        <v>654</v>
      </c>
      <c r="B195" s="34" t="s">
        <v>248</v>
      </c>
      <c r="C195" s="36">
        <v>4327791</v>
      </c>
      <c r="D195" s="36">
        <v>516</v>
      </c>
      <c r="E195" s="37">
        <f t="shared" si="25"/>
        <v>8387.1918604651164</v>
      </c>
      <c r="F195" s="38">
        <f t="shared" si="26"/>
        <v>0.91693240025640288</v>
      </c>
      <c r="G195" s="39">
        <f t="shared" si="27"/>
        <v>455.89220944295482</v>
      </c>
      <c r="H195" s="39">
        <f t="shared" si="28"/>
        <v>0</v>
      </c>
      <c r="I195" s="37">
        <f t="shared" si="29"/>
        <v>455.89220944295482</v>
      </c>
      <c r="J195" s="40">
        <f t="shared" si="30"/>
        <v>-97.180207855166486</v>
      </c>
      <c r="K195" s="37">
        <f t="shared" si="31"/>
        <v>358.71200158778834</v>
      </c>
      <c r="L195" s="37">
        <f t="shared" si="32"/>
        <v>235240.3800725647</v>
      </c>
      <c r="M195" s="37">
        <f t="shared" si="33"/>
        <v>185095.39281929878</v>
      </c>
      <c r="N195" s="41">
        <f>'jan-feb'!M195</f>
        <v>95871.529684917434</v>
      </c>
      <c r="O195" s="41">
        <f t="shared" si="34"/>
        <v>89223.863134381347</v>
      </c>
      <c r="Q195" s="4"/>
      <c r="R195" s="4"/>
      <c r="S195" s="4"/>
      <c r="T195" s="4"/>
    </row>
    <row r="196" spans="1:20" s="34" customFormat="1" x14ac:dyDescent="0.3">
      <c r="A196" s="33" t="s">
        <v>655</v>
      </c>
      <c r="B196" s="34" t="s">
        <v>249</v>
      </c>
      <c r="C196" s="36">
        <v>6855141</v>
      </c>
      <c r="D196" s="36">
        <v>840</v>
      </c>
      <c r="E196" s="37">
        <f t="shared" si="25"/>
        <v>8160.8821428571428</v>
      </c>
      <c r="F196" s="38">
        <f t="shared" si="26"/>
        <v>0.89219101887155872</v>
      </c>
      <c r="G196" s="39">
        <f t="shared" si="27"/>
        <v>591.67804000773901</v>
      </c>
      <c r="H196" s="39">
        <f t="shared" si="28"/>
        <v>25.00009600406338</v>
      </c>
      <c r="I196" s="37">
        <f t="shared" si="29"/>
        <v>616.67813601180239</v>
      </c>
      <c r="J196" s="40">
        <f t="shared" si="30"/>
        <v>-97.180207855166486</v>
      </c>
      <c r="K196" s="37">
        <f t="shared" si="31"/>
        <v>519.49792815663591</v>
      </c>
      <c r="L196" s="37">
        <f t="shared" si="32"/>
        <v>518009.63424991403</v>
      </c>
      <c r="M196" s="37">
        <f t="shared" si="33"/>
        <v>436378.25965157419</v>
      </c>
      <c r="N196" s="41">
        <f>'jan-feb'!M196</f>
        <v>135836.99716149349</v>
      </c>
      <c r="O196" s="41">
        <f t="shared" si="34"/>
        <v>300541.26249008067</v>
      </c>
      <c r="Q196" s="4"/>
      <c r="R196" s="4"/>
      <c r="S196" s="4"/>
      <c r="T196" s="4"/>
    </row>
    <row r="197" spans="1:20" s="34" customFormat="1" x14ac:dyDescent="0.3">
      <c r="A197" s="33" t="s">
        <v>656</v>
      </c>
      <c r="B197" s="34" t="s">
        <v>250</v>
      </c>
      <c r="C197" s="36">
        <v>89106455</v>
      </c>
      <c r="D197" s="36">
        <v>11028</v>
      </c>
      <c r="E197" s="37">
        <f t="shared" si="25"/>
        <v>8080.0194958287993</v>
      </c>
      <c r="F197" s="38">
        <f t="shared" si="26"/>
        <v>0.88335068443491771</v>
      </c>
      <c r="G197" s="39">
        <f t="shared" si="27"/>
        <v>640.19562822474506</v>
      </c>
      <c r="H197" s="39">
        <f t="shared" si="28"/>
        <v>53.302022463983576</v>
      </c>
      <c r="I197" s="37">
        <f t="shared" si="29"/>
        <v>693.49765068872864</v>
      </c>
      <c r="J197" s="40">
        <f t="shared" si="30"/>
        <v>-97.180207855166486</v>
      </c>
      <c r="K197" s="37">
        <f t="shared" si="31"/>
        <v>596.31744283356215</v>
      </c>
      <c r="L197" s="37">
        <f t="shared" si="32"/>
        <v>7647892.0917952992</v>
      </c>
      <c r="M197" s="37">
        <f t="shared" si="33"/>
        <v>6576188.7595685236</v>
      </c>
      <c r="N197" s="41">
        <f>'jan-feb'!M197</f>
        <v>3169732.8192521106</v>
      </c>
      <c r="O197" s="41">
        <f t="shared" si="34"/>
        <v>3406455.9403164131</v>
      </c>
      <c r="Q197" s="4"/>
      <c r="R197" s="4"/>
      <c r="S197" s="4"/>
      <c r="T197" s="4"/>
    </row>
    <row r="198" spans="1:20" s="34" customFormat="1" x14ac:dyDescent="0.3">
      <c r="A198" s="33" t="s">
        <v>657</v>
      </c>
      <c r="B198" s="34" t="s">
        <v>251</v>
      </c>
      <c r="C198" s="36">
        <v>332474350</v>
      </c>
      <c r="D198" s="36">
        <v>42161</v>
      </c>
      <c r="E198" s="37">
        <f t="shared" si="25"/>
        <v>7885.8269490761604</v>
      </c>
      <c r="F198" s="38">
        <f t="shared" si="26"/>
        <v>0.86212052290193386</v>
      </c>
      <c r="G198" s="39">
        <f t="shared" si="27"/>
        <v>756.71115627632844</v>
      </c>
      <c r="H198" s="39">
        <f t="shared" si="28"/>
        <v>121.26941382740719</v>
      </c>
      <c r="I198" s="37">
        <f t="shared" si="29"/>
        <v>877.98057010373566</v>
      </c>
      <c r="J198" s="40">
        <f t="shared" si="30"/>
        <v>-97.180207855166486</v>
      </c>
      <c r="K198" s="37">
        <f t="shared" si="31"/>
        <v>780.80036224856917</v>
      </c>
      <c r="L198" s="37">
        <f t="shared" si="32"/>
        <v>37016538.816143602</v>
      </c>
      <c r="M198" s="37">
        <f t="shared" si="33"/>
        <v>32919324.072761923</v>
      </c>
      <c r="N198" s="41">
        <f>'jan-feb'!M198</f>
        <v>14507157.518569848</v>
      </c>
      <c r="O198" s="41">
        <f t="shared" si="34"/>
        <v>18412166.554192074</v>
      </c>
      <c r="Q198" s="4"/>
      <c r="R198" s="4"/>
      <c r="S198" s="4"/>
      <c r="T198" s="4"/>
    </row>
    <row r="199" spans="1:20" s="34" customFormat="1" x14ac:dyDescent="0.3">
      <c r="A199" s="33" t="s">
        <v>658</v>
      </c>
      <c r="B199" s="34" t="s">
        <v>252</v>
      </c>
      <c r="C199" s="36">
        <v>1703524</v>
      </c>
      <c r="D199" s="36">
        <v>196</v>
      </c>
      <c r="E199" s="37">
        <f t="shared" si="25"/>
        <v>8691.4489795918362</v>
      </c>
      <c r="F199" s="38">
        <f t="shared" si="26"/>
        <v>0.95019540594141771</v>
      </c>
      <c r="G199" s="39">
        <f t="shared" si="27"/>
        <v>273.33793796692299</v>
      </c>
      <c r="H199" s="39">
        <f t="shared" si="28"/>
        <v>0</v>
      </c>
      <c r="I199" s="37">
        <f t="shared" si="29"/>
        <v>273.33793796692299</v>
      </c>
      <c r="J199" s="40">
        <f t="shared" si="30"/>
        <v>-97.180207855166486</v>
      </c>
      <c r="K199" s="37">
        <f t="shared" si="31"/>
        <v>176.15773011175651</v>
      </c>
      <c r="L199" s="37">
        <f t="shared" si="32"/>
        <v>53574.235841516907</v>
      </c>
      <c r="M199" s="37">
        <f t="shared" si="33"/>
        <v>34526.915101904277</v>
      </c>
      <c r="N199" s="41">
        <f>'jan-feb'!M199</f>
        <v>-35411.040662318177</v>
      </c>
      <c r="O199" s="41">
        <f t="shared" si="34"/>
        <v>69937.955764222454</v>
      </c>
      <c r="Q199" s="4"/>
      <c r="R199" s="4"/>
      <c r="S199" s="4"/>
      <c r="T199" s="4"/>
    </row>
    <row r="200" spans="1:20" s="34" customFormat="1" x14ac:dyDescent="0.3">
      <c r="A200" s="33" t="s">
        <v>659</v>
      </c>
      <c r="B200" s="34" t="s">
        <v>253</v>
      </c>
      <c r="C200" s="36">
        <v>82995636</v>
      </c>
      <c r="D200" s="36">
        <v>8743</v>
      </c>
      <c r="E200" s="37">
        <f t="shared" si="25"/>
        <v>9492.8097906896946</v>
      </c>
      <c r="F200" s="38">
        <f t="shared" si="26"/>
        <v>1.037804429821626</v>
      </c>
      <c r="G200" s="39">
        <f t="shared" si="27"/>
        <v>-207.4785486917921</v>
      </c>
      <c r="H200" s="39">
        <f t="shared" si="28"/>
        <v>0</v>
      </c>
      <c r="I200" s="37">
        <f t="shared" si="29"/>
        <v>-207.4785486917921</v>
      </c>
      <c r="J200" s="40">
        <f t="shared" si="30"/>
        <v>-97.180207855166486</v>
      </c>
      <c r="K200" s="37">
        <f t="shared" si="31"/>
        <v>-304.65875654695856</v>
      </c>
      <c r="L200" s="37">
        <f t="shared" si="32"/>
        <v>-1813984.9512123384</v>
      </c>
      <c r="M200" s="37">
        <f t="shared" si="33"/>
        <v>-2663631.5084900586</v>
      </c>
      <c r="N200" s="41">
        <f>'jan-feb'!M200</f>
        <v>-1866746.6995441201</v>
      </c>
      <c r="O200" s="41">
        <f t="shared" si="34"/>
        <v>-796884.80894593848</v>
      </c>
      <c r="Q200" s="4"/>
      <c r="R200" s="4"/>
      <c r="S200" s="4"/>
      <c r="T200" s="4"/>
    </row>
    <row r="201" spans="1:20" s="34" customFormat="1" x14ac:dyDescent="0.3">
      <c r="A201" s="33" t="s">
        <v>660</v>
      </c>
      <c r="B201" s="34" t="s">
        <v>254</v>
      </c>
      <c r="C201" s="36">
        <v>2730945241</v>
      </c>
      <c r="D201" s="36">
        <v>281190</v>
      </c>
      <c r="E201" s="37">
        <f t="shared" ref="E201:E264" si="35">(C201)/D201</f>
        <v>9712.0994381023502</v>
      </c>
      <c r="F201" s="38">
        <f t="shared" ref="F201:F264" si="36">IF(ISNUMBER(C201),E201/E$435,"")</f>
        <v>1.0617783398142271</v>
      </c>
      <c r="G201" s="39">
        <f t="shared" ref="G201:G264" si="37">(E$435-E201)*0.6</f>
        <v>-339.05233713938543</v>
      </c>
      <c r="H201" s="39">
        <f t="shared" ref="H201:H264" si="38">IF(E201&gt;=E$435*0.9,0,IF(E201&lt;0.9*E$435,(E$435*0.9-E201)*0.35))</f>
        <v>0</v>
      </c>
      <c r="I201" s="37">
        <f t="shared" ref="I201:I264" si="39">G201+H201</f>
        <v>-339.05233713938543</v>
      </c>
      <c r="J201" s="40">
        <f t="shared" ref="J201:J264" si="40">I$437</f>
        <v>-97.180207855166486</v>
      </c>
      <c r="K201" s="37">
        <f t="shared" ref="K201:K264" si="41">I201+J201</f>
        <v>-436.23254499455192</v>
      </c>
      <c r="L201" s="37">
        <f t="shared" ref="L201:L264" si="42">(I201*D201)</f>
        <v>-95338126.680223793</v>
      </c>
      <c r="M201" s="37">
        <f t="shared" ref="M201:M264" si="43">(K201*D201)</f>
        <v>-122664229.32701805</v>
      </c>
      <c r="N201" s="41">
        <f>'jan-feb'!M201</f>
        <v>-33534060.050190017</v>
      </c>
      <c r="O201" s="41">
        <f t="shared" ref="O201:O264" si="44">M201-N201</f>
        <v>-89130169.276828036</v>
      </c>
      <c r="Q201" s="4"/>
      <c r="R201" s="4"/>
      <c r="S201" s="4"/>
      <c r="T201" s="4"/>
    </row>
    <row r="202" spans="1:20" s="34" customFormat="1" x14ac:dyDescent="0.3">
      <c r="A202" s="33" t="s">
        <v>661</v>
      </c>
      <c r="B202" s="34" t="s">
        <v>255</v>
      </c>
      <c r="C202" s="36">
        <v>32460235</v>
      </c>
      <c r="D202" s="36">
        <v>4077</v>
      </c>
      <c r="E202" s="37">
        <f t="shared" si="35"/>
        <v>7961.7942114299731</v>
      </c>
      <c r="F202" s="38">
        <f t="shared" si="36"/>
        <v>0.8704256678622313</v>
      </c>
      <c r="G202" s="39">
        <f t="shared" si="37"/>
        <v>711.1307988640408</v>
      </c>
      <c r="H202" s="39">
        <f t="shared" si="38"/>
        <v>94.680872003572759</v>
      </c>
      <c r="I202" s="37">
        <f t="shared" si="39"/>
        <v>805.81167086761354</v>
      </c>
      <c r="J202" s="40">
        <f t="shared" si="40"/>
        <v>-97.180207855166486</v>
      </c>
      <c r="K202" s="37">
        <f t="shared" si="41"/>
        <v>708.63146301244706</v>
      </c>
      <c r="L202" s="37">
        <f t="shared" si="42"/>
        <v>3285294.1821272606</v>
      </c>
      <c r="M202" s="37">
        <f t="shared" si="43"/>
        <v>2889090.4747017468</v>
      </c>
      <c r="N202" s="41">
        <f>'jan-feb'!M202</f>
        <v>610067.99908024888</v>
      </c>
      <c r="O202" s="41">
        <f t="shared" si="44"/>
        <v>2279022.4756214982</v>
      </c>
      <c r="Q202" s="4"/>
      <c r="R202" s="4"/>
      <c r="S202" s="4"/>
      <c r="T202" s="4"/>
    </row>
    <row r="203" spans="1:20" s="34" customFormat="1" x14ac:dyDescent="0.3">
      <c r="A203" s="33" t="s">
        <v>662</v>
      </c>
      <c r="B203" s="34" t="s">
        <v>256</v>
      </c>
      <c r="C203" s="36">
        <v>42408637</v>
      </c>
      <c r="D203" s="36">
        <v>5721</v>
      </c>
      <c r="E203" s="37">
        <f t="shared" si="35"/>
        <v>7412.8014333158535</v>
      </c>
      <c r="F203" s="38">
        <f t="shared" si="36"/>
        <v>0.81040685892899977</v>
      </c>
      <c r="G203" s="39">
        <f t="shared" si="37"/>
        <v>1040.5264657325126</v>
      </c>
      <c r="H203" s="39">
        <f t="shared" si="38"/>
        <v>286.82834434351457</v>
      </c>
      <c r="I203" s="37">
        <f t="shared" si="39"/>
        <v>1327.3548100760272</v>
      </c>
      <c r="J203" s="40">
        <f t="shared" si="40"/>
        <v>-97.180207855166486</v>
      </c>
      <c r="K203" s="37">
        <f t="shared" si="41"/>
        <v>1230.1746022208608</v>
      </c>
      <c r="L203" s="37">
        <f t="shared" si="42"/>
        <v>7593796.8684449513</v>
      </c>
      <c r="M203" s="37">
        <f t="shared" si="43"/>
        <v>7037828.8993055448</v>
      </c>
      <c r="N203" s="41">
        <f>'jan-feb'!M203</f>
        <v>2840339.779383508</v>
      </c>
      <c r="O203" s="41">
        <f t="shared" si="44"/>
        <v>4197489.1199220363</v>
      </c>
      <c r="Q203" s="4"/>
      <c r="R203" s="4"/>
      <c r="S203" s="4"/>
      <c r="T203" s="4"/>
    </row>
    <row r="204" spans="1:20" s="34" customFormat="1" x14ac:dyDescent="0.3">
      <c r="A204" s="33" t="s">
        <v>663</v>
      </c>
      <c r="B204" s="34" t="s">
        <v>257</v>
      </c>
      <c r="C204" s="36">
        <v>99104454</v>
      </c>
      <c r="D204" s="36">
        <v>11960</v>
      </c>
      <c r="E204" s="37">
        <f t="shared" si="35"/>
        <v>8286.3255852842813</v>
      </c>
      <c r="F204" s="38">
        <f t="shared" si="36"/>
        <v>0.90590516285142031</v>
      </c>
      <c r="G204" s="39">
        <f t="shared" si="37"/>
        <v>516.41197455145596</v>
      </c>
      <c r="H204" s="39">
        <f t="shared" si="38"/>
        <v>0</v>
      </c>
      <c r="I204" s="37">
        <f t="shared" si="39"/>
        <v>516.41197455145596</v>
      </c>
      <c r="J204" s="40">
        <f t="shared" si="40"/>
        <v>-97.180207855166486</v>
      </c>
      <c r="K204" s="37">
        <f t="shared" si="41"/>
        <v>419.23176669628947</v>
      </c>
      <c r="L204" s="37">
        <f t="shared" si="42"/>
        <v>6176287.2156354133</v>
      </c>
      <c r="M204" s="37">
        <f t="shared" si="43"/>
        <v>5014011.929687622</v>
      </c>
      <c r="N204" s="41">
        <f>'jan-feb'!M204</f>
        <v>1259684.61672793</v>
      </c>
      <c r="O204" s="41">
        <f t="shared" si="44"/>
        <v>3754327.312959692</v>
      </c>
      <c r="Q204" s="4"/>
      <c r="R204" s="4"/>
      <c r="S204" s="4"/>
      <c r="T204" s="4"/>
    </row>
    <row r="205" spans="1:20" s="34" customFormat="1" x14ac:dyDescent="0.3">
      <c r="A205" s="33" t="s">
        <v>664</v>
      </c>
      <c r="B205" s="34" t="s">
        <v>258</v>
      </c>
      <c r="C205" s="36">
        <v>159943079</v>
      </c>
      <c r="D205" s="36">
        <v>18699</v>
      </c>
      <c r="E205" s="37">
        <f t="shared" si="35"/>
        <v>8553.5632386758643</v>
      </c>
      <c r="F205" s="38">
        <f t="shared" si="36"/>
        <v>0.93512100374785645</v>
      </c>
      <c r="G205" s="39">
        <f t="shared" si="37"/>
        <v>356.0693825165061</v>
      </c>
      <c r="H205" s="39">
        <f t="shared" si="38"/>
        <v>0</v>
      </c>
      <c r="I205" s="37">
        <f t="shared" si="39"/>
        <v>356.0693825165061</v>
      </c>
      <c r="J205" s="40">
        <f t="shared" si="40"/>
        <v>-97.180207855166486</v>
      </c>
      <c r="K205" s="37">
        <f t="shared" si="41"/>
        <v>258.88917466133961</v>
      </c>
      <c r="L205" s="37">
        <f t="shared" si="42"/>
        <v>6658141.3836761471</v>
      </c>
      <c r="M205" s="37">
        <f t="shared" si="43"/>
        <v>4840968.6769923894</v>
      </c>
      <c r="N205" s="41">
        <f>'jan-feb'!M205</f>
        <v>2051363.2553842466</v>
      </c>
      <c r="O205" s="41">
        <f t="shared" si="44"/>
        <v>2789605.4216081426</v>
      </c>
      <c r="Q205" s="4"/>
      <c r="R205" s="4"/>
      <c r="S205" s="4"/>
      <c r="T205" s="4"/>
    </row>
    <row r="206" spans="1:20" s="34" customFormat="1" x14ac:dyDescent="0.3">
      <c r="A206" s="33" t="s">
        <v>665</v>
      </c>
      <c r="B206" s="34" t="s">
        <v>259</v>
      </c>
      <c r="C206" s="36">
        <v>26772815</v>
      </c>
      <c r="D206" s="36">
        <v>3201</v>
      </c>
      <c r="E206" s="37">
        <f t="shared" si="35"/>
        <v>8363.8909715713835</v>
      </c>
      <c r="F206" s="38">
        <f t="shared" si="36"/>
        <v>0.91438502321568571</v>
      </c>
      <c r="G206" s="39">
        <f t="shared" si="37"/>
        <v>469.8727427791946</v>
      </c>
      <c r="H206" s="39">
        <f t="shared" si="38"/>
        <v>0</v>
      </c>
      <c r="I206" s="37">
        <f t="shared" si="39"/>
        <v>469.8727427791946</v>
      </c>
      <c r="J206" s="40">
        <f t="shared" si="40"/>
        <v>-97.180207855166486</v>
      </c>
      <c r="K206" s="37">
        <f t="shared" si="41"/>
        <v>372.69253492402811</v>
      </c>
      <c r="L206" s="37">
        <f t="shared" si="42"/>
        <v>1504062.6496362018</v>
      </c>
      <c r="M206" s="37">
        <f t="shared" si="43"/>
        <v>1192988.8042918139</v>
      </c>
      <c r="N206" s="41">
        <f>'jan-feb'!M206</f>
        <v>464649.32775469107</v>
      </c>
      <c r="O206" s="41">
        <f t="shared" si="44"/>
        <v>728339.47653712286</v>
      </c>
      <c r="Q206" s="4"/>
      <c r="R206" s="4"/>
      <c r="S206" s="4"/>
      <c r="T206" s="4"/>
    </row>
    <row r="207" spans="1:20" s="34" customFormat="1" x14ac:dyDescent="0.3">
      <c r="A207" s="33" t="s">
        <v>666</v>
      </c>
      <c r="B207" s="34" t="s">
        <v>260</v>
      </c>
      <c r="C207" s="36">
        <v>27507547</v>
      </c>
      <c r="D207" s="36">
        <v>2846</v>
      </c>
      <c r="E207" s="37">
        <f t="shared" si="35"/>
        <v>9665.3362614195357</v>
      </c>
      <c r="F207" s="38">
        <f t="shared" si="36"/>
        <v>1.0566659407475614</v>
      </c>
      <c r="G207" s="39">
        <f t="shared" si="37"/>
        <v>-310.99443112969675</v>
      </c>
      <c r="H207" s="39">
        <f t="shared" si="38"/>
        <v>0</v>
      </c>
      <c r="I207" s="37">
        <f t="shared" si="39"/>
        <v>-310.99443112969675</v>
      </c>
      <c r="J207" s="40">
        <f t="shared" si="40"/>
        <v>-97.180207855166486</v>
      </c>
      <c r="K207" s="37">
        <f t="shared" si="41"/>
        <v>-408.17463898486324</v>
      </c>
      <c r="L207" s="37">
        <f t="shared" si="42"/>
        <v>-885090.15099511691</v>
      </c>
      <c r="M207" s="37">
        <f t="shared" si="43"/>
        <v>-1161665.0225509207</v>
      </c>
      <c r="N207" s="41">
        <f>'jan-feb'!M207</f>
        <v>229963.50752572683</v>
      </c>
      <c r="O207" s="41">
        <f t="shared" si="44"/>
        <v>-1391628.5300766476</v>
      </c>
      <c r="Q207" s="4"/>
      <c r="R207" s="4"/>
      <c r="S207" s="4"/>
      <c r="T207" s="4"/>
    </row>
    <row r="208" spans="1:20" s="34" customFormat="1" x14ac:dyDescent="0.3">
      <c r="A208" s="33" t="s">
        <v>667</v>
      </c>
      <c r="B208" s="34" t="s">
        <v>261</v>
      </c>
      <c r="C208" s="36">
        <v>114067948</v>
      </c>
      <c r="D208" s="36">
        <v>13137</v>
      </c>
      <c r="E208" s="37">
        <f t="shared" si="35"/>
        <v>8682.9525766917868</v>
      </c>
      <c r="F208" s="38">
        <f t="shared" si="36"/>
        <v>0.94926653400975125</v>
      </c>
      <c r="G208" s="39">
        <f t="shared" si="37"/>
        <v>278.43577970695259</v>
      </c>
      <c r="H208" s="39">
        <f t="shared" si="38"/>
        <v>0</v>
      </c>
      <c r="I208" s="37">
        <f t="shared" si="39"/>
        <v>278.43577970695259</v>
      </c>
      <c r="J208" s="40">
        <f t="shared" si="40"/>
        <v>-97.180207855166486</v>
      </c>
      <c r="K208" s="37">
        <f t="shared" si="41"/>
        <v>181.2555718517861</v>
      </c>
      <c r="L208" s="37">
        <f t="shared" si="42"/>
        <v>3657810.8380102362</v>
      </c>
      <c r="M208" s="37">
        <f t="shared" si="43"/>
        <v>2381154.4474169142</v>
      </c>
      <c r="N208" s="41">
        <f>'jan-feb'!M208</f>
        <v>-3234103.4029636462</v>
      </c>
      <c r="O208" s="41">
        <f t="shared" si="44"/>
        <v>5615257.8503805604</v>
      </c>
      <c r="Q208" s="4"/>
      <c r="R208" s="4"/>
      <c r="S208" s="4"/>
      <c r="T208" s="4"/>
    </row>
    <row r="209" spans="1:20" s="34" customFormat="1" x14ac:dyDescent="0.3">
      <c r="A209" s="33" t="s">
        <v>668</v>
      </c>
      <c r="B209" s="34" t="s">
        <v>262</v>
      </c>
      <c r="C209" s="36">
        <v>9693158</v>
      </c>
      <c r="D209" s="36">
        <v>1087</v>
      </c>
      <c r="E209" s="37">
        <f t="shared" si="35"/>
        <v>8917.3486660533581</v>
      </c>
      <c r="F209" s="38">
        <f t="shared" si="36"/>
        <v>0.97489196054161797</v>
      </c>
      <c r="G209" s="39">
        <f t="shared" si="37"/>
        <v>137.79812609000982</v>
      </c>
      <c r="H209" s="39">
        <f t="shared" si="38"/>
        <v>0</v>
      </c>
      <c r="I209" s="37">
        <f t="shared" si="39"/>
        <v>137.79812609000982</v>
      </c>
      <c r="J209" s="40">
        <f t="shared" si="40"/>
        <v>-97.180207855166486</v>
      </c>
      <c r="K209" s="37">
        <f t="shared" si="41"/>
        <v>40.61791823484333</v>
      </c>
      <c r="L209" s="37">
        <f t="shared" si="42"/>
        <v>149786.56305984067</v>
      </c>
      <c r="M209" s="37">
        <f t="shared" si="43"/>
        <v>44151.677121274697</v>
      </c>
      <c r="N209" s="41">
        <f>'jan-feb'!M209</f>
        <v>-563909.60510173382</v>
      </c>
      <c r="O209" s="41">
        <f t="shared" si="44"/>
        <v>608061.28222300857</v>
      </c>
      <c r="Q209" s="4"/>
      <c r="R209" s="4"/>
      <c r="S209" s="4"/>
      <c r="T209" s="4"/>
    </row>
    <row r="210" spans="1:20" s="34" customFormat="1" x14ac:dyDescent="0.3">
      <c r="A210" s="33" t="s">
        <v>669</v>
      </c>
      <c r="B210" s="34" t="s">
        <v>263</v>
      </c>
      <c r="C210" s="36">
        <v>75141216</v>
      </c>
      <c r="D210" s="36">
        <v>6745</v>
      </c>
      <c r="E210" s="37">
        <f t="shared" si="35"/>
        <v>11140.284062268347</v>
      </c>
      <c r="F210" s="38">
        <f t="shared" si="36"/>
        <v>1.2179150751163803</v>
      </c>
      <c r="G210" s="39">
        <f t="shared" si="37"/>
        <v>-1195.9631116389835</v>
      </c>
      <c r="H210" s="39">
        <f t="shared" si="38"/>
        <v>0</v>
      </c>
      <c r="I210" s="37">
        <f t="shared" si="39"/>
        <v>-1195.9631116389835</v>
      </c>
      <c r="J210" s="40">
        <f t="shared" si="40"/>
        <v>-97.180207855166486</v>
      </c>
      <c r="K210" s="37">
        <f t="shared" si="41"/>
        <v>-1293.1433194941501</v>
      </c>
      <c r="L210" s="37">
        <f t="shared" si="42"/>
        <v>-8066771.1880049435</v>
      </c>
      <c r="M210" s="37">
        <f t="shared" si="43"/>
        <v>-8722251.6899880432</v>
      </c>
      <c r="N210" s="41">
        <f>'jan-feb'!M210</f>
        <v>-11191553.015649674</v>
      </c>
      <c r="O210" s="41">
        <f t="shared" si="44"/>
        <v>2469301.3256616313</v>
      </c>
      <c r="Q210" s="4"/>
      <c r="R210" s="4"/>
      <c r="S210" s="4"/>
      <c r="T210" s="4"/>
    </row>
    <row r="211" spans="1:20" s="34" customFormat="1" x14ac:dyDescent="0.3">
      <c r="A211" s="33" t="s">
        <v>670</v>
      </c>
      <c r="B211" s="34" t="s">
        <v>264</v>
      </c>
      <c r="C211" s="36">
        <v>27073279</v>
      </c>
      <c r="D211" s="36">
        <v>3320</v>
      </c>
      <c r="E211" s="37">
        <f t="shared" si="35"/>
        <v>8154.6021084337353</v>
      </c>
      <c r="F211" s="38">
        <f t="shared" si="36"/>
        <v>0.89150445212390972</v>
      </c>
      <c r="G211" s="39">
        <f t="shared" si="37"/>
        <v>595.44606066178346</v>
      </c>
      <c r="H211" s="39">
        <f t="shared" si="38"/>
        <v>27.198108052255975</v>
      </c>
      <c r="I211" s="37">
        <f t="shared" si="39"/>
        <v>622.64416871403944</v>
      </c>
      <c r="J211" s="40">
        <f t="shared" si="40"/>
        <v>-97.180207855166486</v>
      </c>
      <c r="K211" s="37">
        <f t="shared" si="41"/>
        <v>525.46396085887295</v>
      </c>
      <c r="L211" s="37">
        <f t="shared" si="42"/>
        <v>2067178.6401306109</v>
      </c>
      <c r="M211" s="37">
        <f t="shared" si="43"/>
        <v>1744540.3500514582</v>
      </c>
      <c r="N211" s="41">
        <f>'jan-feb'!M211</f>
        <v>-388396.98264743126</v>
      </c>
      <c r="O211" s="41">
        <f t="shared" si="44"/>
        <v>2132937.3326988895</v>
      </c>
      <c r="Q211" s="4"/>
      <c r="R211" s="4"/>
      <c r="S211" s="4"/>
      <c r="T211" s="4"/>
    </row>
    <row r="212" spans="1:20" s="34" customFormat="1" x14ac:dyDescent="0.3">
      <c r="A212" s="33" t="s">
        <v>671</v>
      </c>
      <c r="B212" s="34" t="s">
        <v>265</v>
      </c>
      <c r="C212" s="36">
        <v>21268443</v>
      </c>
      <c r="D212" s="36">
        <v>906</v>
      </c>
      <c r="E212" s="37">
        <f t="shared" si="35"/>
        <v>23475.102649006622</v>
      </c>
      <c r="F212" s="38">
        <f t="shared" si="36"/>
        <v>2.5664230145589393</v>
      </c>
      <c r="G212" s="39">
        <f t="shared" si="37"/>
        <v>-8596.8542636819475</v>
      </c>
      <c r="H212" s="39">
        <f t="shared" si="38"/>
        <v>0</v>
      </c>
      <c r="I212" s="37">
        <f t="shared" si="39"/>
        <v>-8596.8542636819475</v>
      </c>
      <c r="J212" s="40">
        <f t="shared" si="40"/>
        <v>-97.180207855166486</v>
      </c>
      <c r="K212" s="37">
        <f t="shared" si="41"/>
        <v>-8694.0344715371139</v>
      </c>
      <c r="L212" s="37">
        <f t="shared" si="42"/>
        <v>-7788749.9628958441</v>
      </c>
      <c r="M212" s="37">
        <f t="shared" si="43"/>
        <v>-7876795.2312126253</v>
      </c>
      <c r="N212" s="41">
        <f>'jan-feb'!M212</f>
        <v>-7868867.6002043886</v>
      </c>
      <c r="O212" s="41">
        <f t="shared" si="44"/>
        <v>-7927.631008236669</v>
      </c>
      <c r="Q212" s="4"/>
      <c r="R212" s="4"/>
      <c r="S212" s="4"/>
      <c r="T212" s="4"/>
    </row>
    <row r="213" spans="1:20" s="34" customFormat="1" x14ac:dyDescent="0.3">
      <c r="A213" s="33" t="s">
        <v>672</v>
      </c>
      <c r="B213" s="34" t="s">
        <v>266</v>
      </c>
      <c r="C213" s="36">
        <v>12314985</v>
      </c>
      <c r="D213" s="36">
        <v>1093</v>
      </c>
      <c r="E213" s="37">
        <f t="shared" si="35"/>
        <v>11267.140896614821</v>
      </c>
      <c r="F213" s="38">
        <f t="shared" si="36"/>
        <v>1.2317837386144144</v>
      </c>
      <c r="G213" s="39">
        <f t="shared" si="37"/>
        <v>-1272.0772122468679</v>
      </c>
      <c r="H213" s="39">
        <f t="shared" si="38"/>
        <v>0</v>
      </c>
      <c r="I213" s="37">
        <f t="shared" si="39"/>
        <v>-1272.0772122468679</v>
      </c>
      <c r="J213" s="40">
        <f t="shared" si="40"/>
        <v>-97.180207855166486</v>
      </c>
      <c r="K213" s="37">
        <f t="shared" si="41"/>
        <v>-1369.2574201020343</v>
      </c>
      <c r="L213" s="37">
        <f t="shared" si="42"/>
        <v>-1390380.3929858266</v>
      </c>
      <c r="M213" s="37">
        <f t="shared" si="43"/>
        <v>-1496598.3601715234</v>
      </c>
      <c r="N213" s="41">
        <f>'jan-feb'!M213</f>
        <v>-2340121.8594077229</v>
      </c>
      <c r="O213" s="41">
        <f t="shared" si="44"/>
        <v>843523.49923619954</v>
      </c>
      <c r="Q213" s="4"/>
      <c r="R213" s="4"/>
      <c r="S213" s="4"/>
      <c r="T213" s="4"/>
    </row>
    <row r="214" spans="1:20" s="34" customFormat="1" x14ac:dyDescent="0.3">
      <c r="A214" s="33" t="s">
        <v>673</v>
      </c>
      <c r="B214" s="34" t="s">
        <v>267</v>
      </c>
      <c r="C214" s="36">
        <v>7023304</v>
      </c>
      <c r="D214" s="36">
        <v>937</v>
      </c>
      <c r="E214" s="37">
        <f t="shared" si="35"/>
        <v>7495.521878335112</v>
      </c>
      <c r="F214" s="38">
        <f t="shared" si="36"/>
        <v>0.81945029771800826</v>
      </c>
      <c r="G214" s="39">
        <f t="shared" si="37"/>
        <v>990.89419872095743</v>
      </c>
      <c r="H214" s="39">
        <f t="shared" si="38"/>
        <v>257.87618858677416</v>
      </c>
      <c r="I214" s="37">
        <f t="shared" si="39"/>
        <v>1248.7703873077317</v>
      </c>
      <c r="J214" s="40">
        <f t="shared" si="40"/>
        <v>-97.180207855166486</v>
      </c>
      <c r="K214" s="37">
        <f t="shared" si="41"/>
        <v>1151.5901794525653</v>
      </c>
      <c r="L214" s="37">
        <f t="shared" si="42"/>
        <v>1170097.8529073445</v>
      </c>
      <c r="M214" s="37">
        <f t="shared" si="43"/>
        <v>1079039.9981470536</v>
      </c>
      <c r="N214" s="41">
        <f>'jan-feb'!M214</f>
        <v>426942.52832238213</v>
      </c>
      <c r="O214" s="41">
        <f t="shared" si="44"/>
        <v>652097.46982467151</v>
      </c>
      <c r="Q214" s="4"/>
      <c r="R214" s="4"/>
      <c r="S214" s="4"/>
      <c r="T214" s="4"/>
    </row>
    <row r="215" spans="1:20" s="34" customFormat="1" x14ac:dyDescent="0.3">
      <c r="A215" s="33" t="s">
        <v>674</v>
      </c>
      <c r="B215" s="34" t="s">
        <v>268</v>
      </c>
      <c r="C215" s="36">
        <v>123373701</v>
      </c>
      <c r="D215" s="36">
        <v>14606</v>
      </c>
      <c r="E215" s="37">
        <f t="shared" si="35"/>
        <v>8446.782212789265</v>
      </c>
      <c r="F215" s="38">
        <f t="shared" si="36"/>
        <v>0.92344713435307535</v>
      </c>
      <c r="G215" s="39">
        <f t="shared" si="37"/>
        <v>420.13799804846565</v>
      </c>
      <c r="H215" s="39">
        <f t="shared" si="38"/>
        <v>0</v>
      </c>
      <c r="I215" s="37">
        <f t="shared" si="39"/>
        <v>420.13799804846565</v>
      </c>
      <c r="J215" s="40">
        <f t="shared" si="40"/>
        <v>-97.180207855166486</v>
      </c>
      <c r="K215" s="37">
        <f t="shared" si="41"/>
        <v>322.95779019329916</v>
      </c>
      <c r="L215" s="37">
        <f t="shared" si="42"/>
        <v>6136535.5994958896</v>
      </c>
      <c r="M215" s="37">
        <f t="shared" si="43"/>
        <v>4717121.4835633272</v>
      </c>
      <c r="N215" s="41">
        <f>'jan-feb'!M215</f>
        <v>178589.66778663668</v>
      </c>
      <c r="O215" s="41">
        <f t="shared" si="44"/>
        <v>4538531.8157766908</v>
      </c>
      <c r="Q215" s="4"/>
      <c r="R215" s="4"/>
      <c r="S215" s="4"/>
      <c r="T215" s="4"/>
    </row>
    <row r="216" spans="1:20" s="34" customFormat="1" x14ac:dyDescent="0.3">
      <c r="A216" s="33" t="s">
        <v>675</v>
      </c>
      <c r="B216" s="34" t="s">
        <v>269</v>
      </c>
      <c r="C216" s="36">
        <v>70964364</v>
      </c>
      <c r="D216" s="36">
        <v>8441</v>
      </c>
      <c r="E216" s="37">
        <f t="shared" si="35"/>
        <v>8407.1038976424588</v>
      </c>
      <c r="F216" s="38">
        <f t="shared" si="36"/>
        <v>0.91910929001244601</v>
      </c>
      <c r="G216" s="39">
        <f t="shared" si="37"/>
        <v>443.9449871365494</v>
      </c>
      <c r="H216" s="39">
        <f t="shared" si="38"/>
        <v>0</v>
      </c>
      <c r="I216" s="37">
        <f t="shared" si="39"/>
        <v>443.9449871365494</v>
      </c>
      <c r="J216" s="40">
        <f t="shared" si="40"/>
        <v>-97.180207855166486</v>
      </c>
      <c r="K216" s="37">
        <f t="shared" si="41"/>
        <v>346.76477928138291</v>
      </c>
      <c r="L216" s="37">
        <f t="shared" si="42"/>
        <v>3747339.6364196134</v>
      </c>
      <c r="M216" s="37">
        <f t="shared" si="43"/>
        <v>2927041.5019141533</v>
      </c>
      <c r="N216" s="41">
        <f>'jan-feb'!M216</f>
        <v>483752.36719067517</v>
      </c>
      <c r="O216" s="41">
        <f t="shared" si="44"/>
        <v>2443289.134723478</v>
      </c>
      <c r="Q216" s="4"/>
      <c r="R216" s="4"/>
      <c r="S216" s="4"/>
      <c r="T216" s="4"/>
    </row>
    <row r="217" spans="1:20" s="34" customFormat="1" x14ac:dyDescent="0.3">
      <c r="A217" s="33" t="s">
        <v>676</v>
      </c>
      <c r="B217" s="34" t="s">
        <v>270</v>
      </c>
      <c r="C217" s="36">
        <v>33810580</v>
      </c>
      <c r="D217" s="36">
        <v>3861</v>
      </c>
      <c r="E217" s="37">
        <f t="shared" si="35"/>
        <v>8756.9489769489774</v>
      </c>
      <c r="F217" s="38">
        <f t="shared" si="36"/>
        <v>0.9573562138485997</v>
      </c>
      <c r="G217" s="39">
        <f t="shared" si="37"/>
        <v>234.03793955263825</v>
      </c>
      <c r="H217" s="39">
        <f t="shared" si="38"/>
        <v>0</v>
      </c>
      <c r="I217" s="37">
        <f t="shared" si="39"/>
        <v>234.03793955263825</v>
      </c>
      <c r="J217" s="40">
        <f t="shared" si="40"/>
        <v>-97.180207855166486</v>
      </c>
      <c r="K217" s="37">
        <f t="shared" si="41"/>
        <v>136.85773169747176</v>
      </c>
      <c r="L217" s="37">
        <f t="shared" si="42"/>
        <v>903620.48461273627</v>
      </c>
      <c r="M217" s="37">
        <f t="shared" si="43"/>
        <v>528407.70208393852</v>
      </c>
      <c r="N217" s="41">
        <f>'jan-feb'!M217</f>
        <v>-286871.84590413497</v>
      </c>
      <c r="O217" s="41">
        <f t="shared" si="44"/>
        <v>815279.54798807343</v>
      </c>
      <c r="Q217" s="4"/>
      <c r="R217" s="4"/>
      <c r="S217" s="4"/>
      <c r="T217" s="4"/>
    </row>
    <row r="218" spans="1:20" s="34" customFormat="1" x14ac:dyDescent="0.3">
      <c r="A218" s="33" t="s">
        <v>677</v>
      </c>
      <c r="B218" s="34" t="s">
        <v>271</v>
      </c>
      <c r="C218" s="36">
        <v>20966667</v>
      </c>
      <c r="D218" s="36">
        <v>2465</v>
      </c>
      <c r="E218" s="37">
        <f t="shared" si="35"/>
        <v>8505.7472616632858</v>
      </c>
      <c r="F218" s="38">
        <f t="shared" si="36"/>
        <v>0.92989350695248474</v>
      </c>
      <c r="G218" s="39">
        <f t="shared" si="37"/>
        <v>384.7589687240532</v>
      </c>
      <c r="H218" s="39">
        <f t="shared" si="38"/>
        <v>0</v>
      </c>
      <c r="I218" s="37">
        <f t="shared" si="39"/>
        <v>384.7589687240532</v>
      </c>
      <c r="J218" s="40">
        <f t="shared" si="40"/>
        <v>-97.180207855166486</v>
      </c>
      <c r="K218" s="37">
        <f t="shared" si="41"/>
        <v>287.57876086888672</v>
      </c>
      <c r="L218" s="37">
        <f t="shared" si="42"/>
        <v>948430.85790479113</v>
      </c>
      <c r="M218" s="37">
        <f t="shared" si="43"/>
        <v>708881.64554180577</v>
      </c>
      <c r="N218" s="41">
        <f>'jan-feb'!M218</f>
        <v>-490379.94404395111</v>
      </c>
      <c r="O218" s="41">
        <f t="shared" si="44"/>
        <v>1199261.5895857569</v>
      </c>
      <c r="Q218" s="4"/>
      <c r="R218" s="4"/>
      <c r="S218" s="4"/>
      <c r="T218" s="4"/>
    </row>
    <row r="219" spans="1:20" s="34" customFormat="1" x14ac:dyDescent="0.3">
      <c r="A219" s="33" t="s">
        <v>678</v>
      </c>
      <c r="B219" s="34" t="s">
        <v>124</v>
      </c>
      <c r="C219" s="36">
        <v>175272159</v>
      </c>
      <c r="D219" s="36">
        <v>20804</v>
      </c>
      <c r="E219" s="37">
        <f t="shared" si="35"/>
        <v>8424.9259277062101</v>
      </c>
      <c r="F219" s="38">
        <f t="shared" si="36"/>
        <v>0.92105768908041386</v>
      </c>
      <c r="G219" s="39">
        <f t="shared" si="37"/>
        <v>433.25176909829861</v>
      </c>
      <c r="H219" s="39">
        <f t="shared" si="38"/>
        <v>0</v>
      </c>
      <c r="I219" s="37">
        <f t="shared" si="39"/>
        <v>433.25176909829861</v>
      </c>
      <c r="J219" s="40">
        <f t="shared" si="40"/>
        <v>-97.180207855166486</v>
      </c>
      <c r="K219" s="37">
        <f t="shared" si="41"/>
        <v>336.07156124313212</v>
      </c>
      <c r="L219" s="37">
        <f t="shared" si="42"/>
        <v>9013369.8043210041</v>
      </c>
      <c r="M219" s="37">
        <f t="shared" si="43"/>
        <v>6991632.7601021202</v>
      </c>
      <c r="N219" s="41">
        <f>'jan-feb'!M219</f>
        <v>2345421.7696996541</v>
      </c>
      <c r="O219" s="41">
        <f t="shared" si="44"/>
        <v>4646210.9904024657</v>
      </c>
      <c r="Q219" s="4"/>
      <c r="R219" s="4"/>
      <c r="S219" s="4"/>
      <c r="T219" s="4"/>
    </row>
    <row r="220" spans="1:20" s="34" customFormat="1" x14ac:dyDescent="0.3">
      <c r="A220" s="33" t="s">
        <v>679</v>
      </c>
      <c r="B220" s="34" t="s">
        <v>272</v>
      </c>
      <c r="C220" s="36">
        <v>74660860</v>
      </c>
      <c r="D220" s="36">
        <v>5212</v>
      </c>
      <c r="E220" s="37">
        <f t="shared" si="35"/>
        <v>14324.800460475824</v>
      </c>
      <c r="F220" s="38">
        <f t="shared" si="36"/>
        <v>1.5660633365658718</v>
      </c>
      <c r="G220" s="39">
        <f t="shared" si="37"/>
        <v>-3106.6729505634698</v>
      </c>
      <c r="H220" s="39">
        <f t="shared" si="38"/>
        <v>0</v>
      </c>
      <c r="I220" s="37">
        <f t="shared" si="39"/>
        <v>-3106.6729505634698</v>
      </c>
      <c r="J220" s="40">
        <f t="shared" si="40"/>
        <v>-97.180207855166486</v>
      </c>
      <c r="K220" s="37">
        <f t="shared" si="41"/>
        <v>-3203.8531584186362</v>
      </c>
      <c r="L220" s="37">
        <f t="shared" si="42"/>
        <v>-16191979.418336805</v>
      </c>
      <c r="M220" s="37">
        <f t="shared" si="43"/>
        <v>-16698482.661677932</v>
      </c>
      <c r="N220" s="41">
        <f>'jan-feb'!M220</f>
        <v>-11168314.440469399</v>
      </c>
      <c r="O220" s="41">
        <f t="shared" si="44"/>
        <v>-5530168.2212085333</v>
      </c>
      <c r="Q220" s="4"/>
      <c r="R220" s="4"/>
      <c r="S220" s="4"/>
      <c r="T220" s="4"/>
    </row>
    <row r="221" spans="1:20" s="34" customFormat="1" x14ac:dyDescent="0.3">
      <c r="A221" s="33" t="s">
        <v>680</v>
      </c>
      <c r="B221" s="34" t="s">
        <v>273</v>
      </c>
      <c r="C221" s="36">
        <v>55572596</v>
      </c>
      <c r="D221" s="36">
        <v>7062</v>
      </c>
      <c r="E221" s="37">
        <f t="shared" si="35"/>
        <v>7869.2432738600965</v>
      </c>
      <c r="F221" s="38">
        <f t="shared" si="36"/>
        <v>0.86030750736897399</v>
      </c>
      <c r="G221" s="39">
        <f t="shared" si="37"/>
        <v>766.66136140596677</v>
      </c>
      <c r="H221" s="39">
        <f t="shared" si="38"/>
        <v>127.07370015302958</v>
      </c>
      <c r="I221" s="37">
        <f t="shared" si="39"/>
        <v>893.73506155899634</v>
      </c>
      <c r="J221" s="40">
        <f t="shared" si="40"/>
        <v>-97.180207855166486</v>
      </c>
      <c r="K221" s="37">
        <f t="shared" si="41"/>
        <v>796.55485370382985</v>
      </c>
      <c r="L221" s="37">
        <f t="shared" si="42"/>
        <v>6311557.0047296323</v>
      </c>
      <c r="M221" s="37">
        <f t="shared" si="43"/>
        <v>5625270.3768564463</v>
      </c>
      <c r="N221" s="41">
        <f>'jan-feb'!M221</f>
        <v>1206375.4818505566</v>
      </c>
      <c r="O221" s="41">
        <f t="shared" si="44"/>
        <v>4418894.8950058892</v>
      </c>
      <c r="Q221" s="4"/>
      <c r="R221" s="4"/>
      <c r="S221" s="4"/>
      <c r="T221" s="4"/>
    </row>
    <row r="222" spans="1:20" s="34" customFormat="1" x14ac:dyDescent="0.3">
      <c r="A222" s="33" t="s">
        <v>681</v>
      </c>
      <c r="B222" s="34" t="s">
        <v>274</v>
      </c>
      <c r="C222" s="36">
        <v>226615619</v>
      </c>
      <c r="D222" s="36">
        <v>26166</v>
      </c>
      <c r="E222" s="37">
        <f t="shared" si="35"/>
        <v>8660.6901704502034</v>
      </c>
      <c r="F222" s="38">
        <f t="shared" si="36"/>
        <v>0.94683268941311094</v>
      </c>
      <c r="G222" s="39">
        <f t="shared" si="37"/>
        <v>291.79322345190263</v>
      </c>
      <c r="H222" s="39">
        <f t="shared" si="38"/>
        <v>0</v>
      </c>
      <c r="I222" s="37">
        <f t="shared" si="39"/>
        <v>291.79322345190263</v>
      </c>
      <c r="J222" s="40">
        <f t="shared" si="40"/>
        <v>-97.180207855166486</v>
      </c>
      <c r="K222" s="37">
        <f t="shared" si="41"/>
        <v>194.61301559673615</v>
      </c>
      <c r="L222" s="37">
        <f t="shared" si="42"/>
        <v>7635061.4848424839</v>
      </c>
      <c r="M222" s="37">
        <f t="shared" si="43"/>
        <v>5092244.1661041984</v>
      </c>
      <c r="N222" s="41">
        <f>'jan-feb'!M222</f>
        <v>1212059.9715805184</v>
      </c>
      <c r="O222" s="41">
        <f t="shared" si="44"/>
        <v>3880184.19452368</v>
      </c>
      <c r="Q222" s="4"/>
      <c r="R222" s="4"/>
      <c r="S222" s="4"/>
      <c r="T222" s="4"/>
    </row>
    <row r="223" spans="1:20" s="34" customFormat="1" x14ac:dyDescent="0.3">
      <c r="A223" s="33" t="s">
        <v>682</v>
      </c>
      <c r="B223" s="34" t="s">
        <v>275</v>
      </c>
      <c r="C223" s="36">
        <v>229923934</v>
      </c>
      <c r="D223" s="36">
        <v>29275</v>
      </c>
      <c r="E223" s="37">
        <f t="shared" si="35"/>
        <v>7853.9345516652438</v>
      </c>
      <c r="F223" s="38">
        <f t="shared" si="36"/>
        <v>0.85863387647790645</v>
      </c>
      <c r="G223" s="39">
        <f t="shared" si="37"/>
        <v>775.84659472287842</v>
      </c>
      <c r="H223" s="39">
        <f t="shared" si="38"/>
        <v>132.431752921228</v>
      </c>
      <c r="I223" s="37">
        <f t="shared" si="39"/>
        <v>908.27834764410636</v>
      </c>
      <c r="J223" s="40">
        <f t="shared" si="40"/>
        <v>-97.180207855166486</v>
      </c>
      <c r="K223" s="37">
        <f t="shared" si="41"/>
        <v>811.09813978893987</v>
      </c>
      <c r="L223" s="37">
        <f t="shared" si="42"/>
        <v>26589848.627281215</v>
      </c>
      <c r="M223" s="37">
        <f t="shared" si="43"/>
        <v>23744898.042321216</v>
      </c>
      <c r="N223" s="41">
        <f>'jan-feb'!M223</f>
        <v>8919223.3664223365</v>
      </c>
      <c r="O223" s="41">
        <f t="shared" si="44"/>
        <v>14825674.67589888</v>
      </c>
      <c r="Q223" s="4"/>
      <c r="R223" s="4"/>
      <c r="S223" s="4"/>
      <c r="T223" s="4"/>
    </row>
    <row r="224" spans="1:20" s="34" customFormat="1" x14ac:dyDescent="0.3">
      <c r="A224" s="33" t="s">
        <v>683</v>
      </c>
      <c r="B224" s="34" t="s">
        <v>276</v>
      </c>
      <c r="C224" s="36">
        <v>36144191</v>
      </c>
      <c r="D224" s="36">
        <v>4045</v>
      </c>
      <c r="E224" s="37">
        <f t="shared" si="35"/>
        <v>8935.5231149567371</v>
      </c>
      <c r="F224" s="38">
        <f t="shared" si="36"/>
        <v>0.97687888791058231</v>
      </c>
      <c r="G224" s="39">
        <f t="shared" si="37"/>
        <v>126.89345674798241</v>
      </c>
      <c r="H224" s="39">
        <f t="shared" si="38"/>
        <v>0</v>
      </c>
      <c r="I224" s="37">
        <f t="shared" si="39"/>
        <v>126.89345674798241</v>
      </c>
      <c r="J224" s="40">
        <f t="shared" si="40"/>
        <v>-97.180207855166486</v>
      </c>
      <c r="K224" s="37">
        <f t="shared" si="41"/>
        <v>29.713248892815926</v>
      </c>
      <c r="L224" s="37">
        <f t="shared" si="42"/>
        <v>513284.03254558885</v>
      </c>
      <c r="M224" s="37">
        <f t="shared" si="43"/>
        <v>120190.09177144042</v>
      </c>
      <c r="N224" s="41">
        <f>'jan-feb'!M224</f>
        <v>-2866089.377954476</v>
      </c>
      <c r="O224" s="41">
        <f t="shared" si="44"/>
        <v>2986279.4697259166</v>
      </c>
      <c r="Q224" s="4"/>
      <c r="R224" s="4"/>
      <c r="S224" s="4"/>
      <c r="T224" s="4"/>
    </row>
    <row r="225" spans="1:20" s="34" customFormat="1" x14ac:dyDescent="0.3">
      <c r="A225" s="33" t="s">
        <v>684</v>
      </c>
      <c r="B225" s="34" t="s">
        <v>277</v>
      </c>
      <c r="C225" s="36">
        <v>10698450</v>
      </c>
      <c r="D225" s="36">
        <v>380</v>
      </c>
      <c r="E225" s="37">
        <f t="shared" si="35"/>
        <v>28153.815789473683</v>
      </c>
      <c r="F225" s="38">
        <f t="shared" si="36"/>
        <v>3.0779248069790937</v>
      </c>
      <c r="G225" s="39">
        <f t="shared" si="37"/>
        <v>-11404.082147962185</v>
      </c>
      <c r="H225" s="39">
        <f t="shared" si="38"/>
        <v>0</v>
      </c>
      <c r="I225" s="37">
        <f t="shared" si="39"/>
        <v>-11404.082147962185</v>
      </c>
      <c r="J225" s="40">
        <f t="shared" si="40"/>
        <v>-97.180207855166486</v>
      </c>
      <c r="K225" s="37">
        <f t="shared" si="41"/>
        <v>-11501.262355817351</v>
      </c>
      <c r="L225" s="37">
        <f t="shared" si="42"/>
        <v>-4333551.2162256297</v>
      </c>
      <c r="M225" s="37">
        <f t="shared" si="43"/>
        <v>-4370479.6952105938</v>
      </c>
      <c r="N225" s="41">
        <f>'jan-feb'!M225</f>
        <v>-4607809.3727126578</v>
      </c>
      <c r="O225" s="41">
        <f t="shared" si="44"/>
        <v>237329.67750206403</v>
      </c>
      <c r="Q225" s="4"/>
      <c r="R225" s="4"/>
      <c r="S225" s="4"/>
      <c r="T225" s="4"/>
    </row>
    <row r="226" spans="1:20" s="34" customFormat="1" x14ac:dyDescent="0.3">
      <c r="A226" s="33" t="s">
        <v>685</v>
      </c>
      <c r="B226" s="34" t="s">
        <v>278</v>
      </c>
      <c r="C226" s="36">
        <v>59172458</v>
      </c>
      <c r="D226" s="36">
        <v>8120</v>
      </c>
      <c r="E226" s="37">
        <f t="shared" si="35"/>
        <v>7287.2485221674879</v>
      </c>
      <c r="F226" s="38">
        <f t="shared" si="36"/>
        <v>0.7966807472466011</v>
      </c>
      <c r="G226" s="39">
        <f t="shared" si="37"/>
        <v>1115.858212421532</v>
      </c>
      <c r="H226" s="39">
        <f t="shared" si="38"/>
        <v>330.77186324544255</v>
      </c>
      <c r="I226" s="37">
        <f t="shared" si="39"/>
        <v>1446.6300756669746</v>
      </c>
      <c r="J226" s="40">
        <f t="shared" si="40"/>
        <v>-97.180207855166486</v>
      </c>
      <c r="K226" s="37">
        <f t="shared" si="41"/>
        <v>1349.449867811808</v>
      </c>
      <c r="L226" s="37">
        <f t="shared" si="42"/>
        <v>11746636.214415833</v>
      </c>
      <c r="M226" s="37">
        <f t="shared" si="43"/>
        <v>10957532.926631881</v>
      </c>
      <c r="N226" s="41">
        <f>'jan-feb'!M226</f>
        <v>4010833.2528044214</v>
      </c>
      <c r="O226" s="41">
        <f t="shared" si="44"/>
        <v>6946699.67382746</v>
      </c>
      <c r="Q226" s="4"/>
      <c r="R226" s="4"/>
      <c r="S226" s="4"/>
      <c r="T226" s="4"/>
    </row>
    <row r="227" spans="1:20" s="34" customFormat="1" x14ac:dyDescent="0.3">
      <c r="A227" s="33" t="s">
        <v>686</v>
      </c>
      <c r="B227" s="34" t="s">
        <v>279</v>
      </c>
      <c r="C227" s="36">
        <v>62893892</v>
      </c>
      <c r="D227" s="36">
        <v>8187</v>
      </c>
      <c r="E227" s="37">
        <f t="shared" si="35"/>
        <v>7682.1658727250515</v>
      </c>
      <c r="F227" s="38">
        <f t="shared" si="36"/>
        <v>0.8398552113788148</v>
      </c>
      <c r="G227" s="39">
        <f t="shared" si="37"/>
        <v>878.9078020869938</v>
      </c>
      <c r="H227" s="39">
        <f t="shared" si="38"/>
        <v>192.55079055029532</v>
      </c>
      <c r="I227" s="37">
        <f t="shared" si="39"/>
        <v>1071.458592637289</v>
      </c>
      <c r="J227" s="40">
        <f t="shared" si="40"/>
        <v>-97.180207855166486</v>
      </c>
      <c r="K227" s="37">
        <f t="shared" si="41"/>
        <v>974.27838478212254</v>
      </c>
      <c r="L227" s="37">
        <f t="shared" si="42"/>
        <v>8772031.4979214855</v>
      </c>
      <c r="M227" s="37">
        <f t="shared" si="43"/>
        <v>7976417.1362112369</v>
      </c>
      <c r="N227" s="41">
        <f>'jan-feb'!M227</f>
        <v>3744107.1147548985</v>
      </c>
      <c r="O227" s="41">
        <f t="shared" si="44"/>
        <v>4232310.0214563385</v>
      </c>
      <c r="Q227" s="4"/>
      <c r="R227" s="4"/>
      <c r="S227" s="4"/>
      <c r="T227" s="4"/>
    </row>
    <row r="228" spans="1:20" s="34" customFormat="1" x14ac:dyDescent="0.3">
      <c r="A228" s="33" t="s">
        <v>687</v>
      </c>
      <c r="B228" s="34" t="s">
        <v>280</v>
      </c>
      <c r="C228" s="36">
        <v>37149639</v>
      </c>
      <c r="D228" s="36">
        <v>4889</v>
      </c>
      <c r="E228" s="37">
        <f t="shared" si="35"/>
        <v>7598.6170996113724</v>
      </c>
      <c r="F228" s="38">
        <f t="shared" si="36"/>
        <v>0.830721215359156</v>
      </c>
      <c r="G228" s="39">
        <f t="shared" si="37"/>
        <v>929.03706595520123</v>
      </c>
      <c r="H228" s="39">
        <f t="shared" si="38"/>
        <v>221.79286114008301</v>
      </c>
      <c r="I228" s="37">
        <f t="shared" si="39"/>
        <v>1150.8299270952843</v>
      </c>
      <c r="J228" s="40">
        <f t="shared" si="40"/>
        <v>-97.180207855166486</v>
      </c>
      <c r="K228" s="37">
        <f t="shared" si="41"/>
        <v>1053.649719240118</v>
      </c>
      <c r="L228" s="37">
        <f t="shared" si="42"/>
        <v>5626407.5135688456</v>
      </c>
      <c r="M228" s="37">
        <f t="shared" si="43"/>
        <v>5151293.4773649368</v>
      </c>
      <c r="N228" s="41">
        <f>'jan-feb'!M228</f>
        <v>2129566.8944163555</v>
      </c>
      <c r="O228" s="41">
        <f t="shared" si="44"/>
        <v>3021726.5829485813</v>
      </c>
      <c r="Q228" s="4"/>
      <c r="R228" s="4"/>
      <c r="S228" s="4"/>
      <c r="T228" s="4"/>
    </row>
    <row r="229" spans="1:20" s="34" customFormat="1" x14ac:dyDescent="0.3">
      <c r="A229" s="33" t="s">
        <v>688</v>
      </c>
      <c r="B229" s="34" t="s">
        <v>281</v>
      </c>
      <c r="C229" s="36">
        <v>36882585</v>
      </c>
      <c r="D229" s="36">
        <v>5091</v>
      </c>
      <c r="E229" s="37">
        <f t="shared" si="35"/>
        <v>7244.6641131408369</v>
      </c>
      <c r="F229" s="38">
        <f t="shared" si="36"/>
        <v>0.79202519327431575</v>
      </c>
      <c r="G229" s="39">
        <f t="shared" si="37"/>
        <v>1141.4088578375224</v>
      </c>
      <c r="H229" s="39">
        <f t="shared" si="38"/>
        <v>345.67640640477043</v>
      </c>
      <c r="I229" s="37">
        <f t="shared" si="39"/>
        <v>1487.0852642422929</v>
      </c>
      <c r="J229" s="40">
        <f t="shared" si="40"/>
        <v>-97.180207855166486</v>
      </c>
      <c r="K229" s="37">
        <f t="shared" si="41"/>
        <v>1389.9050563871265</v>
      </c>
      <c r="L229" s="37">
        <f t="shared" si="42"/>
        <v>7570751.0802575126</v>
      </c>
      <c r="M229" s="37">
        <f t="shared" si="43"/>
        <v>7076006.6420668606</v>
      </c>
      <c r="N229" s="41">
        <f>'jan-feb'!M229</f>
        <v>3244097.1692521307</v>
      </c>
      <c r="O229" s="41">
        <f t="shared" si="44"/>
        <v>3831909.4728147299</v>
      </c>
      <c r="Q229" s="4"/>
      <c r="R229" s="4"/>
      <c r="S229" s="4"/>
      <c r="T229" s="4"/>
    </row>
    <row r="230" spans="1:20" s="34" customFormat="1" x14ac:dyDescent="0.3">
      <c r="A230" s="33" t="s">
        <v>689</v>
      </c>
      <c r="B230" s="34" t="s">
        <v>282</v>
      </c>
      <c r="C230" s="36">
        <v>132810697</v>
      </c>
      <c r="D230" s="36">
        <v>15812</v>
      </c>
      <c r="E230" s="37">
        <f t="shared" si="35"/>
        <v>8399.3610548950164</v>
      </c>
      <c r="F230" s="38">
        <f t="shared" si="36"/>
        <v>0.91826280128256665</v>
      </c>
      <c r="G230" s="39">
        <f t="shared" si="37"/>
        <v>448.59069278501482</v>
      </c>
      <c r="H230" s="39">
        <f t="shared" si="38"/>
        <v>0</v>
      </c>
      <c r="I230" s="37">
        <f t="shared" si="39"/>
        <v>448.59069278501482</v>
      </c>
      <c r="J230" s="40">
        <f t="shared" si="40"/>
        <v>-97.180207855166486</v>
      </c>
      <c r="K230" s="37">
        <f t="shared" si="41"/>
        <v>351.41048492984834</v>
      </c>
      <c r="L230" s="37">
        <f t="shared" si="42"/>
        <v>7093116.0343166543</v>
      </c>
      <c r="M230" s="37">
        <f t="shared" si="43"/>
        <v>5556502.5877107615</v>
      </c>
      <c r="N230" s="41">
        <f>'jan-feb'!M230</f>
        <v>2550764.552282779</v>
      </c>
      <c r="O230" s="41">
        <f t="shared" si="44"/>
        <v>3005738.0354279825</v>
      </c>
      <c r="Q230" s="4"/>
      <c r="R230" s="4"/>
      <c r="S230" s="4"/>
      <c r="T230" s="4"/>
    </row>
    <row r="231" spans="1:20" s="34" customFormat="1" x14ac:dyDescent="0.3">
      <c r="A231" s="33" t="s">
        <v>690</v>
      </c>
      <c r="B231" s="34" t="s">
        <v>283</v>
      </c>
      <c r="C231" s="36">
        <v>27358241</v>
      </c>
      <c r="D231" s="36">
        <v>2887</v>
      </c>
      <c r="E231" s="37">
        <f t="shared" si="35"/>
        <v>9476.3564253550394</v>
      </c>
      <c r="F231" s="38">
        <f t="shared" si="36"/>
        <v>1.0360056604576253</v>
      </c>
      <c r="G231" s="39">
        <f t="shared" si="37"/>
        <v>-197.60652949099895</v>
      </c>
      <c r="H231" s="39">
        <f t="shared" si="38"/>
        <v>0</v>
      </c>
      <c r="I231" s="37">
        <f t="shared" si="39"/>
        <v>-197.60652949099895</v>
      </c>
      <c r="J231" s="40">
        <f t="shared" si="40"/>
        <v>-97.180207855166486</v>
      </c>
      <c r="K231" s="37">
        <f t="shared" si="41"/>
        <v>-294.78673734616541</v>
      </c>
      <c r="L231" s="37">
        <f t="shared" si="42"/>
        <v>-570490.050640514</v>
      </c>
      <c r="M231" s="37">
        <f t="shared" si="43"/>
        <v>-851049.31071837957</v>
      </c>
      <c r="N231" s="41">
        <f>'jan-feb'!M231</f>
        <v>-379981.49689853378</v>
      </c>
      <c r="O231" s="41">
        <f t="shared" si="44"/>
        <v>-471067.81381984579</v>
      </c>
      <c r="Q231" s="4"/>
      <c r="R231" s="4"/>
      <c r="S231" s="4"/>
      <c r="T231" s="4"/>
    </row>
    <row r="232" spans="1:20" s="34" customFormat="1" x14ac:dyDescent="0.3">
      <c r="A232" s="33" t="s">
        <v>691</v>
      </c>
      <c r="B232" s="34" t="s">
        <v>284</v>
      </c>
      <c r="C232" s="36">
        <v>4411625</v>
      </c>
      <c r="D232" s="36">
        <v>562</v>
      </c>
      <c r="E232" s="37">
        <f t="shared" si="35"/>
        <v>7849.8665480427044</v>
      </c>
      <c r="F232" s="38">
        <f t="shared" si="36"/>
        <v>0.85818914069650032</v>
      </c>
      <c r="G232" s="39">
        <f t="shared" si="37"/>
        <v>778.28739689640202</v>
      </c>
      <c r="H232" s="39">
        <f t="shared" si="38"/>
        <v>133.85555418911682</v>
      </c>
      <c r="I232" s="37">
        <f t="shared" si="39"/>
        <v>912.1429510855188</v>
      </c>
      <c r="J232" s="40">
        <f t="shared" si="40"/>
        <v>-97.180207855166486</v>
      </c>
      <c r="K232" s="37">
        <f t="shared" si="41"/>
        <v>814.96274323035232</v>
      </c>
      <c r="L232" s="37">
        <f t="shared" si="42"/>
        <v>512624.33851006156</v>
      </c>
      <c r="M232" s="37">
        <f t="shared" si="43"/>
        <v>458009.06169545802</v>
      </c>
      <c r="N232" s="41">
        <f>'jan-feb'!M232</f>
        <v>159384.109196562</v>
      </c>
      <c r="O232" s="41">
        <f t="shared" si="44"/>
        <v>298624.95249889605</v>
      </c>
      <c r="Q232" s="4"/>
      <c r="R232" s="4"/>
      <c r="S232" s="4"/>
      <c r="T232" s="4"/>
    </row>
    <row r="233" spans="1:20" s="34" customFormat="1" x14ac:dyDescent="0.3">
      <c r="A233" s="33" t="s">
        <v>692</v>
      </c>
      <c r="B233" s="34" t="s">
        <v>285</v>
      </c>
      <c r="C233" s="36">
        <v>18895096</v>
      </c>
      <c r="D233" s="36">
        <v>1711</v>
      </c>
      <c r="E233" s="37">
        <f t="shared" si="35"/>
        <v>11043.305669199299</v>
      </c>
      <c r="F233" s="38">
        <f t="shared" si="36"/>
        <v>1.2073128816517276</v>
      </c>
      <c r="G233" s="39">
        <f t="shared" si="37"/>
        <v>-1137.7760757975545</v>
      </c>
      <c r="H233" s="39">
        <f t="shared" si="38"/>
        <v>0</v>
      </c>
      <c r="I233" s="37">
        <f t="shared" si="39"/>
        <v>-1137.7760757975545</v>
      </c>
      <c r="J233" s="40">
        <f t="shared" si="40"/>
        <v>-97.180207855166486</v>
      </c>
      <c r="K233" s="37">
        <f t="shared" si="41"/>
        <v>-1234.9562836527211</v>
      </c>
      <c r="L233" s="37">
        <f t="shared" si="42"/>
        <v>-1946734.8656896157</v>
      </c>
      <c r="M233" s="37">
        <f t="shared" si="43"/>
        <v>-2113010.2013298059</v>
      </c>
      <c r="N233" s="41">
        <f>'jan-feb'!M233</f>
        <v>-2904915.0529246242</v>
      </c>
      <c r="O233" s="41">
        <f t="shared" si="44"/>
        <v>791904.85159481829</v>
      </c>
      <c r="Q233" s="4"/>
      <c r="R233" s="4"/>
      <c r="S233" s="4"/>
      <c r="T233" s="4"/>
    </row>
    <row r="234" spans="1:20" s="34" customFormat="1" x14ac:dyDescent="0.3">
      <c r="A234" s="33" t="s">
        <v>693</v>
      </c>
      <c r="B234" s="34" t="s">
        <v>286</v>
      </c>
      <c r="C234" s="36">
        <v>108394410</v>
      </c>
      <c r="D234" s="36">
        <v>11852</v>
      </c>
      <c r="E234" s="37">
        <f t="shared" si="35"/>
        <v>9145.6640229497134</v>
      </c>
      <c r="F234" s="38">
        <f t="shared" si="36"/>
        <v>0.99985260907538875</v>
      </c>
      <c r="G234" s="39">
        <f t="shared" si="37"/>
        <v>0.80891195219664946</v>
      </c>
      <c r="H234" s="39">
        <f t="shared" si="38"/>
        <v>0</v>
      </c>
      <c r="I234" s="37">
        <f t="shared" si="39"/>
        <v>0.80891195219664946</v>
      </c>
      <c r="J234" s="40">
        <f t="shared" si="40"/>
        <v>-97.180207855166486</v>
      </c>
      <c r="K234" s="37">
        <f t="shared" si="41"/>
        <v>-96.371295902969834</v>
      </c>
      <c r="L234" s="37">
        <f t="shared" si="42"/>
        <v>9587.2244574346896</v>
      </c>
      <c r="M234" s="37">
        <f t="shared" si="43"/>
        <v>-1142192.5990419984</v>
      </c>
      <c r="N234" s="41">
        <f>'jan-feb'!M234</f>
        <v>-1765471.2057642585</v>
      </c>
      <c r="O234" s="41">
        <f t="shared" si="44"/>
        <v>623278.60672226013</v>
      </c>
      <c r="Q234" s="4"/>
      <c r="R234" s="4"/>
      <c r="S234" s="4"/>
      <c r="T234" s="4"/>
    </row>
    <row r="235" spans="1:20" s="34" customFormat="1" x14ac:dyDescent="0.3">
      <c r="A235" s="33" t="s">
        <v>694</v>
      </c>
      <c r="B235" s="34" t="s">
        <v>287</v>
      </c>
      <c r="C235" s="36">
        <v>20851816</v>
      </c>
      <c r="D235" s="36">
        <v>2322</v>
      </c>
      <c r="E235" s="37">
        <f t="shared" si="35"/>
        <v>8980.1102497846678</v>
      </c>
      <c r="F235" s="38">
        <f t="shared" si="36"/>
        <v>0.98175339051389621</v>
      </c>
      <c r="G235" s="39">
        <f t="shared" si="37"/>
        <v>100.14117585122403</v>
      </c>
      <c r="H235" s="39">
        <f t="shared" si="38"/>
        <v>0</v>
      </c>
      <c r="I235" s="37">
        <f t="shared" si="39"/>
        <v>100.14117585122403</v>
      </c>
      <c r="J235" s="40">
        <f t="shared" si="40"/>
        <v>-97.180207855166486</v>
      </c>
      <c r="K235" s="37">
        <f t="shared" si="41"/>
        <v>2.9609679960575477</v>
      </c>
      <c r="L235" s="37">
        <f t="shared" si="42"/>
        <v>232527.81032654221</v>
      </c>
      <c r="M235" s="37">
        <f t="shared" si="43"/>
        <v>6875.3676868456259</v>
      </c>
      <c r="N235" s="41">
        <f>'jan-feb'!M235</f>
        <v>-199505.41641787172</v>
      </c>
      <c r="O235" s="41">
        <f t="shared" si="44"/>
        <v>206380.78410471734</v>
      </c>
      <c r="Q235" s="4"/>
      <c r="R235" s="4"/>
      <c r="S235" s="4"/>
      <c r="T235" s="4"/>
    </row>
    <row r="236" spans="1:20" s="34" customFormat="1" x14ac:dyDescent="0.3">
      <c r="A236" s="33" t="s">
        <v>695</v>
      </c>
      <c r="B236" s="34" t="s">
        <v>288</v>
      </c>
      <c r="C236" s="36">
        <v>6979298</v>
      </c>
      <c r="D236" s="36">
        <v>820</v>
      </c>
      <c r="E236" s="37">
        <f t="shared" si="35"/>
        <v>8511.3390243902431</v>
      </c>
      <c r="F236" s="38">
        <f t="shared" si="36"/>
        <v>0.93050482817944535</v>
      </c>
      <c r="G236" s="39">
        <f t="shared" si="37"/>
        <v>381.40391108787878</v>
      </c>
      <c r="H236" s="39">
        <f t="shared" si="38"/>
        <v>0</v>
      </c>
      <c r="I236" s="37">
        <f t="shared" si="39"/>
        <v>381.40391108787878</v>
      </c>
      <c r="J236" s="40">
        <f t="shared" si="40"/>
        <v>-97.180207855166486</v>
      </c>
      <c r="K236" s="37">
        <f t="shared" si="41"/>
        <v>284.2237032327123</v>
      </c>
      <c r="L236" s="37">
        <f t="shared" si="42"/>
        <v>312751.20709206059</v>
      </c>
      <c r="M236" s="37">
        <f t="shared" si="43"/>
        <v>233063.43665082409</v>
      </c>
      <c r="N236" s="41">
        <f>'jan-feb'!M236</f>
        <v>-97153.888485208561</v>
      </c>
      <c r="O236" s="41">
        <f t="shared" si="44"/>
        <v>330217.32513603265</v>
      </c>
      <c r="Q236" s="4"/>
      <c r="R236" s="4"/>
      <c r="S236" s="4"/>
      <c r="T236" s="4"/>
    </row>
    <row r="237" spans="1:20" s="34" customFormat="1" x14ac:dyDescent="0.3">
      <c r="A237" s="33" t="s">
        <v>696</v>
      </c>
      <c r="B237" s="34" t="s">
        <v>289</v>
      </c>
      <c r="C237" s="36">
        <v>11742149</v>
      </c>
      <c r="D237" s="36">
        <v>1366</v>
      </c>
      <c r="E237" s="37">
        <f t="shared" si="35"/>
        <v>8596.009516837481</v>
      </c>
      <c r="F237" s="38">
        <f t="shared" si="36"/>
        <v>0.93976145651967646</v>
      </c>
      <c r="G237" s="39">
        <f t="shared" si="37"/>
        <v>330.60161561953606</v>
      </c>
      <c r="H237" s="39">
        <f t="shared" si="38"/>
        <v>0</v>
      </c>
      <c r="I237" s="37">
        <f t="shared" si="39"/>
        <v>330.60161561953606</v>
      </c>
      <c r="J237" s="40">
        <f t="shared" si="40"/>
        <v>-97.180207855166486</v>
      </c>
      <c r="K237" s="37">
        <f t="shared" si="41"/>
        <v>233.42140776436958</v>
      </c>
      <c r="L237" s="37">
        <f t="shared" si="42"/>
        <v>451601.80693628627</v>
      </c>
      <c r="M237" s="37">
        <f t="shared" si="43"/>
        <v>318853.64300612884</v>
      </c>
      <c r="N237" s="41">
        <f>'jan-feb'!M237</f>
        <v>-88401.630330238011</v>
      </c>
      <c r="O237" s="41">
        <f t="shared" si="44"/>
        <v>407255.27333636687</v>
      </c>
      <c r="Q237" s="4"/>
      <c r="R237" s="4"/>
      <c r="S237" s="4"/>
      <c r="T237" s="4"/>
    </row>
    <row r="238" spans="1:20" s="34" customFormat="1" x14ac:dyDescent="0.3">
      <c r="A238" s="33" t="s">
        <v>697</v>
      </c>
      <c r="B238" s="34" t="s">
        <v>290</v>
      </c>
      <c r="C238" s="36">
        <v>39385678</v>
      </c>
      <c r="D238" s="36">
        <v>4091</v>
      </c>
      <c r="E238" s="37">
        <f t="shared" si="35"/>
        <v>9627.3962356392076</v>
      </c>
      <c r="F238" s="38">
        <f t="shared" si="36"/>
        <v>1.0525181354411717</v>
      </c>
      <c r="G238" s="39">
        <f t="shared" si="37"/>
        <v>-288.23041566149988</v>
      </c>
      <c r="H238" s="39">
        <f t="shared" si="38"/>
        <v>0</v>
      </c>
      <c r="I238" s="37">
        <f t="shared" si="39"/>
        <v>-288.23041566149988</v>
      </c>
      <c r="J238" s="40">
        <f t="shared" si="40"/>
        <v>-97.180207855166486</v>
      </c>
      <c r="K238" s="37">
        <f t="shared" si="41"/>
        <v>-385.41062351666636</v>
      </c>
      <c r="L238" s="37">
        <f t="shared" si="42"/>
        <v>-1179150.630471196</v>
      </c>
      <c r="M238" s="37">
        <f t="shared" si="43"/>
        <v>-1576714.8608066821</v>
      </c>
      <c r="N238" s="41">
        <f>'jan-feb'!M238</f>
        <v>-3283464.0609670598</v>
      </c>
      <c r="O238" s="41">
        <f t="shared" si="44"/>
        <v>1706749.2001603777</v>
      </c>
      <c r="Q238" s="4"/>
      <c r="R238" s="4"/>
      <c r="S238" s="4"/>
      <c r="T238" s="4"/>
    </row>
    <row r="239" spans="1:20" s="34" customFormat="1" x14ac:dyDescent="0.3">
      <c r="A239" s="33" t="s">
        <v>698</v>
      </c>
      <c r="B239" s="34" t="s">
        <v>291</v>
      </c>
      <c r="C239" s="36">
        <v>26383029</v>
      </c>
      <c r="D239" s="36">
        <v>2672</v>
      </c>
      <c r="E239" s="37">
        <f t="shared" si="35"/>
        <v>9873.8880988023957</v>
      </c>
      <c r="F239" s="38">
        <f t="shared" si="36"/>
        <v>1.0794659362658163</v>
      </c>
      <c r="G239" s="39">
        <f t="shared" si="37"/>
        <v>-436.1255335594127</v>
      </c>
      <c r="H239" s="39">
        <f t="shared" si="38"/>
        <v>0</v>
      </c>
      <c r="I239" s="37">
        <f t="shared" si="39"/>
        <v>-436.1255335594127</v>
      </c>
      <c r="J239" s="40">
        <f t="shared" si="40"/>
        <v>-97.180207855166486</v>
      </c>
      <c r="K239" s="37">
        <f t="shared" si="41"/>
        <v>-533.30574141457919</v>
      </c>
      <c r="L239" s="37">
        <f t="shared" si="42"/>
        <v>-1165327.4256707507</v>
      </c>
      <c r="M239" s="37">
        <f t="shared" si="43"/>
        <v>-1424992.9410597556</v>
      </c>
      <c r="N239" s="41">
        <f>'jan-feb'!M239</f>
        <v>-2460391.517600582</v>
      </c>
      <c r="O239" s="41">
        <f t="shared" si="44"/>
        <v>1035398.5765408264</v>
      </c>
      <c r="Q239" s="4"/>
      <c r="R239" s="4"/>
      <c r="S239" s="4"/>
      <c r="T239" s="4"/>
    </row>
    <row r="240" spans="1:20" s="34" customFormat="1" x14ac:dyDescent="0.3">
      <c r="A240" s="33" t="s">
        <v>699</v>
      </c>
      <c r="B240" s="34" t="s">
        <v>292</v>
      </c>
      <c r="C240" s="36">
        <v>10126631</v>
      </c>
      <c r="D240" s="36">
        <v>1279</v>
      </c>
      <c r="E240" s="37">
        <f t="shared" si="35"/>
        <v>7917.6161063330728</v>
      </c>
      <c r="F240" s="38">
        <f t="shared" si="36"/>
        <v>0.86559588256350395</v>
      </c>
      <c r="G240" s="39">
        <f t="shared" si="37"/>
        <v>737.637661922181</v>
      </c>
      <c r="H240" s="39">
        <f t="shared" si="38"/>
        <v>110.14320878748785</v>
      </c>
      <c r="I240" s="37">
        <f t="shared" si="39"/>
        <v>847.78087070966887</v>
      </c>
      <c r="J240" s="40">
        <f t="shared" si="40"/>
        <v>-97.180207855166486</v>
      </c>
      <c r="K240" s="37">
        <f t="shared" si="41"/>
        <v>750.60066285450239</v>
      </c>
      <c r="L240" s="37">
        <f t="shared" si="42"/>
        <v>1084311.7336376666</v>
      </c>
      <c r="M240" s="37">
        <f t="shared" si="43"/>
        <v>960018.24779090856</v>
      </c>
      <c r="N240" s="41">
        <f>'jan-feb'!M240</f>
        <v>-153400.54289339247</v>
      </c>
      <c r="O240" s="41">
        <f t="shared" si="44"/>
        <v>1113418.7906843009</v>
      </c>
      <c r="Q240" s="4"/>
      <c r="R240" s="4"/>
      <c r="S240" s="4"/>
      <c r="T240" s="4"/>
    </row>
    <row r="241" spans="1:20" s="34" customFormat="1" x14ac:dyDescent="0.3">
      <c r="A241" s="33" t="s">
        <v>700</v>
      </c>
      <c r="B241" s="34" t="s">
        <v>293</v>
      </c>
      <c r="C241" s="36">
        <v>20472787</v>
      </c>
      <c r="D241" s="36">
        <v>2331</v>
      </c>
      <c r="E241" s="37">
        <f t="shared" si="35"/>
        <v>8782.8344058344064</v>
      </c>
      <c r="F241" s="38">
        <f t="shared" si="36"/>
        <v>0.96018614654054923</v>
      </c>
      <c r="G241" s="39">
        <f t="shared" si="37"/>
        <v>218.50668222138083</v>
      </c>
      <c r="H241" s="39">
        <f t="shared" si="38"/>
        <v>0</v>
      </c>
      <c r="I241" s="37">
        <f t="shared" si="39"/>
        <v>218.50668222138083</v>
      </c>
      <c r="J241" s="40">
        <f t="shared" si="40"/>
        <v>-97.180207855166486</v>
      </c>
      <c r="K241" s="37">
        <f t="shared" si="41"/>
        <v>121.32647436621434</v>
      </c>
      <c r="L241" s="37">
        <f t="shared" si="42"/>
        <v>509339.07625803869</v>
      </c>
      <c r="M241" s="37">
        <f t="shared" si="43"/>
        <v>282812.01174764562</v>
      </c>
      <c r="N241" s="41">
        <f>'jan-feb'!M241</f>
        <v>212144.60212314417</v>
      </c>
      <c r="O241" s="41">
        <f t="shared" si="44"/>
        <v>70667.409624501452</v>
      </c>
      <c r="Q241" s="4"/>
      <c r="R241" s="4"/>
      <c r="S241" s="4"/>
      <c r="T241" s="4"/>
    </row>
    <row r="242" spans="1:20" s="34" customFormat="1" x14ac:dyDescent="0.3">
      <c r="A242" s="33" t="s">
        <v>701</v>
      </c>
      <c r="B242" s="34" t="s">
        <v>294</v>
      </c>
      <c r="C242" s="36">
        <v>66733409</v>
      </c>
      <c r="D242" s="36">
        <v>8191</v>
      </c>
      <c r="E242" s="37">
        <f t="shared" si="35"/>
        <v>8147.1626175070196</v>
      </c>
      <c r="F242" s="38">
        <f t="shared" si="36"/>
        <v>0.89069112742768164</v>
      </c>
      <c r="G242" s="39">
        <f t="shared" si="37"/>
        <v>599.90975521781286</v>
      </c>
      <c r="H242" s="39">
        <f t="shared" si="38"/>
        <v>29.801929876606479</v>
      </c>
      <c r="I242" s="37">
        <f t="shared" si="39"/>
        <v>629.71168509441929</v>
      </c>
      <c r="J242" s="40">
        <f t="shared" si="40"/>
        <v>-97.180207855166486</v>
      </c>
      <c r="K242" s="37">
        <f t="shared" si="41"/>
        <v>532.53147723925281</v>
      </c>
      <c r="L242" s="37">
        <f t="shared" si="42"/>
        <v>5157968.4126083888</v>
      </c>
      <c r="M242" s="37">
        <f t="shared" si="43"/>
        <v>4361965.33006672</v>
      </c>
      <c r="N242" s="41">
        <f>'jan-feb'!M242</f>
        <v>1089046.8966068972</v>
      </c>
      <c r="O242" s="41">
        <f t="shared" si="44"/>
        <v>3272918.433459823</v>
      </c>
      <c r="Q242" s="4"/>
      <c r="R242" s="4"/>
      <c r="S242" s="4"/>
      <c r="T242" s="4"/>
    </row>
    <row r="243" spans="1:20" s="34" customFormat="1" x14ac:dyDescent="0.3">
      <c r="A243" s="33" t="s">
        <v>702</v>
      </c>
      <c r="B243" s="34" t="s">
        <v>295</v>
      </c>
      <c r="C243" s="36">
        <v>30680003</v>
      </c>
      <c r="D243" s="36">
        <v>1764</v>
      </c>
      <c r="E243" s="37">
        <f t="shared" si="35"/>
        <v>17392.29195011338</v>
      </c>
      <c r="F243" s="38">
        <f t="shared" si="36"/>
        <v>1.9014178129094563</v>
      </c>
      <c r="G243" s="39">
        <f t="shared" si="37"/>
        <v>-4947.1678443460032</v>
      </c>
      <c r="H243" s="39">
        <f t="shared" si="38"/>
        <v>0</v>
      </c>
      <c r="I243" s="37">
        <f t="shared" si="39"/>
        <v>-4947.1678443460032</v>
      </c>
      <c r="J243" s="40">
        <f t="shared" si="40"/>
        <v>-97.180207855166486</v>
      </c>
      <c r="K243" s="37">
        <f t="shared" si="41"/>
        <v>-5044.3480522011696</v>
      </c>
      <c r="L243" s="37">
        <f t="shared" si="42"/>
        <v>-8726804.0774263497</v>
      </c>
      <c r="M243" s="37">
        <f t="shared" si="43"/>
        <v>-8898229.9640828632</v>
      </c>
      <c r="N243" s="41">
        <f>'jan-feb'!M243</f>
        <v>-9268922.1659608651</v>
      </c>
      <c r="O243" s="41">
        <f t="shared" si="44"/>
        <v>370692.20187800191</v>
      </c>
      <c r="Q243" s="4"/>
      <c r="R243" s="4"/>
      <c r="S243" s="4"/>
      <c r="T243" s="4"/>
    </row>
    <row r="244" spans="1:20" s="34" customFormat="1" x14ac:dyDescent="0.3">
      <c r="A244" s="33" t="s">
        <v>703</v>
      </c>
      <c r="B244" s="34" t="s">
        <v>296</v>
      </c>
      <c r="C244" s="36">
        <v>24027341</v>
      </c>
      <c r="D244" s="36">
        <v>2151</v>
      </c>
      <c r="E244" s="37">
        <f t="shared" si="35"/>
        <v>11170.311947931195</v>
      </c>
      <c r="F244" s="38">
        <f t="shared" si="36"/>
        <v>1.2211978832044181</v>
      </c>
      <c r="G244" s="39">
        <f t="shared" si="37"/>
        <v>-1213.9798430366925</v>
      </c>
      <c r="H244" s="39">
        <f t="shared" si="38"/>
        <v>0</v>
      </c>
      <c r="I244" s="37">
        <f t="shared" si="39"/>
        <v>-1213.9798430366925</v>
      </c>
      <c r="J244" s="40">
        <f t="shared" si="40"/>
        <v>-97.180207855166486</v>
      </c>
      <c r="K244" s="37">
        <f t="shared" si="41"/>
        <v>-1311.1600508918591</v>
      </c>
      <c r="L244" s="37">
        <f t="shared" si="42"/>
        <v>-2611270.6423719255</v>
      </c>
      <c r="M244" s="37">
        <f t="shared" si="43"/>
        <v>-2820305.269468389</v>
      </c>
      <c r="N244" s="41">
        <f>'jan-feb'!M244</f>
        <v>-2957806.7686971752</v>
      </c>
      <c r="O244" s="41">
        <f t="shared" si="44"/>
        <v>137501.49922878621</v>
      </c>
      <c r="Q244" s="4"/>
      <c r="R244" s="4"/>
      <c r="S244" s="4"/>
      <c r="T244" s="4"/>
    </row>
    <row r="245" spans="1:20" s="34" customFormat="1" x14ac:dyDescent="0.3">
      <c r="A245" s="33" t="s">
        <v>704</v>
      </c>
      <c r="B245" s="34" t="s">
        <v>297</v>
      </c>
      <c r="C245" s="36">
        <v>57763925</v>
      </c>
      <c r="D245" s="36">
        <v>5245</v>
      </c>
      <c r="E245" s="37">
        <f t="shared" si="35"/>
        <v>11013.141086749285</v>
      </c>
      <c r="F245" s="38">
        <f t="shared" si="36"/>
        <v>1.2040151291442407</v>
      </c>
      <c r="G245" s="39">
        <f t="shared" si="37"/>
        <v>-1119.6773263275463</v>
      </c>
      <c r="H245" s="39">
        <f t="shared" si="38"/>
        <v>0</v>
      </c>
      <c r="I245" s="37">
        <f t="shared" si="39"/>
        <v>-1119.6773263275463</v>
      </c>
      <c r="J245" s="40">
        <f t="shared" si="40"/>
        <v>-97.180207855166486</v>
      </c>
      <c r="K245" s="37">
        <f t="shared" si="41"/>
        <v>-1216.8575341827127</v>
      </c>
      <c r="L245" s="37">
        <f t="shared" si="42"/>
        <v>-5872707.5765879806</v>
      </c>
      <c r="M245" s="37">
        <f t="shared" si="43"/>
        <v>-6382417.7667883281</v>
      </c>
      <c r="N245" s="41">
        <f>'jan-feb'!M245</f>
        <v>-6337900.2391523411</v>
      </c>
      <c r="O245" s="41">
        <f t="shared" si="44"/>
        <v>-44517.527635986917</v>
      </c>
      <c r="Q245" s="4"/>
      <c r="R245" s="4"/>
      <c r="S245" s="4"/>
      <c r="T245" s="4"/>
    </row>
    <row r="246" spans="1:20" s="34" customFormat="1" x14ac:dyDescent="0.3">
      <c r="A246" s="33" t="s">
        <v>705</v>
      </c>
      <c r="B246" s="34" t="s">
        <v>298</v>
      </c>
      <c r="C246" s="36">
        <v>55588897</v>
      </c>
      <c r="D246" s="36">
        <v>5195</v>
      </c>
      <c r="E246" s="37">
        <f t="shared" si="35"/>
        <v>10700.461405197306</v>
      </c>
      <c r="F246" s="38">
        <f t="shared" si="36"/>
        <v>1.1698313241607972</v>
      </c>
      <c r="G246" s="39">
        <f t="shared" si="37"/>
        <v>-932.06951739635872</v>
      </c>
      <c r="H246" s="39">
        <f t="shared" si="38"/>
        <v>0</v>
      </c>
      <c r="I246" s="37">
        <f t="shared" si="39"/>
        <v>-932.06951739635872</v>
      </c>
      <c r="J246" s="40">
        <f t="shared" si="40"/>
        <v>-97.180207855166486</v>
      </c>
      <c r="K246" s="37">
        <f t="shared" si="41"/>
        <v>-1029.2497252515252</v>
      </c>
      <c r="L246" s="37">
        <f t="shared" si="42"/>
        <v>-4842101.1428740835</v>
      </c>
      <c r="M246" s="37">
        <f t="shared" si="43"/>
        <v>-5346952.3226816738</v>
      </c>
      <c r="N246" s="41">
        <f>'jan-feb'!M246</f>
        <v>-8509533.8532690946</v>
      </c>
      <c r="O246" s="41">
        <f t="shared" si="44"/>
        <v>3162581.5305874208</v>
      </c>
      <c r="Q246" s="4"/>
      <c r="R246" s="4"/>
      <c r="S246" s="4"/>
      <c r="T246" s="4"/>
    </row>
    <row r="247" spans="1:20" s="34" customFormat="1" x14ac:dyDescent="0.3">
      <c r="A247" s="33" t="s">
        <v>706</v>
      </c>
      <c r="B247" s="34" t="s">
        <v>299</v>
      </c>
      <c r="C247" s="36">
        <v>23380697</v>
      </c>
      <c r="D247" s="36">
        <v>3038</v>
      </c>
      <c r="E247" s="37">
        <f t="shared" si="35"/>
        <v>7696.0819618169853</v>
      </c>
      <c r="F247" s="38">
        <f t="shared" si="36"/>
        <v>0.8413765922158738</v>
      </c>
      <c r="G247" s="39">
        <f t="shared" si="37"/>
        <v>870.55814863183343</v>
      </c>
      <c r="H247" s="39">
        <f t="shared" si="38"/>
        <v>187.68015936811847</v>
      </c>
      <c r="I247" s="37">
        <f t="shared" si="39"/>
        <v>1058.238307999952</v>
      </c>
      <c r="J247" s="40">
        <f t="shared" si="40"/>
        <v>-97.180207855166486</v>
      </c>
      <c r="K247" s="37">
        <f t="shared" si="41"/>
        <v>961.0581001447855</v>
      </c>
      <c r="L247" s="37">
        <f t="shared" si="42"/>
        <v>3214927.9797038543</v>
      </c>
      <c r="M247" s="37">
        <f t="shared" si="43"/>
        <v>2919694.5082398583</v>
      </c>
      <c r="N247" s="41">
        <f>'jan-feb'!M247</f>
        <v>428589.76973406831</v>
      </c>
      <c r="O247" s="41">
        <f t="shared" si="44"/>
        <v>2491104.73850579</v>
      </c>
      <c r="Q247" s="4"/>
      <c r="R247" s="4"/>
      <c r="S247" s="4"/>
      <c r="T247" s="4"/>
    </row>
    <row r="248" spans="1:20" s="34" customFormat="1" x14ac:dyDescent="0.3">
      <c r="A248" s="33" t="s">
        <v>707</v>
      </c>
      <c r="B248" s="34" t="s">
        <v>300</v>
      </c>
      <c r="C248" s="36">
        <v>20176775</v>
      </c>
      <c r="D248" s="36">
        <v>2770</v>
      </c>
      <c r="E248" s="37">
        <f t="shared" si="35"/>
        <v>7284.0342960288808</v>
      </c>
      <c r="F248" s="38">
        <f t="shared" si="36"/>
        <v>0.79632935095839497</v>
      </c>
      <c r="G248" s="39">
        <f t="shared" si="37"/>
        <v>1117.7867481046962</v>
      </c>
      <c r="H248" s="39">
        <f t="shared" si="38"/>
        <v>331.89684239395501</v>
      </c>
      <c r="I248" s="37">
        <f t="shared" si="39"/>
        <v>1449.6835904986513</v>
      </c>
      <c r="J248" s="40">
        <f t="shared" si="40"/>
        <v>-97.180207855166486</v>
      </c>
      <c r="K248" s="37">
        <f t="shared" si="41"/>
        <v>1352.5033826434847</v>
      </c>
      <c r="L248" s="37">
        <f t="shared" si="42"/>
        <v>4015623.5456812638</v>
      </c>
      <c r="M248" s="37">
        <f t="shared" si="43"/>
        <v>3746434.3699224526</v>
      </c>
      <c r="N248" s="41">
        <f>'jan-feb'!M248</f>
        <v>1691542.9366093893</v>
      </c>
      <c r="O248" s="41">
        <f t="shared" si="44"/>
        <v>2054891.4333130633</v>
      </c>
      <c r="Q248" s="4"/>
      <c r="R248" s="4"/>
      <c r="S248" s="4"/>
      <c r="T248" s="4"/>
    </row>
    <row r="249" spans="1:20" s="34" customFormat="1" x14ac:dyDescent="0.3">
      <c r="A249" s="33" t="s">
        <v>708</v>
      </c>
      <c r="B249" s="34" t="s">
        <v>301</v>
      </c>
      <c r="C249" s="36">
        <v>22024110</v>
      </c>
      <c r="D249" s="36">
        <v>3027</v>
      </c>
      <c r="E249" s="37">
        <f t="shared" si="35"/>
        <v>7275.8870168483645</v>
      </c>
      <c r="F249" s="38">
        <f t="shared" si="36"/>
        <v>0.79543864708767942</v>
      </c>
      <c r="G249" s="39">
        <f t="shared" si="37"/>
        <v>1122.675115613006</v>
      </c>
      <c r="H249" s="39">
        <f t="shared" si="38"/>
        <v>334.74839010713572</v>
      </c>
      <c r="I249" s="37">
        <f t="shared" si="39"/>
        <v>1457.4235057201417</v>
      </c>
      <c r="J249" s="40">
        <f t="shared" si="40"/>
        <v>-97.180207855166486</v>
      </c>
      <c r="K249" s="37">
        <f t="shared" si="41"/>
        <v>1360.2432978649754</v>
      </c>
      <c r="L249" s="37">
        <f t="shared" si="42"/>
        <v>4411620.9518148694</v>
      </c>
      <c r="M249" s="37">
        <f t="shared" si="43"/>
        <v>4117456.4626372806</v>
      </c>
      <c r="N249" s="41">
        <f>'jan-feb'!M249</f>
        <v>2064216.0055836174</v>
      </c>
      <c r="O249" s="41">
        <f t="shared" si="44"/>
        <v>2053240.4570536632</v>
      </c>
      <c r="Q249" s="4"/>
      <c r="R249" s="4"/>
      <c r="S249" s="4"/>
      <c r="T249" s="4"/>
    </row>
    <row r="250" spans="1:20" s="34" customFormat="1" x14ac:dyDescent="0.3">
      <c r="A250" s="33" t="s">
        <v>709</v>
      </c>
      <c r="B250" s="34" t="s">
        <v>302</v>
      </c>
      <c r="C250" s="36">
        <v>24788773</v>
      </c>
      <c r="D250" s="36">
        <v>3047</v>
      </c>
      <c r="E250" s="37">
        <f t="shared" si="35"/>
        <v>8135.4686576960949</v>
      </c>
      <c r="F250" s="38">
        <f t="shared" si="36"/>
        <v>0.88941268157639786</v>
      </c>
      <c r="G250" s="39">
        <f t="shared" si="37"/>
        <v>606.92613110436776</v>
      </c>
      <c r="H250" s="39">
        <f t="shared" si="38"/>
        <v>33.894815810430146</v>
      </c>
      <c r="I250" s="37">
        <f t="shared" si="39"/>
        <v>640.8209469147979</v>
      </c>
      <c r="J250" s="40">
        <f t="shared" si="40"/>
        <v>-97.180207855166486</v>
      </c>
      <c r="K250" s="37">
        <f t="shared" si="41"/>
        <v>543.64073905963141</v>
      </c>
      <c r="L250" s="37">
        <f t="shared" si="42"/>
        <v>1952581.4252493891</v>
      </c>
      <c r="M250" s="37">
        <f t="shared" si="43"/>
        <v>1656473.3319146968</v>
      </c>
      <c r="N250" s="41">
        <f>'jan-feb'!M250</f>
        <v>51082.58827508433</v>
      </c>
      <c r="O250" s="41">
        <f t="shared" si="44"/>
        <v>1605390.7436396126</v>
      </c>
      <c r="Q250" s="4"/>
      <c r="R250" s="4"/>
      <c r="S250" s="4"/>
      <c r="T250" s="4"/>
    </row>
    <row r="251" spans="1:20" s="34" customFormat="1" x14ac:dyDescent="0.3">
      <c r="A251" s="33" t="s">
        <v>710</v>
      </c>
      <c r="B251" s="34" t="s">
        <v>303</v>
      </c>
      <c r="C251" s="36">
        <v>116611193</v>
      </c>
      <c r="D251" s="36">
        <v>13092</v>
      </c>
      <c r="E251" s="37">
        <f t="shared" si="35"/>
        <v>8907.0572105102347</v>
      </c>
      <c r="F251" s="38">
        <f t="shared" si="36"/>
        <v>0.97376684391256252</v>
      </c>
      <c r="G251" s="39">
        <f t="shared" si="37"/>
        <v>143.97299941588389</v>
      </c>
      <c r="H251" s="39">
        <f t="shared" si="38"/>
        <v>0</v>
      </c>
      <c r="I251" s="37">
        <f t="shared" si="39"/>
        <v>143.97299941588389</v>
      </c>
      <c r="J251" s="40">
        <f t="shared" si="40"/>
        <v>-97.180207855166486</v>
      </c>
      <c r="K251" s="37">
        <f t="shared" si="41"/>
        <v>46.792791560717404</v>
      </c>
      <c r="L251" s="37">
        <f t="shared" si="42"/>
        <v>1884894.5083527518</v>
      </c>
      <c r="M251" s="37">
        <f t="shared" si="43"/>
        <v>612611.22711291222</v>
      </c>
      <c r="N251" s="41">
        <f>'jan-feb'!M251</f>
        <v>148320.50433127506</v>
      </c>
      <c r="O251" s="41">
        <f t="shared" si="44"/>
        <v>464290.72278163716</v>
      </c>
      <c r="Q251" s="4"/>
      <c r="R251" s="4"/>
      <c r="S251" s="4"/>
      <c r="T251" s="4"/>
    </row>
    <row r="252" spans="1:20" s="34" customFormat="1" x14ac:dyDescent="0.3">
      <c r="A252" s="33" t="s">
        <v>711</v>
      </c>
      <c r="B252" s="34" t="s">
        <v>304</v>
      </c>
      <c r="C252" s="36">
        <v>20578506</v>
      </c>
      <c r="D252" s="36">
        <v>2793</v>
      </c>
      <c r="E252" s="37">
        <f t="shared" si="35"/>
        <v>7367.8861439312568</v>
      </c>
      <c r="F252" s="38">
        <f t="shared" si="36"/>
        <v>0.80549648072509095</v>
      </c>
      <c r="G252" s="39">
        <f t="shared" si="37"/>
        <v>1067.4756393632706</v>
      </c>
      <c r="H252" s="39">
        <f t="shared" si="38"/>
        <v>302.54869562812343</v>
      </c>
      <c r="I252" s="37">
        <f t="shared" si="39"/>
        <v>1370.024334991394</v>
      </c>
      <c r="J252" s="40">
        <f t="shared" si="40"/>
        <v>-97.180207855166486</v>
      </c>
      <c r="K252" s="37">
        <f t="shared" si="41"/>
        <v>1272.8441271362276</v>
      </c>
      <c r="L252" s="37">
        <f t="shared" si="42"/>
        <v>3826477.9676309633</v>
      </c>
      <c r="M252" s="37">
        <f t="shared" si="43"/>
        <v>3555053.6470914837</v>
      </c>
      <c r="N252" s="41">
        <f>'jan-feb'!M252</f>
        <v>1354804.1332491064</v>
      </c>
      <c r="O252" s="41">
        <f t="shared" si="44"/>
        <v>2200249.5138423773</v>
      </c>
      <c r="Q252" s="4"/>
      <c r="R252" s="4"/>
      <c r="S252" s="4"/>
      <c r="T252" s="4"/>
    </row>
    <row r="253" spans="1:20" s="34" customFormat="1" x14ac:dyDescent="0.3">
      <c r="A253" s="33" t="s">
        <v>712</v>
      </c>
      <c r="B253" s="34" t="s">
        <v>305</v>
      </c>
      <c r="C253" s="36">
        <v>34724230</v>
      </c>
      <c r="D253" s="36">
        <v>3705</v>
      </c>
      <c r="E253" s="37">
        <f t="shared" si="35"/>
        <v>9372.2618083670714</v>
      </c>
      <c r="F253" s="38">
        <f t="shared" si="36"/>
        <v>1.024625483564515</v>
      </c>
      <c r="G253" s="39">
        <f t="shared" si="37"/>
        <v>-135.14975929821813</v>
      </c>
      <c r="H253" s="39">
        <f t="shared" si="38"/>
        <v>0</v>
      </c>
      <c r="I253" s="37">
        <f t="shared" si="39"/>
        <v>-135.14975929821813</v>
      </c>
      <c r="J253" s="40">
        <f t="shared" si="40"/>
        <v>-97.180207855166486</v>
      </c>
      <c r="K253" s="37">
        <f t="shared" si="41"/>
        <v>-232.32996715338462</v>
      </c>
      <c r="L253" s="37">
        <f t="shared" si="42"/>
        <v>-500729.85819989815</v>
      </c>
      <c r="M253" s="37">
        <f t="shared" si="43"/>
        <v>-860782.52830329002</v>
      </c>
      <c r="N253" s="41">
        <f>'jan-feb'!M253</f>
        <v>-3456825.6339484132</v>
      </c>
      <c r="O253" s="41">
        <f t="shared" si="44"/>
        <v>2596043.1056451229</v>
      </c>
      <c r="Q253" s="4"/>
      <c r="R253" s="4"/>
      <c r="S253" s="4"/>
      <c r="T253" s="4"/>
    </row>
    <row r="254" spans="1:20" s="34" customFormat="1" x14ac:dyDescent="0.3">
      <c r="A254" s="33" t="s">
        <v>713</v>
      </c>
      <c r="B254" s="34" t="s">
        <v>306</v>
      </c>
      <c r="C254" s="36">
        <v>50829478</v>
      </c>
      <c r="D254" s="36">
        <v>5970</v>
      </c>
      <c r="E254" s="37">
        <f t="shared" si="35"/>
        <v>8514.1504187604696</v>
      </c>
      <c r="F254" s="38">
        <f t="shared" si="36"/>
        <v>0.93081218475729</v>
      </c>
      <c r="G254" s="39">
        <f t="shared" si="37"/>
        <v>379.71707446574288</v>
      </c>
      <c r="H254" s="39">
        <f t="shared" si="38"/>
        <v>0</v>
      </c>
      <c r="I254" s="37">
        <f t="shared" si="39"/>
        <v>379.71707446574288</v>
      </c>
      <c r="J254" s="40">
        <f t="shared" si="40"/>
        <v>-97.180207855166486</v>
      </c>
      <c r="K254" s="37">
        <f t="shared" si="41"/>
        <v>282.5368666105764</v>
      </c>
      <c r="L254" s="37">
        <f t="shared" si="42"/>
        <v>2266910.9345604852</v>
      </c>
      <c r="M254" s="37">
        <f t="shared" si="43"/>
        <v>1686745.0936651411</v>
      </c>
      <c r="N254" s="41">
        <f>'jan-feb'!M254</f>
        <v>170364.96554061459</v>
      </c>
      <c r="O254" s="41">
        <f t="shared" si="44"/>
        <v>1516380.1281245265</v>
      </c>
      <c r="Q254" s="4"/>
      <c r="R254" s="4"/>
      <c r="S254" s="4"/>
      <c r="T254" s="4"/>
    </row>
    <row r="255" spans="1:20" s="34" customFormat="1" x14ac:dyDescent="0.3">
      <c r="A255" s="33" t="s">
        <v>714</v>
      </c>
      <c r="B255" s="34" t="s">
        <v>307</v>
      </c>
      <c r="C255" s="36">
        <v>22278779</v>
      </c>
      <c r="D255" s="36">
        <v>2747</v>
      </c>
      <c r="E255" s="37">
        <f t="shared" si="35"/>
        <v>8110.2216963960682</v>
      </c>
      <c r="F255" s="38">
        <f t="shared" si="36"/>
        <v>0.88665254955495976</v>
      </c>
      <c r="G255" s="39">
        <f t="shared" si="37"/>
        <v>622.07430788438376</v>
      </c>
      <c r="H255" s="39">
        <f t="shared" si="38"/>
        <v>42.73125226543948</v>
      </c>
      <c r="I255" s="37">
        <f t="shared" si="39"/>
        <v>664.80556014982324</v>
      </c>
      <c r="J255" s="40">
        <f t="shared" si="40"/>
        <v>-97.180207855166486</v>
      </c>
      <c r="K255" s="37">
        <f t="shared" si="41"/>
        <v>567.62535229465675</v>
      </c>
      <c r="L255" s="37">
        <f t="shared" si="42"/>
        <v>1826220.8737315645</v>
      </c>
      <c r="M255" s="37">
        <f t="shared" si="43"/>
        <v>1559266.842753422</v>
      </c>
      <c r="N255" s="41">
        <f>'jan-feb'!M255</f>
        <v>-207289.49642544967</v>
      </c>
      <c r="O255" s="41">
        <f t="shared" si="44"/>
        <v>1766556.3391788716</v>
      </c>
      <c r="Q255" s="4"/>
      <c r="R255" s="4"/>
      <c r="S255" s="4"/>
      <c r="T255" s="4"/>
    </row>
    <row r="256" spans="1:20" s="34" customFormat="1" x14ac:dyDescent="0.3">
      <c r="A256" s="33" t="s">
        <v>715</v>
      </c>
      <c r="B256" s="34" t="s">
        <v>308</v>
      </c>
      <c r="C256" s="36">
        <v>45472077</v>
      </c>
      <c r="D256" s="36">
        <v>6151</v>
      </c>
      <c r="E256" s="37">
        <f t="shared" si="35"/>
        <v>7392.6316046171351</v>
      </c>
      <c r="F256" s="38">
        <f t="shared" si="36"/>
        <v>0.80820178603342752</v>
      </c>
      <c r="G256" s="39">
        <f t="shared" si="37"/>
        <v>1052.6283629517436</v>
      </c>
      <c r="H256" s="39">
        <f t="shared" si="38"/>
        <v>293.88778438806605</v>
      </c>
      <c r="I256" s="37">
        <f t="shared" si="39"/>
        <v>1346.5161473398098</v>
      </c>
      <c r="J256" s="40">
        <f t="shared" si="40"/>
        <v>-97.180207855166486</v>
      </c>
      <c r="K256" s="37">
        <f t="shared" si="41"/>
        <v>1249.3359394846434</v>
      </c>
      <c r="L256" s="37">
        <f t="shared" si="42"/>
        <v>8282420.8222871702</v>
      </c>
      <c r="M256" s="37">
        <f t="shared" si="43"/>
        <v>7684665.3637700416</v>
      </c>
      <c r="N256" s="41">
        <f>'jan-feb'!M256</f>
        <v>2879862.7426477824</v>
      </c>
      <c r="O256" s="41">
        <f t="shared" si="44"/>
        <v>4804802.6211222596</v>
      </c>
      <c r="Q256" s="4"/>
      <c r="R256" s="4"/>
      <c r="S256" s="4"/>
      <c r="T256" s="4"/>
    </row>
    <row r="257" spans="1:20" s="34" customFormat="1" x14ac:dyDescent="0.3">
      <c r="A257" s="33" t="s">
        <v>716</v>
      </c>
      <c r="B257" s="34" t="s">
        <v>309</v>
      </c>
      <c r="C257" s="36">
        <v>8057310</v>
      </c>
      <c r="D257" s="36">
        <v>1152</v>
      </c>
      <c r="E257" s="37">
        <f t="shared" si="35"/>
        <v>6994.192708333333</v>
      </c>
      <c r="F257" s="38">
        <f t="shared" si="36"/>
        <v>0.76464232780198571</v>
      </c>
      <c r="G257" s="39">
        <f t="shared" si="37"/>
        <v>1291.6917007220247</v>
      </c>
      <c r="H257" s="39">
        <f t="shared" si="38"/>
        <v>433.34139808739678</v>
      </c>
      <c r="I257" s="37">
        <f t="shared" si="39"/>
        <v>1725.0330988094215</v>
      </c>
      <c r="J257" s="40">
        <f t="shared" si="40"/>
        <v>-97.180207855166486</v>
      </c>
      <c r="K257" s="37">
        <f t="shared" si="41"/>
        <v>1627.8528909542551</v>
      </c>
      <c r="L257" s="37">
        <f t="shared" si="42"/>
        <v>1987238.1298284535</v>
      </c>
      <c r="M257" s="37">
        <f t="shared" si="43"/>
        <v>1875286.5303793019</v>
      </c>
      <c r="N257" s="41">
        <f>'jan-feb'!M257</f>
        <v>626637.8099545188</v>
      </c>
      <c r="O257" s="41">
        <f t="shared" si="44"/>
        <v>1248648.720424783</v>
      </c>
      <c r="Q257" s="4"/>
      <c r="R257" s="4"/>
      <c r="S257" s="4"/>
      <c r="T257" s="4"/>
    </row>
    <row r="258" spans="1:20" s="34" customFormat="1" x14ac:dyDescent="0.3">
      <c r="A258" s="33" t="s">
        <v>717</v>
      </c>
      <c r="B258" s="34" t="s">
        <v>310</v>
      </c>
      <c r="C258" s="36">
        <v>45957169</v>
      </c>
      <c r="D258" s="36">
        <v>5836</v>
      </c>
      <c r="E258" s="37">
        <f t="shared" si="35"/>
        <v>7874.7719328307057</v>
      </c>
      <c r="F258" s="38">
        <f t="shared" si="36"/>
        <v>0.86091192975783282</v>
      </c>
      <c r="G258" s="39">
        <f t="shared" si="37"/>
        <v>763.34416602360125</v>
      </c>
      <c r="H258" s="39">
        <f t="shared" si="38"/>
        <v>125.13866951331633</v>
      </c>
      <c r="I258" s="37">
        <f t="shared" si="39"/>
        <v>888.48283553691761</v>
      </c>
      <c r="J258" s="40">
        <f t="shared" si="40"/>
        <v>-97.180207855166486</v>
      </c>
      <c r="K258" s="37">
        <f t="shared" si="41"/>
        <v>791.30262768175112</v>
      </c>
      <c r="L258" s="37">
        <f t="shared" si="42"/>
        <v>5185185.8281934513</v>
      </c>
      <c r="M258" s="37">
        <f t="shared" si="43"/>
        <v>4618042.1351506999</v>
      </c>
      <c r="N258" s="41">
        <f>'jan-feb'!M258</f>
        <v>2727910.6125820926</v>
      </c>
      <c r="O258" s="41">
        <f t="shared" si="44"/>
        <v>1890131.5225686072</v>
      </c>
      <c r="Q258" s="4"/>
      <c r="R258" s="4"/>
      <c r="S258" s="4"/>
      <c r="T258" s="4"/>
    </row>
    <row r="259" spans="1:20" s="34" customFormat="1" x14ac:dyDescent="0.3">
      <c r="A259" s="33" t="s">
        <v>718</v>
      </c>
      <c r="B259" s="34" t="s">
        <v>311</v>
      </c>
      <c r="C259" s="36">
        <v>53359751</v>
      </c>
      <c r="D259" s="36">
        <v>7167</v>
      </c>
      <c r="E259" s="37">
        <f t="shared" si="35"/>
        <v>7445.2003627738241</v>
      </c>
      <c r="F259" s="38">
        <f t="shared" si="36"/>
        <v>0.81394888212912098</v>
      </c>
      <c r="G259" s="39">
        <f t="shared" si="37"/>
        <v>1021.0871080577302</v>
      </c>
      <c r="H259" s="39">
        <f t="shared" si="38"/>
        <v>275.48871903322492</v>
      </c>
      <c r="I259" s="37">
        <f t="shared" si="39"/>
        <v>1296.575827090955</v>
      </c>
      <c r="J259" s="40">
        <f t="shared" si="40"/>
        <v>-97.180207855166486</v>
      </c>
      <c r="K259" s="37">
        <f t="shared" si="41"/>
        <v>1199.3956192357887</v>
      </c>
      <c r="L259" s="37">
        <f t="shared" si="42"/>
        <v>9292558.9527608752</v>
      </c>
      <c r="M259" s="37">
        <f t="shared" si="43"/>
        <v>8596068.4030628968</v>
      </c>
      <c r="N259" s="41">
        <f>'jan-feb'!M259</f>
        <v>3259841.6507326681</v>
      </c>
      <c r="O259" s="41">
        <f t="shared" si="44"/>
        <v>5336226.7523302287</v>
      </c>
      <c r="Q259" s="4"/>
      <c r="R259" s="4"/>
      <c r="S259" s="4"/>
      <c r="T259" s="4"/>
    </row>
    <row r="260" spans="1:20" s="34" customFormat="1" x14ac:dyDescent="0.3">
      <c r="A260" s="33" t="s">
        <v>719</v>
      </c>
      <c r="B260" s="34" t="s">
        <v>312</v>
      </c>
      <c r="C260" s="36">
        <v>236367812</v>
      </c>
      <c r="D260" s="36">
        <v>27001</v>
      </c>
      <c r="E260" s="37">
        <f t="shared" si="35"/>
        <v>8754.0391837339357</v>
      </c>
      <c r="F260" s="38">
        <f t="shared" si="36"/>
        <v>0.95703809978595444</v>
      </c>
      <c r="G260" s="39">
        <f t="shared" si="37"/>
        <v>235.78381548166325</v>
      </c>
      <c r="H260" s="39">
        <f t="shared" si="38"/>
        <v>0</v>
      </c>
      <c r="I260" s="37">
        <f t="shared" si="39"/>
        <v>235.78381548166325</v>
      </c>
      <c r="J260" s="40">
        <f t="shared" si="40"/>
        <v>-97.180207855166486</v>
      </c>
      <c r="K260" s="37">
        <f t="shared" si="41"/>
        <v>138.60360762649677</v>
      </c>
      <c r="L260" s="37">
        <f t="shared" si="42"/>
        <v>6366398.8018203899</v>
      </c>
      <c r="M260" s="37">
        <f t="shared" si="43"/>
        <v>3742436.0095230392</v>
      </c>
      <c r="N260" s="41">
        <f>'jan-feb'!M260</f>
        <v>2083877.6473303405</v>
      </c>
      <c r="O260" s="41">
        <f t="shared" si="44"/>
        <v>1658558.3621926988</v>
      </c>
      <c r="Q260" s="4"/>
      <c r="R260" s="4"/>
      <c r="S260" s="4"/>
      <c r="T260" s="4"/>
    </row>
    <row r="261" spans="1:20" s="34" customFormat="1" x14ac:dyDescent="0.3">
      <c r="A261" s="33" t="s">
        <v>720</v>
      </c>
      <c r="B261" s="34" t="s">
        <v>313</v>
      </c>
      <c r="C261" s="36">
        <v>447363398</v>
      </c>
      <c r="D261" s="36">
        <v>47998</v>
      </c>
      <c r="E261" s="37">
        <f t="shared" si="35"/>
        <v>9320.4591441310058</v>
      </c>
      <c r="F261" s="38">
        <f t="shared" si="36"/>
        <v>1.0189621409287573</v>
      </c>
      <c r="G261" s="39">
        <f t="shared" si="37"/>
        <v>-104.06816075657879</v>
      </c>
      <c r="H261" s="39">
        <f t="shared" si="38"/>
        <v>0</v>
      </c>
      <c r="I261" s="37">
        <f t="shared" si="39"/>
        <v>-104.06816075657879</v>
      </c>
      <c r="J261" s="40">
        <f t="shared" si="40"/>
        <v>-97.180207855166486</v>
      </c>
      <c r="K261" s="37">
        <f t="shared" si="41"/>
        <v>-201.24836861174526</v>
      </c>
      <c r="L261" s="37">
        <f t="shared" si="42"/>
        <v>-4995063.5799942687</v>
      </c>
      <c r="M261" s="37">
        <f t="shared" si="43"/>
        <v>-9659519.1966265496</v>
      </c>
      <c r="N261" s="41">
        <f>'jan-feb'!M261</f>
        <v>-7342535.2964793239</v>
      </c>
      <c r="O261" s="41">
        <f t="shared" si="44"/>
        <v>-2316983.9001472257</v>
      </c>
      <c r="Q261" s="4"/>
      <c r="R261" s="4"/>
      <c r="S261" s="4"/>
      <c r="T261" s="4"/>
    </row>
    <row r="262" spans="1:20" s="34" customFormat="1" x14ac:dyDescent="0.3">
      <c r="A262" s="33" t="s">
        <v>721</v>
      </c>
      <c r="B262" s="34" t="s">
        <v>314</v>
      </c>
      <c r="C262" s="36">
        <v>194543020</v>
      </c>
      <c r="D262" s="36">
        <v>24274</v>
      </c>
      <c r="E262" s="37">
        <f t="shared" si="35"/>
        <v>8014.4607398862981</v>
      </c>
      <c r="F262" s="38">
        <f t="shared" si="36"/>
        <v>0.87618345272682507</v>
      </c>
      <c r="G262" s="39">
        <f t="shared" si="37"/>
        <v>679.53088179024576</v>
      </c>
      <c r="H262" s="39">
        <f t="shared" si="38"/>
        <v>76.247587043858985</v>
      </c>
      <c r="I262" s="37">
        <f t="shared" si="39"/>
        <v>755.77846883410473</v>
      </c>
      <c r="J262" s="40">
        <f t="shared" si="40"/>
        <v>-97.180207855166486</v>
      </c>
      <c r="K262" s="37">
        <f t="shared" si="41"/>
        <v>658.59826097893824</v>
      </c>
      <c r="L262" s="37">
        <f t="shared" si="42"/>
        <v>18345766.552479059</v>
      </c>
      <c r="M262" s="37">
        <f t="shared" si="43"/>
        <v>15986814.187002746</v>
      </c>
      <c r="N262" s="41">
        <f>'jan-feb'!M262</f>
        <v>6885733.7557604061</v>
      </c>
      <c r="O262" s="41">
        <f t="shared" si="44"/>
        <v>9101080.4312423393</v>
      </c>
      <c r="Q262" s="4"/>
      <c r="R262" s="4"/>
      <c r="S262" s="4"/>
      <c r="T262" s="4"/>
    </row>
    <row r="263" spans="1:20" s="34" customFormat="1" x14ac:dyDescent="0.3">
      <c r="A263" s="33" t="s">
        <v>722</v>
      </c>
      <c r="B263" s="34" t="s">
        <v>315</v>
      </c>
      <c r="C263" s="36">
        <v>25341716</v>
      </c>
      <c r="D263" s="36">
        <v>3163</v>
      </c>
      <c r="E263" s="37">
        <f t="shared" si="35"/>
        <v>8011.9241226683525</v>
      </c>
      <c r="F263" s="38">
        <f t="shared" si="36"/>
        <v>0.8759061362479752</v>
      </c>
      <c r="G263" s="39">
        <f t="shared" si="37"/>
        <v>681.05285212101319</v>
      </c>
      <c r="H263" s="39">
        <f t="shared" si="38"/>
        <v>77.135403070139944</v>
      </c>
      <c r="I263" s="37">
        <f t="shared" si="39"/>
        <v>758.18825519115308</v>
      </c>
      <c r="J263" s="40">
        <f t="shared" si="40"/>
        <v>-97.180207855166486</v>
      </c>
      <c r="K263" s="37">
        <f t="shared" si="41"/>
        <v>661.00804733598659</v>
      </c>
      <c r="L263" s="37">
        <f t="shared" si="42"/>
        <v>2398149.451169617</v>
      </c>
      <c r="M263" s="37">
        <f t="shared" si="43"/>
        <v>2090768.4537237256</v>
      </c>
      <c r="N263" s="41">
        <f>'jan-feb'!M263</f>
        <v>702084.10745324835</v>
      </c>
      <c r="O263" s="41">
        <f t="shared" si="44"/>
        <v>1388684.3462704774</v>
      </c>
      <c r="Q263" s="4"/>
      <c r="R263" s="4"/>
      <c r="S263" s="4"/>
      <c r="T263" s="4"/>
    </row>
    <row r="264" spans="1:20" s="34" customFormat="1" x14ac:dyDescent="0.3">
      <c r="A264" s="33" t="s">
        <v>723</v>
      </c>
      <c r="B264" s="34" t="s">
        <v>176</v>
      </c>
      <c r="C264" s="36">
        <v>21726757</v>
      </c>
      <c r="D264" s="36">
        <v>2493</v>
      </c>
      <c r="E264" s="37">
        <f t="shared" si="35"/>
        <v>8715.1050942639395</v>
      </c>
      <c r="F264" s="38">
        <f t="shared" si="36"/>
        <v>0.95278161815259632</v>
      </c>
      <c r="G264" s="39">
        <f t="shared" si="37"/>
        <v>259.14426916366102</v>
      </c>
      <c r="H264" s="39">
        <f t="shared" si="38"/>
        <v>0</v>
      </c>
      <c r="I264" s="37">
        <f t="shared" si="39"/>
        <v>259.14426916366102</v>
      </c>
      <c r="J264" s="40">
        <f t="shared" si="40"/>
        <v>-97.180207855166486</v>
      </c>
      <c r="K264" s="37">
        <f t="shared" si="41"/>
        <v>161.96406130849454</v>
      </c>
      <c r="L264" s="37">
        <f t="shared" si="42"/>
        <v>646046.66302500688</v>
      </c>
      <c r="M264" s="37">
        <f t="shared" si="43"/>
        <v>403776.40484207688</v>
      </c>
      <c r="N264" s="41">
        <f>'jan-feb'!M264</f>
        <v>-433149.66413856827</v>
      </c>
      <c r="O264" s="41">
        <f t="shared" si="44"/>
        <v>836926.06898064516</v>
      </c>
      <c r="Q264" s="4"/>
      <c r="R264" s="4"/>
      <c r="S264" s="4"/>
      <c r="T264" s="4"/>
    </row>
    <row r="265" spans="1:20" s="34" customFormat="1" x14ac:dyDescent="0.3">
      <c r="A265" s="33" t="s">
        <v>724</v>
      </c>
      <c r="B265" s="34" t="s">
        <v>316</v>
      </c>
      <c r="C265" s="36">
        <v>85525050</v>
      </c>
      <c r="D265" s="36">
        <v>8927</v>
      </c>
      <c r="E265" s="37">
        <f t="shared" ref="E265:E328" si="45">(C265)/D265</f>
        <v>9580.4917665509129</v>
      </c>
      <c r="F265" s="38">
        <f t="shared" ref="F265:F328" si="46">IF(ISNUMBER(C265),E265/E$435,"")</f>
        <v>1.0473902895376326</v>
      </c>
      <c r="G265" s="39">
        <f t="shared" ref="G265:G328" si="47">(E$435-E265)*0.6</f>
        <v>-260.08773420852305</v>
      </c>
      <c r="H265" s="39">
        <f t="shared" ref="H265:H328" si="48">IF(E265&gt;=E$435*0.9,0,IF(E265&lt;0.9*E$435,(E$435*0.9-E265)*0.35))</f>
        <v>0</v>
      </c>
      <c r="I265" s="37">
        <f t="shared" ref="I265:I328" si="49">G265+H265</f>
        <v>-260.08773420852305</v>
      </c>
      <c r="J265" s="40">
        <f t="shared" ref="J265:J328" si="50">I$437</f>
        <v>-97.180207855166486</v>
      </c>
      <c r="K265" s="37">
        <f t="shared" ref="K265:K328" si="51">I265+J265</f>
        <v>-357.26794206368953</v>
      </c>
      <c r="L265" s="37">
        <f t="shared" ref="L265:L328" si="52">(I265*D265)</f>
        <v>-2321803.203279485</v>
      </c>
      <c r="M265" s="37">
        <f t="shared" ref="M265:M328" si="53">(K265*D265)</f>
        <v>-3189330.9188025566</v>
      </c>
      <c r="N265" s="41">
        <f>'jan-feb'!M265</f>
        <v>-5491128.8315944616</v>
      </c>
      <c r="O265" s="41">
        <f t="shared" ref="O265:O328" si="54">M265-N265</f>
        <v>2301797.912791905</v>
      </c>
      <c r="Q265" s="4"/>
      <c r="R265" s="4"/>
      <c r="S265" s="4"/>
      <c r="T265" s="4"/>
    </row>
    <row r="266" spans="1:20" s="34" customFormat="1" x14ac:dyDescent="0.3">
      <c r="A266" s="33" t="s">
        <v>725</v>
      </c>
      <c r="B266" s="34" t="s">
        <v>317</v>
      </c>
      <c r="C266" s="36">
        <v>81384064</v>
      </c>
      <c r="D266" s="36">
        <v>8609</v>
      </c>
      <c r="E266" s="37">
        <f t="shared" si="45"/>
        <v>9453.3701939830407</v>
      </c>
      <c r="F266" s="38">
        <f t="shared" si="46"/>
        <v>1.0334926834498945</v>
      </c>
      <c r="G266" s="39">
        <f t="shared" si="47"/>
        <v>-183.81479066779974</v>
      </c>
      <c r="H266" s="39">
        <f t="shared" si="48"/>
        <v>0</v>
      </c>
      <c r="I266" s="37">
        <f t="shared" si="49"/>
        <v>-183.81479066779974</v>
      </c>
      <c r="J266" s="40">
        <f t="shared" si="50"/>
        <v>-97.180207855166486</v>
      </c>
      <c r="K266" s="37">
        <f t="shared" si="51"/>
        <v>-280.99499852296623</v>
      </c>
      <c r="L266" s="37">
        <f t="shared" si="52"/>
        <v>-1582461.5328590879</v>
      </c>
      <c r="M266" s="37">
        <f t="shared" si="53"/>
        <v>-2419085.9422842162</v>
      </c>
      <c r="N266" s="41">
        <f>'jan-feb'!M266</f>
        <v>-1328265.153377027</v>
      </c>
      <c r="O266" s="41">
        <f t="shared" si="54"/>
        <v>-1090820.7889071892</v>
      </c>
      <c r="Q266" s="4"/>
      <c r="R266" s="4"/>
      <c r="S266" s="4"/>
      <c r="T266" s="4"/>
    </row>
    <row r="267" spans="1:20" s="34" customFormat="1" x14ac:dyDescent="0.3">
      <c r="A267" s="33" t="s">
        <v>726</v>
      </c>
      <c r="B267" s="34" t="s">
        <v>318</v>
      </c>
      <c r="C267" s="36">
        <v>39231238</v>
      </c>
      <c r="D267" s="36">
        <v>5155</v>
      </c>
      <c r="E267" s="37">
        <f t="shared" si="45"/>
        <v>7610.3274490785643</v>
      </c>
      <c r="F267" s="38">
        <f t="shared" si="46"/>
        <v>0.83200145301478989</v>
      </c>
      <c r="G267" s="39">
        <f t="shared" si="47"/>
        <v>922.01085627488601</v>
      </c>
      <c r="H267" s="39">
        <f t="shared" si="48"/>
        <v>217.69423882656582</v>
      </c>
      <c r="I267" s="37">
        <f t="shared" si="49"/>
        <v>1139.7050951014519</v>
      </c>
      <c r="J267" s="40">
        <f t="shared" si="50"/>
        <v>-97.180207855166486</v>
      </c>
      <c r="K267" s="37">
        <f t="shared" si="51"/>
        <v>1042.5248872462853</v>
      </c>
      <c r="L267" s="37">
        <f t="shared" si="52"/>
        <v>5875179.7652479848</v>
      </c>
      <c r="M267" s="37">
        <f t="shared" si="53"/>
        <v>5374215.7937546009</v>
      </c>
      <c r="N267" s="41">
        <f>'jan-feb'!M267</f>
        <v>1814482.2142496039</v>
      </c>
      <c r="O267" s="41">
        <f t="shared" si="54"/>
        <v>3559733.579504997</v>
      </c>
      <c r="Q267" s="4"/>
      <c r="R267" s="4"/>
      <c r="S267" s="4"/>
      <c r="T267" s="4"/>
    </row>
    <row r="268" spans="1:20" s="34" customFormat="1" x14ac:dyDescent="0.3">
      <c r="A268" s="33" t="s">
        <v>727</v>
      </c>
      <c r="B268" s="34" t="s">
        <v>319</v>
      </c>
      <c r="C268" s="36">
        <v>68443379</v>
      </c>
      <c r="D268" s="36">
        <v>9197</v>
      </c>
      <c r="E268" s="37">
        <f t="shared" si="45"/>
        <v>7441.924431879961</v>
      </c>
      <c r="F268" s="38">
        <f t="shared" si="46"/>
        <v>0.81359073994904962</v>
      </c>
      <c r="G268" s="39">
        <f t="shared" si="47"/>
        <v>1023.052666594048</v>
      </c>
      <c r="H268" s="39">
        <f t="shared" si="48"/>
        <v>276.63529484607693</v>
      </c>
      <c r="I268" s="37">
        <f t="shared" si="49"/>
        <v>1299.687961440125</v>
      </c>
      <c r="J268" s="40">
        <f t="shared" si="50"/>
        <v>-97.180207855166486</v>
      </c>
      <c r="K268" s="37">
        <f t="shared" si="51"/>
        <v>1202.5077535849587</v>
      </c>
      <c r="L268" s="37">
        <f t="shared" si="52"/>
        <v>11953230.181364831</v>
      </c>
      <c r="M268" s="37">
        <f t="shared" si="53"/>
        <v>11059463.809720865</v>
      </c>
      <c r="N268" s="41">
        <f>'jan-feb'!M268</f>
        <v>4030668.7389337737</v>
      </c>
      <c r="O268" s="41">
        <f t="shared" si="54"/>
        <v>7028795.0707870908</v>
      </c>
      <c r="Q268" s="4"/>
      <c r="R268" s="4"/>
      <c r="S268" s="4"/>
      <c r="T268" s="4"/>
    </row>
    <row r="269" spans="1:20" s="34" customFormat="1" x14ac:dyDescent="0.3">
      <c r="A269" s="33" t="s">
        <v>728</v>
      </c>
      <c r="B269" s="34" t="s">
        <v>320</v>
      </c>
      <c r="C269" s="36">
        <v>85333345</v>
      </c>
      <c r="D269" s="36">
        <v>10857</v>
      </c>
      <c r="E269" s="37">
        <f t="shared" si="45"/>
        <v>7859.7536151791473</v>
      </c>
      <c r="F269" s="38">
        <f t="shared" si="46"/>
        <v>0.8592700474352204</v>
      </c>
      <c r="G269" s="39">
        <f t="shared" si="47"/>
        <v>772.35515661453621</v>
      </c>
      <c r="H269" s="39">
        <f t="shared" si="48"/>
        <v>130.39508069136176</v>
      </c>
      <c r="I269" s="37">
        <f t="shared" si="49"/>
        <v>902.75023730589794</v>
      </c>
      <c r="J269" s="40">
        <f t="shared" si="50"/>
        <v>-97.180207855166486</v>
      </c>
      <c r="K269" s="37">
        <f t="shared" si="51"/>
        <v>805.57002945073145</v>
      </c>
      <c r="L269" s="37">
        <f t="shared" si="52"/>
        <v>9801159.3264301345</v>
      </c>
      <c r="M269" s="37">
        <f t="shared" si="53"/>
        <v>8746073.8097465914</v>
      </c>
      <c r="N269" s="41">
        <f>'jan-feb'!M269</f>
        <v>1976969.0333123037</v>
      </c>
      <c r="O269" s="41">
        <f t="shared" si="54"/>
        <v>6769104.7764342874</v>
      </c>
      <c r="Q269" s="4"/>
      <c r="R269" s="4"/>
      <c r="S269" s="4"/>
      <c r="T269" s="4"/>
    </row>
    <row r="270" spans="1:20" s="34" customFormat="1" x14ac:dyDescent="0.3">
      <c r="A270" s="33" t="s">
        <v>729</v>
      </c>
      <c r="B270" s="34" t="s">
        <v>321</v>
      </c>
      <c r="C270" s="36">
        <v>18092995</v>
      </c>
      <c r="D270" s="36">
        <v>2250</v>
      </c>
      <c r="E270" s="37">
        <f t="shared" si="45"/>
        <v>8041.3311111111107</v>
      </c>
      <c r="F270" s="38">
        <f t="shared" si="46"/>
        <v>0.87912106455124106</v>
      </c>
      <c r="G270" s="39">
        <f t="shared" si="47"/>
        <v>663.40865905535827</v>
      </c>
      <c r="H270" s="39">
        <f t="shared" si="48"/>
        <v>66.842957115174613</v>
      </c>
      <c r="I270" s="37">
        <f t="shared" si="49"/>
        <v>730.25161617053288</v>
      </c>
      <c r="J270" s="40">
        <f t="shared" si="50"/>
        <v>-97.180207855166486</v>
      </c>
      <c r="K270" s="37">
        <f t="shared" si="51"/>
        <v>633.0714083153664</v>
      </c>
      <c r="L270" s="37">
        <f t="shared" si="52"/>
        <v>1643066.136383699</v>
      </c>
      <c r="M270" s="37">
        <f t="shared" si="53"/>
        <v>1424410.6687095745</v>
      </c>
      <c r="N270" s="41">
        <f>'jan-feb'!M270</f>
        <v>759405.91475491924</v>
      </c>
      <c r="O270" s="41">
        <f t="shared" si="54"/>
        <v>665004.75395465526</v>
      </c>
      <c r="Q270" s="4"/>
      <c r="R270" s="4"/>
      <c r="S270" s="4"/>
      <c r="T270" s="4"/>
    </row>
    <row r="271" spans="1:20" s="34" customFormat="1" x14ac:dyDescent="0.3">
      <c r="A271" s="33" t="s">
        <v>730</v>
      </c>
      <c r="B271" s="34" t="s">
        <v>322</v>
      </c>
      <c r="C271" s="36">
        <v>15955233</v>
      </c>
      <c r="D271" s="36">
        <v>1645</v>
      </c>
      <c r="E271" s="37">
        <f t="shared" si="45"/>
        <v>9699.2297872340423</v>
      </c>
      <c r="F271" s="38">
        <f t="shared" si="46"/>
        <v>1.0603713611666103</v>
      </c>
      <c r="G271" s="39">
        <f t="shared" si="47"/>
        <v>-331.33054661840066</v>
      </c>
      <c r="H271" s="39">
        <f t="shared" si="48"/>
        <v>0</v>
      </c>
      <c r="I271" s="37">
        <f t="shared" si="49"/>
        <v>-331.33054661840066</v>
      </c>
      <c r="J271" s="40">
        <f t="shared" si="50"/>
        <v>-97.180207855166486</v>
      </c>
      <c r="K271" s="37">
        <f t="shared" si="51"/>
        <v>-428.51075447356715</v>
      </c>
      <c r="L271" s="37">
        <f t="shared" si="52"/>
        <v>-545038.74918726913</v>
      </c>
      <c r="M271" s="37">
        <f t="shared" si="53"/>
        <v>-704900.19110901793</v>
      </c>
      <c r="N271" s="41">
        <f>'jan-feb'!M271</f>
        <v>-2000092.0555587416</v>
      </c>
      <c r="O271" s="41">
        <f t="shared" si="54"/>
        <v>1295191.8644497236</v>
      </c>
      <c r="Q271" s="4"/>
      <c r="R271" s="4"/>
      <c r="S271" s="4"/>
      <c r="T271" s="4"/>
    </row>
    <row r="272" spans="1:20" s="34" customFormat="1" x14ac:dyDescent="0.3">
      <c r="A272" s="33" t="s">
        <v>731</v>
      </c>
      <c r="B272" s="34" t="s">
        <v>323</v>
      </c>
      <c r="C272" s="36">
        <v>37870341</v>
      </c>
      <c r="D272" s="36">
        <v>4565</v>
      </c>
      <c r="E272" s="37">
        <f t="shared" si="45"/>
        <v>8295.8030668127049</v>
      </c>
      <c r="F272" s="38">
        <f t="shared" si="46"/>
        <v>0.90694129151412639</v>
      </c>
      <c r="G272" s="39">
        <f t="shared" si="47"/>
        <v>510.72548563440176</v>
      </c>
      <c r="H272" s="39">
        <f t="shared" si="48"/>
        <v>0</v>
      </c>
      <c r="I272" s="37">
        <f t="shared" si="49"/>
        <v>510.72548563440176</v>
      </c>
      <c r="J272" s="40">
        <f t="shared" si="50"/>
        <v>-97.180207855166486</v>
      </c>
      <c r="K272" s="37">
        <f t="shared" si="51"/>
        <v>413.54527777923528</v>
      </c>
      <c r="L272" s="37">
        <f t="shared" si="52"/>
        <v>2331461.841921044</v>
      </c>
      <c r="M272" s="37">
        <f t="shared" si="53"/>
        <v>1887834.1930622091</v>
      </c>
      <c r="N272" s="41">
        <f>'jan-feb'!M272</f>
        <v>421031.44885978295</v>
      </c>
      <c r="O272" s="41">
        <f t="shared" si="54"/>
        <v>1466802.7442024262</v>
      </c>
      <c r="Q272" s="4"/>
      <c r="R272" s="4"/>
      <c r="S272" s="4"/>
      <c r="T272" s="4"/>
    </row>
    <row r="273" spans="1:20" s="34" customFormat="1" x14ac:dyDescent="0.3">
      <c r="A273" s="33" t="s">
        <v>732</v>
      </c>
      <c r="B273" s="34" t="s">
        <v>324</v>
      </c>
      <c r="C273" s="36">
        <v>6620529</v>
      </c>
      <c r="D273" s="36">
        <v>947</v>
      </c>
      <c r="E273" s="37">
        <f t="shared" si="45"/>
        <v>6991.0549102428722</v>
      </c>
      <c r="F273" s="38">
        <f t="shared" si="46"/>
        <v>0.76429928703429229</v>
      </c>
      <c r="G273" s="39">
        <f t="shared" si="47"/>
        <v>1293.5743795763012</v>
      </c>
      <c r="H273" s="39">
        <f t="shared" si="48"/>
        <v>434.43962741905807</v>
      </c>
      <c r="I273" s="37">
        <f t="shared" si="49"/>
        <v>1728.0140069953593</v>
      </c>
      <c r="J273" s="40">
        <f t="shared" si="50"/>
        <v>-97.180207855166486</v>
      </c>
      <c r="K273" s="37">
        <f t="shared" si="51"/>
        <v>1630.8337991401927</v>
      </c>
      <c r="L273" s="37">
        <f t="shared" si="52"/>
        <v>1636429.2646246052</v>
      </c>
      <c r="M273" s="37">
        <f t="shared" si="53"/>
        <v>1544399.6077857625</v>
      </c>
      <c r="N273" s="41">
        <f>'jan-feb'!M273</f>
        <v>580572.06816573697</v>
      </c>
      <c r="O273" s="41">
        <f t="shared" si="54"/>
        <v>963827.53962002555</v>
      </c>
      <c r="Q273" s="4"/>
      <c r="R273" s="4"/>
      <c r="S273" s="4"/>
      <c r="T273" s="4"/>
    </row>
    <row r="274" spans="1:20" s="34" customFormat="1" x14ac:dyDescent="0.3">
      <c r="A274" s="33" t="s">
        <v>733</v>
      </c>
      <c r="B274" s="34" t="s">
        <v>325</v>
      </c>
      <c r="C274" s="36">
        <v>58202024</v>
      </c>
      <c r="D274" s="36">
        <v>7657</v>
      </c>
      <c r="E274" s="37">
        <f t="shared" si="45"/>
        <v>7601.1524095598797</v>
      </c>
      <c r="F274" s="38">
        <f t="shared" si="46"/>
        <v>0.83099838892036149</v>
      </c>
      <c r="G274" s="39">
        <f t="shared" si="47"/>
        <v>927.51587998609682</v>
      </c>
      <c r="H274" s="39">
        <f t="shared" si="48"/>
        <v>220.90550265810543</v>
      </c>
      <c r="I274" s="37">
        <f t="shared" si="49"/>
        <v>1148.4213826442024</v>
      </c>
      <c r="J274" s="40">
        <f t="shared" si="50"/>
        <v>-97.180207855166486</v>
      </c>
      <c r="K274" s="37">
        <f t="shared" si="51"/>
        <v>1051.241174789036</v>
      </c>
      <c r="L274" s="37">
        <f t="shared" si="52"/>
        <v>8793462.526906658</v>
      </c>
      <c r="M274" s="37">
        <f t="shared" si="53"/>
        <v>8049353.6753596487</v>
      </c>
      <c r="N274" s="41">
        <f>'jan-feb'!M274</f>
        <v>3670283.4030570742</v>
      </c>
      <c r="O274" s="41">
        <f t="shared" si="54"/>
        <v>4379070.2723025745</v>
      </c>
      <c r="Q274" s="4"/>
      <c r="R274" s="4"/>
      <c r="S274" s="4"/>
      <c r="T274" s="4"/>
    </row>
    <row r="275" spans="1:20" s="34" customFormat="1" x14ac:dyDescent="0.3">
      <c r="A275" s="33" t="s">
        <v>734</v>
      </c>
      <c r="B275" s="34" t="s">
        <v>326</v>
      </c>
      <c r="C275" s="36">
        <v>37706884</v>
      </c>
      <c r="D275" s="36">
        <v>4764</v>
      </c>
      <c r="E275" s="37">
        <f t="shared" si="45"/>
        <v>7914.9630562552475</v>
      </c>
      <c r="F275" s="38">
        <f t="shared" si="46"/>
        <v>0.86530583702545827</v>
      </c>
      <c r="G275" s="39">
        <f t="shared" si="47"/>
        <v>739.22949196887623</v>
      </c>
      <c r="H275" s="39">
        <f t="shared" si="48"/>
        <v>111.07177631472672</v>
      </c>
      <c r="I275" s="37">
        <f t="shared" si="49"/>
        <v>850.30126828360289</v>
      </c>
      <c r="J275" s="40">
        <f t="shared" si="50"/>
        <v>-97.180207855166486</v>
      </c>
      <c r="K275" s="37">
        <f t="shared" si="51"/>
        <v>753.12106042843641</v>
      </c>
      <c r="L275" s="37">
        <f t="shared" si="52"/>
        <v>4050835.242103084</v>
      </c>
      <c r="M275" s="37">
        <f t="shared" si="53"/>
        <v>3587868.7318810709</v>
      </c>
      <c r="N275" s="41">
        <f>'jan-feb'!M275</f>
        <v>1111711.421374416</v>
      </c>
      <c r="O275" s="41">
        <f t="shared" si="54"/>
        <v>2476157.3105066549</v>
      </c>
      <c r="Q275" s="4"/>
      <c r="R275" s="4"/>
      <c r="S275" s="4"/>
      <c r="T275" s="4"/>
    </row>
    <row r="276" spans="1:20" s="34" customFormat="1" x14ac:dyDescent="0.3">
      <c r="A276" s="33" t="s">
        <v>735</v>
      </c>
      <c r="B276" s="34" t="s">
        <v>327</v>
      </c>
      <c r="C276" s="36">
        <v>72168356</v>
      </c>
      <c r="D276" s="36">
        <v>9271</v>
      </c>
      <c r="E276" s="37">
        <f t="shared" si="45"/>
        <v>7784.3119404594972</v>
      </c>
      <c r="F276" s="38">
        <f t="shared" si="46"/>
        <v>0.85102236250909835</v>
      </c>
      <c r="G276" s="39">
        <f t="shared" si="47"/>
        <v>817.62016144632628</v>
      </c>
      <c r="H276" s="39">
        <f t="shared" si="48"/>
        <v>156.79966684323929</v>
      </c>
      <c r="I276" s="37">
        <f t="shared" si="49"/>
        <v>974.41982828956554</v>
      </c>
      <c r="J276" s="40">
        <f t="shared" si="50"/>
        <v>-97.180207855166486</v>
      </c>
      <c r="K276" s="37">
        <f t="shared" si="51"/>
        <v>877.23962043439906</v>
      </c>
      <c r="L276" s="37">
        <f t="shared" si="52"/>
        <v>9033846.2280725613</v>
      </c>
      <c r="M276" s="37">
        <f t="shared" si="53"/>
        <v>8132888.5210473137</v>
      </c>
      <c r="N276" s="41">
        <f>'jan-feb'!M276</f>
        <v>1793461.1215288152</v>
      </c>
      <c r="O276" s="41">
        <f t="shared" si="54"/>
        <v>6339427.3995184982</v>
      </c>
      <c r="Q276" s="4"/>
      <c r="R276" s="4"/>
      <c r="S276" s="4"/>
      <c r="T276" s="4"/>
    </row>
    <row r="277" spans="1:20" s="34" customFormat="1" x14ac:dyDescent="0.3">
      <c r="A277" s="33" t="s">
        <v>736</v>
      </c>
      <c r="B277" s="34" t="s">
        <v>328</v>
      </c>
      <c r="C277" s="36">
        <v>73852400</v>
      </c>
      <c r="D277" s="36">
        <v>8398</v>
      </c>
      <c r="E277" s="37">
        <f t="shared" si="45"/>
        <v>8794.0462014765417</v>
      </c>
      <c r="F277" s="38">
        <f t="shared" si="46"/>
        <v>0.96141187964173014</v>
      </c>
      <c r="G277" s="39">
        <f t="shared" si="47"/>
        <v>211.77960483609968</v>
      </c>
      <c r="H277" s="39">
        <f t="shared" si="48"/>
        <v>0</v>
      </c>
      <c r="I277" s="37">
        <f t="shared" si="49"/>
        <v>211.77960483609968</v>
      </c>
      <c r="J277" s="40">
        <f t="shared" si="50"/>
        <v>-97.180207855166486</v>
      </c>
      <c r="K277" s="37">
        <f t="shared" si="51"/>
        <v>114.59939698093319</v>
      </c>
      <c r="L277" s="37">
        <f t="shared" si="52"/>
        <v>1778525.121413565</v>
      </c>
      <c r="M277" s="37">
        <f t="shared" si="53"/>
        <v>962405.73584587697</v>
      </c>
      <c r="N277" s="41">
        <f>'jan-feb'!M277</f>
        <v>-1127580.8769497366</v>
      </c>
      <c r="O277" s="41">
        <f t="shared" si="54"/>
        <v>2089986.6127956137</v>
      </c>
      <c r="Q277" s="4"/>
      <c r="R277" s="4"/>
      <c r="S277" s="4"/>
      <c r="T277" s="4"/>
    </row>
    <row r="278" spans="1:20" s="34" customFormat="1" x14ac:dyDescent="0.3">
      <c r="A278" s="33" t="s">
        <v>737</v>
      </c>
      <c r="B278" s="34" t="s">
        <v>329</v>
      </c>
      <c r="C278" s="36">
        <v>80395352</v>
      </c>
      <c r="D278" s="36">
        <v>9383</v>
      </c>
      <c r="E278" s="37">
        <f t="shared" si="45"/>
        <v>8568.1926889054666</v>
      </c>
      <c r="F278" s="38">
        <f t="shared" si="46"/>
        <v>0.93672037301669264</v>
      </c>
      <c r="G278" s="39">
        <f t="shared" si="47"/>
        <v>347.29171237874471</v>
      </c>
      <c r="H278" s="39">
        <f t="shared" si="48"/>
        <v>0</v>
      </c>
      <c r="I278" s="37">
        <f t="shared" si="49"/>
        <v>347.29171237874471</v>
      </c>
      <c r="J278" s="40">
        <f t="shared" si="50"/>
        <v>-97.180207855166486</v>
      </c>
      <c r="K278" s="37">
        <f t="shared" si="51"/>
        <v>250.11150452357822</v>
      </c>
      <c r="L278" s="37">
        <f t="shared" si="52"/>
        <v>3258638.1372497617</v>
      </c>
      <c r="M278" s="37">
        <f t="shared" si="53"/>
        <v>2346796.2469447344</v>
      </c>
      <c r="N278" s="41">
        <f>'jan-feb'!M278</f>
        <v>-1347692.3588496498</v>
      </c>
      <c r="O278" s="41">
        <f t="shared" si="54"/>
        <v>3694488.6057943841</v>
      </c>
      <c r="Q278" s="4"/>
      <c r="R278" s="4"/>
      <c r="S278" s="4"/>
      <c r="T278" s="4"/>
    </row>
    <row r="279" spans="1:20" s="34" customFormat="1" x14ac:dyDescent="0.3">
      <c r="A279" s="33" t="s">
        <v>738</v>
      </c>
      <c r="B279" s="34" t="s">
        <v>330</v>
      </c>
      <c r="C279" s="36">
        <v>56569697</v>
      </c>
      <c r="D279" s="36">
        <v>6536</v>
      </c>
      <c r="E279" s="37">
        <f t="shared" si="45"/>
        <v>8655.0944002447977</v>
      </c>
      <c r="F279" s="38">
        <f t="shared" si="46"/>
        <v>0.94622093006730279</v>
      </c>
      <c r="G279" s="39">
        <f t="shared" si="47"/>
        <v>295.15068557514604</v>
      </c>
      <c r="H279" s="39">
        <f t="shared" si="48"/>
        <v>0</v>
      </c>
      <c r="I279" s="37">
        <f t="shared" si="49"/>
        <v>295.15068557514604</v>
      </c>
      <c r="J279" s="40">
        <f t="shared" si="50"/>
        <v>-97.180207855166486</v>
      </c>
      <c r="K279" s="37">
        <f t="shared" si="51"/>
        <v>197.97047771997956</v>
      </c>
      <c r="L279" s="37">
        <f t="shared" si="52"/>
        <v>1929104.8809191545</v>
      </c>
      <c r="M279" s="37">
        <f t="shared" si="53"/>
        <v>1293935.0423777865</v>
      </c>
      <c r="N279" s="41">
        <f>'jan-feb'!M279</f>
        <v>129123.50934228786</v>
      </c>
      <c r="O279" s="41">
        <f t="shared" si="54"/>
        <v>1164811.5330354986</v>
      </c>
      <c r="Q279" s="4"/>
      <c r="R279" s="4"/>
      <c r="S279" s="4"/>
      <c r="T279" s="4"/>
    </row>
    <row r="280" spans="1:20" s="34" customFormat="1" x14ac:dyDescent="0.3">
      <c r="A280" s="33" t="s">
        <v>739</v>
      </c>
      <c r="B280" s="34" t="s">
        <v>331</v>
      </c>
      <c r="C280" s="36">
        <v>61238219</v>
      </c>
      <c r="D280" s="36">
        <v>7487</v>
      </c>
      <c r="E280" s="37">
        <f t="shared" si="45"/>
        <v>8179.2732736743692</v>
      </c>
      <c r="F280" s="38">
        <f t="shared" si="46"/>
        <v>0.89420163505921957</v>
      </c>
      <c r="G280" s="39">
        <f t="shared" si="47"/>
        <v>580.64336151740315</v>
      </c>
      <c r="H280" s="39">
        <f t="shared" si="48"/>
        <v>18.563200218034126</v>
      </c>
      <c r="I280" s="37">
        <f t="shared" si="49"/>
        <v>599.20656173543728</v>
      </c>
      <c r="J280" s="40">
        <f t="shared" si="50"/>
        <v>-97.180207855166486</v>
      </c>
      <c r="K280" s="37">
        <f t="shared" si="51"/>
        <v>502.02635388027079</v>
      </c>
      <c r="L280" s="37">
        <f t="shared" si="52"/>
        <v>4486259.5277132187</v>
      </c>
      <c r="M280" s="37">
        <f t="shared" si="53"/>
        <v>3758671.3115015873</v>
      </c>
      <c r="N280" s="41">
        <f>'jan-feb'!M280</f>
        <v>1187937.8018429782</v>
      </c>
      <c r="O280" s="41">
        <f t="shared" si="54"/>
        <v>2570733.5096586091</v>
      </c>
      <c r="Q280" s="4"/>
      <c r="R280" s="4"/>
      <c r="S280" s="4"/>
      <c r="T280" s="4"/>
    </row>
    <row r="281" spans="1:20" s="34" customFormat="1" x14ac:dyDescent="0.3">
      <c r="A281" s="33" t="s">
        <v>740</v>
      </c>
      <c r="B281" s="34" t="s">
        <v>332</v>
      </c>
      <c r="C281" s="36">
        <v>27237438</v>
      </c>
      <c r="D281" s="36">
        <v>2956</v>
      </c>
      <c r="E281" s="37">
        <f t="shared" si="45"/>
        <v>9214.2889039242218</v>
      </c>
      <c r="F281" s="38">
        <f t="shared" si="46"/>
        <v>1.0073550458714127</v>
      </c>
      <c r="G281" s="39">
        <f t="shared" si="47"/>
        <v>-40.366016632508398</v>
      </c>
      <c r="H281" s="39">
        <f t="shared" si="48"/>
        <v>0</v>
      </c>
      <c r="I281" s="37">
        <f t="shared" si="49"/>
        <v>-40.366016632508398</v>
      </c>
      <c r="J281" s="40">
        <f t="shared" si="50"/>
        <v>-97.180207855166486</v>
      </c>
      <c r="K281" s="37">
        <f t="shared" si="51"/>
        <v>-137.54622448767489</v>
      </c>
      <c r="L281" s="37">
        <f t="shared" si="52"/>
        <v>-119321.94516569482</v>
      </c>
      <c r="M281" s="37">
        <f t="shared" si="53"/>
        <v>-406586.639585567</v>
      </c>
      <c r="N281" s="41">
        <f>'jan-feb'!M281</f>
        <v>-2208869.2214174117</v>
      </c>
      <c r="O281" s="41">
        <f t="shared" si="54"/>
        <v>1802282.5818318448</v>
      </c>
      <c r="Q281" s="4"/>
      <c r="R281" s="4"/>
      <c r="S281" s="4"/>
      <c r="T281" s="4"/>
    </row>
    <row r="282" spans="1:20" s="34" customFormat="1" x14ac:dyDescent="0.3">
      <c r="A282" s="33" t="s">
        <v>741</v>
      </c>
      <c r="B282" s="34" t="s">
        <v>333</v>
      </c>
      <c r="C282" s="36">
        <v>18348757</v>
      </c>
      <c r="D282" s="36">
        <v>2019</v>
      </c>
      <c r="E282" s="37">
        <f t="shared" si="45"/>
        <v>9088.0421000495298</v>
      </c>
      <c r="F282" s="38">
        <f t="shared" si="46"/>
        <v>0.99355307414745819</v>
      </c>
      <c r="G282" s="39">
        <f t="shared" si="47"/>
        <v>35.382065692306789</v>
      </c>
      <c r="H282" s="39">
        <f t="shared" si="48"/>
        <v>0</v>
      </c>
      <c r="I282" s="37">
        <f t="shared" si="49"/>
        <v>35.382065692306789</v>
      </c>
      <c r="J282" s="40">
        <f t="shared" si="50"/>
        <v>-97.180207855166486</v>
      </c>
      <c r="K282" s="37">
        <f t="shared" si="51"/>
        <v>-61.798142162859698</v>
      </c>
      <c r="L282" s="37">
        <f t="shared" si="52"/>
        <v>71436.390632767405</v>
      </c>
      <c r="M282" s="37">
        <f t="shared" si="53"/>
        <v>-124770.44902681373</v>
      </c>
      <c r="N282" s="41">
        <f>'jan-feb'!M282</f>
        <v>-693197.57396541012</v>
      </c>
      <c r="O282" s="41">
        <f t="shared" si="54"/>
        <v>568427.12493859639</v>
      </c>
      <c r="Q282" s="4"/>
      <c r="R282" s="4"/>
      <c r="S282" s="4"/>
      <c r="T282" s="4"/>
    </row>
    <row r="283" spans="1:20" s="34" customFormat="1" x14ac:dyDescent="0.3">
      <c r="A283" s="33" t="s">
        <v>742</v>
      </c>
      <c r="B283" s="34" t="s">
        <v>334</v>
      </c>
      <c r="C283" s="36">
        <v>13277888</v>
      </c>
      <c r="D283" s="36">
        <v>1238</v>
      </c>
      <c r="E283" s="37">
        <f t="shared" si="45"/>
        <v>10725.273021001616</v>
      </c>
      <c r="F283" s="38">
        <f t="shared" si="46"/>
        <v>1.1725438618983592</v>
      </c>
      <c r="G283" s="39">
        <f t="shared" si="47"/>
        <v>-946.95648687894493</v>
      </c>
      <c r="H283" s="39">
        <f t="shared" si="48"/>
        <v>0</v>
      </c>
      <c r="I283" s="37">
        <f t="shared" si="49"/>
        <v>-946.95648687894493</v>
      </c>
      <c r="J283" s="40">
        <f t="shared" si="50"/>
        <v>-97.180207855166486</v>
      </c>
      <c r="K283" s="37">
        <f t="shared" si="51"/>
        <v>-1044.1366947341114</v>
      </c>
      <c r="L283" s="37">
        <f t="shared" si="52"/>
        <v>-1172332.1307561339</v>
      </c>
      <c r="M283" s="37">
        <f t="shared" si="53"/>
        <v>-1292641.2280808298</v>
      </c>
      <c r="N283" s="41">
        <f>'jan-feb'!M283</f>
        <v>-807449.13846913213</v>
      </c>
      <c r="O283" s="41">
        <f t="shared" si="54"/>
        <v>-485192.08961169771</v>
      </c>
      <c r="Q283" s="4"/>
      <c r="R283" s="4"/>
      <c r="S283" s="4"/>
      <c r="T283" s="4"/>
    </row>
    <row r="284" spans="1:20" s="34" customFormat="1" x14ac:dyDescent="0.3">
      <c r="A284" s="33" t="s">
        <v>743</v>
      </c>
      <c r="B284" s="34" t="s">
        <v>335</v>
      </c>
      <c r="C284" s="36">
        <v>30925452</v>
      </c>
      <c r="D284" s="36">
        <v>3539</v>
      </c>
      <c r="E284" s="37">
        <f t="shared" si="45"/>
        <v>8738.4718847131953</v>
      </c>
      <c r="F284" s="38">
        <f t="shared" si="46"/>
        <v>0.95533619990169394</v>
      </c>
      <c r="G284" s="39">
        <f t="shared" si="47"/>
        <v>245.12419489410749</v>
      </c>
      <c r="H284" s="39">
        <f t="shared" si="48"/>
        <v>0</v>
      </c>
      <c r="I284" s="37">
        <f t="shared" si="49"/>
        <v>245.12419489410749</v>
      </c>
      <c r="J284" s="40">
        <f t="shared" si="50"/>
        <v>-97.180207855166486</v>
      </c>
      <c r="K284" s="37">
        <f t="shared" si="51"/>
        <v>147.943987038941</v>
      </c>
      <c r="L284" s="37">
        <f t="shared" si="52"/>
        <v>867494.52573024645</v>
      </c>
      <c r="M284" s="37">
        <f t="shared" si="53"/>
        <v>523573.77013081219</v>
      </c>
      <c r="N284" s="41">
        <f>'jan-feb'!M284</f>
        <v>-616943.0648160415</v>
      </c>
      <c r="O284" s="41">
        <f t="shared" si="54"/>
        <v>1140516.8349468536</v>
      </c>
      <c r="Q284" s="4"/>
      <c r="R284" s="4"/>
      <c r="S284" s="4"/>
      <c r="T284" s="4"/>
    </row>
    <row r="285" spans="1:20" s="34" customFormat="1" x14ac:dyDescent="0.3">
      <c r="A285" s="33" t="s">
        <v>744</v>
      </c>
      <c r="B285" s="34" t="s">
        <v>336</v>
      </c>
      <c r="C285" s="36">
        <v>75448876</v>
      </c>
      <c r="D285" s="36">
        <v>9800</v>
      </c>
      <c r="E285" s="37">
        <f t="shared" si="45"/>
        <v>7698.8648979591835</v>
      </c>
      <c r="F285" s="38">
        <f t="shared" si="46"/>
        <v>0.84168083758894729</v>
      </c>
      <c r="G285" s="39">
        <f t="shared" si="47"/>
        <v>868.88838694651452</v>
      </c>
      <c r="H285" s="39">
        <f t="shared" si="48"/>
        <v>186.7061317183491</v>
      </c>
      <c r="I285" s="37">
        <f t="shared" si="49"/>
        <v>1055.5945186648637</v>
      </c>
      <c r="J285" s="40">
        <f t="shared" si="50"/>
        <v>-97.180207855166486</v>
      </c>
      <c r="K285" s="37">
        <f t="shared" si="51"/>
        <v>958.41431080969721</v>
      </c>
      <c r="L285" s="37">
        <f t="shared" si="52"/>
        <v>10344826.282915665</v>
      </c>
      <c r="M285" s="37">
        <f t="shared" si="53"/>
        <v>9392460.2459350321</v>
      </c>
      <c r="N285" s="41">
        <f>'jan-feb'!M285</f>
        <v>3835529.0464880946</v>
      </c>
      <c r="O285" s="41">
        <f t="shared" si="54"/>
        <v>5556931.1994469371</v>
      </c>
      <c r="Q285" s="4"/>
      <c r="R285" s="4"/>
      <c r="S285" s="4"/>
      <c r="T285" s="4"/>
    </row>
    <row r="286" spans="1:20" s="34" customFormat="1" x14ac:dyDescent="0.3">
      <c r="A286" s="33" t="s">
        <v>745</v>
      </c>
      <c r="B286" s="34" t="s">
        <v>337</v>
      </c>
      <c r="C286" s="36">
        <v>26302994</v>
      </c>
      <c r="D286" s="36">
        <v>3433</v>
      </c>
      <c r="E286" s="37">
        <f t="shared" si="45"/>
        <v>7661.8100786484129</v>
      </c>
      <c r="F286" s="38">
        <f t="shared" si="46"/>
        <v>0.83762980775954166</v>
      </c>
      <c r="G286" s="39">
        <f t="shared" si="47"/>
        <v>891.12127853297693</v>
      </c>
      <c r="H286" s="39">
        <f t="shared" si="48"/>
        <v>199.67531847711882</v>
      </c>
      <c r="I286" s="37">
        <f t="shared" si="49"/>
        <v>1090.7965970100959</v>
      </c>
      <c r="J286" s="40">
        <f t="shared" si="50"/>
        <v>-97.180207855166486</v>
      </c>
      <c r="K286" s="37">
        <f t="shared" si="51"/>
        <v>993.61638915492938</v>
      </c>
      <c r="L286" s="37">
        <f t="shared" si="52"/>
        <v>3744704.7175356592</v>
      </c>
      <c r="M286" s="37">
        <f t="shared" si="53"/>
        <v>3411085.0639688727</v>
      </c>
      <c r="N286" s="41">
        <f>'jan-feb'!M286</f>
        <v>1303322.2332238385</v>
      </c>
      <c r="O286" s="41">
        <f t="shared" si="54"/>
        <v>2107762.8307450339</v>
      </c>
      <c r="Q286" s="4"/>
      <c r="R286" s="4"/>
      <c r="S286" s="4"/>
      <c r="T286" s="4"/>
    </row>
    <row r="287" spans="1:20" s="34" customFormat="1" x14ac:dyDescent="0.3">
      <c r="A287" s="33" t="s">
        <v>746</v>
      </c>
      <c r="B287" s="34" t="s">
        <v>338</v>
      </c>
      <c r="C287" s="36">
        <v>49069933</v>
      </c>
      <c r="D287" s="36">
        <v>5849</v>
      </c>
      <c r="E287" s="37">
        <f t="shared" si="45"/>
        <v>8389.4568302273892</v>
      </c>
      <c r="F287" s="38">
        <f t="shared" si="46"/>
        <v>0.91718001879132849</v>
      </c>
      <c r="G287" s="39">
        <f t="shared" si="47"/>
        <v>454.53322758559113</v>
      </c>
      <c r="H287" s="39">
        <f t="shared" si="48"/>
        <v>0</v>
      </c>
      <c r="I287" s="37">
        <f t="shared" si="49"/>
        <v>454.53322758559113</v>
      </c>
      <c r="J287" s="40">
        <f t="shared" si="50"/>
        <v>-97.180207855166486</v>
      </c>
      <c r="K287" s="37">
        <f t="shared" si="51"/>
        <v>357.35301973042465</v>
      </c>
      <c r="L287" s="37">
        <f t="shared" si="52"/>
        <v>2658564.8481481224</v>
      </c>
      <c r="M287" s="37">
        <f t="shared" si="53"/>
        <v>2090157.8124032537</v>
      </c>
      <c r="N287" s="41">
        <f>'jan-feb'!M287</f>
        <v>-297032.97262193466</v>
      </c>
      <c r="O287" s="41">
        <f t="shared" si="54"/>
        <v>2387190.7850251882</v>
      </c>
      <c r="Q287" s="4"/>
      <c r="R287" s="4"/>
      <c r="S287" s="4"/>
      <c r="T287" s="4"/>
    </row>
    <row r="288" spans="1:20" s="34" customFormat="1" x14ac:dyDescent="0.3">
      <c r="A288" s="33" t="s">
        <v>747</v>
      </c>
      <c r="B288" s="34" t="s">
        <v>339</v>
      </c>
      <c r="C288" s="36">
        <v>18875825</v>
      </c>
      <c r="D288" s="36">
        <v>2641</v>
      </c>
      <c r="E288" s="37">
        <f t="shared" si="45"/>
        <v>7147.2264293828093</v>
      </c>
      <c r="F288" s="38">
        <f t="shared" si="46"/>
        <v>0.78137278770996776</v>
      </c>
      <c r="G288" s="39">
        <f t="shared" si="47"/>
        <v>1199.871468092339</v>
      </c>
      <c r="H288" s="39">
        <f t="shared" si="48"/>
        <v>379.77959572008007</v>
      </c>
      <c r="I288" s="37">
        <f t="shared" si="49"/>
        <v>1579.6510638124191</v>
      </c>
      <c r="J288" s="40">
        <f t="shared" si="50"/>
        <v>-97.180207855166486</v>
      </c>
      <c r="K288" s="37">
        <f t="shared" si="51"/>
        <v>1482.4708559572528</v>
      </c>
      <c r="L288" s="37">
        <f t="shared" si="52"/>
        <v>4171858.4595285989</v>
      </c>
      <c r="M288" s="37">
        <f t="shared" si="53"/>
        <v>3915205.5305831046</v>
      </c>
      <c r="N288" s="41">
        <f>'jan-feb'!M288</f>
        <v>1979064.1076301073</v>
      </c>
      <c r="O288" s="41">
        <f t="shared" si="54"/>
        <v>1936141.4229529973</v>
      </c>
      <c r="Q288" s="4"/>
      <c r="R288" s="4"/>
      <c r="S288" s="4"/>
      <c r="T288" s="4"/>
    </row>
    <row r="289" spans="1:20" s="34" customFormat="1" x14ac:dyDescent="0.3">
      <c r="A289" s="33" t="s">
        <v>748</v>
      </c>
      <c r="B289" s="34" t="s">
        <v>340</v>
      </c>
      <c r="C289" s="36">
        <v>21533824</v>
      </c>
      <c r="D289" s="36">
        <v>3045</v>
      </c>
      <c r="E289" s="37">
        <f t="shared" si="45"/>
        <v>7071.8633825944171</v>
      </c>
      <c r="F289" s="38">
        <f t="shared" si="46"/>
        <v>0.77313369880727467</v>
      </c>
      <c r="G289" s="39">
        <f t="shared" si="47"/>
        <v>1245.0892961653744</v>
      </c>
      <c r="H289" s="39">
        <f t="shared" si="48"/>
        <v>406.15666209601733</v>
      </c>
      <c r="I289" s="37">
        <f t="shared" si="49"/>
        <v>1651.2459582613917</v>
      </c>
      <c r="J289" s="40">
        <f t="shared" si="50"/>
        <v>-97.180207855166486</v>
      </c>
      <c r="K289" s="37">
        <f t="shared" si="51"/>
        <v>1554.0657504062251</v>
      </c>
      <c r="L289" s="37">
        <f t="shared" si="52"/>
        <v>5028043.9429059373</v>
      </c>
      <c r="M289" s="37">
        <f t="shared" si="53"/>
        <v>4732130.2099869559</v>
      </c>
      <c r="N289" s="41">
        <f>'jan-feb'!M289</f>
        <v>2034928.4073016567</v>
      </c>
      <c r="O289" s="41">
        <f t="shared" si="54"/>
        <v>2697201.802685299</v>
      </c>
      <c r="Q289" s="4"/>
      <c r="R289" s="4"/>
      <c r="S289" s="4"/>
      <c r="T289" s="4"/>
    </row>
    <row r="290" spans="1:20" s="34" customFormat="1" x14ac:dyDescent="0.3">
      <c r="A290" s="33" t="s">
        <v>749</v>
      </c>
      <c r="B290" s="34" t="s">
        <v>341</v>
      </c>
      <c r="C290" s="36">
        <v>63408427</v>
      </c>
      <c r="D290" s="36">
        <v>7106</v>
      </c>
      <c r="E290" s="37">
        <f t="shared" si="45"/>
        <v>8923.2236138474527</v>
      </c>
      <c r="F290" s="38">
        <f t="shared" si="46"/>
        <v>0.97553424106552167</v>
      </c>
      <c r="G290" s="39">
        <f t="shared" si="47"/>
        <v>134.27315741355304</v>
      </c>
      <c r="H290" s="39">
        <f t="shared" si="48"/>
        <v>0</v>
      </c>
      <c r="I290" s="37">
        <f t="shared" si="49"/>
        <v>134.27315741355304</v>
      </c>
      <c r="J290" s="40">
        <f t="shared" si="50"/>
        <v>-97.180207855166486</v>
      </c>
      <c r="K290" s="37">
        <f t="shared" si="51"/>
        <v>37.09294955838655</v>
      </c>
      <c r="L290" s="37">
        <f t="shared" si="52"/>
        <v>954145.0565807079</v>
      </c>
      <c r="M290" s="37">
        <f t="shared" si="53"/>
        <v>263582.4995618948</v>
      </c>
      <c r="N290" s="41">
        <f>'jan-feb'!M290</f>
        <v>-1974007.8497266991</v>
      </c>
      <c r="O290" s="41">
        <f t="shared" si="54"/>
        <v>2237590.349288594</v>
      </c>
      <c r="Q290" s="4"/>
      <c r="R290" s="4"/>
      <c r="S290" s="4"/>
      <c r="T290" s="4"/>
    </row>
    <row r="291" spans="1:20" s="34" customFormat="1" x14ac:dyDescent="0.3">
      <c r="A291" s="33" t="s">
        <v>750</v>
      </c>
      <c r="B291" s="34" t="s">
        <v>342</v>
      </c>
      <c r="C291" s="36">
        <v>46185698</v>
      </c>
      <c r="D291" s="36">
        <v>5928</v>
      </c>
      <c r="E291" s="37">
        <f t="shared" si="45"/>
        <v>7791.1096491228072</v>
      </c>
      <c r="F291" s="38">
        <f t="shared" si="46"/>
        <v>0.8517655241565949</v>
      </c>
      <c r="G291" s="39">
        <f t="shared" si="47"/>
        <v>813.54153624834032</v>
      </c>
      <c r="H291" s="39">
        <f t="shared" si="48"/>
        <v>154.42046881108081</v>
      </c>
      <c r="I291" s="37">
        <f t="shared" si="49"/>
        <v>967.96200505942113</v>
      </c>
      <c r="J291" s="40">
        <f t="shared" si="50"/>
        <v>-97.180207855166486</v>
      </c>
      <c r="K291" s="37">
        <f t="shared" si="51"/>
        <v>870.78179720425464</v>
      </c>
      <c r="L291" s="37">
        <f t="shared" si="52"/>
        <v>5738078.7659922484</v>
      </c>
      <c r="M291" s="37">
        <f t="shared" si="53"/>
        <v>5161994.4938268214</v>
      </c>
      <c r="N291" s="41">
        <f>'jan-feb'!M291</f>
        <v>967587.54568254016</v>
      </c>
      <c r="O291" s="41">
        <f t="shared" si="54"/>
        <v>4194406.9481442813</v>
      </c>
      <c r="Q291" s="4"/>
      <c r="R291" s="4"/>
      <c r="S291" s="4"/>
      <c r="T291" s="4"/>
    </row>
    <row r="292" spans="1:20" s="34" customFormat="1" x14ac:dyDescent="0.3">
      <c r="A292" s="33" t="s">
        <v>751</v>
      </c>
      <c r="B292" s="34" t="s">
        <v>344</v>
      </c>
      <c r="C292" s="36">
        <v>11251596</v>
      </c>
      <c r="D292" s="36">
        <v>1574</v>
      </c>
      <c r="E292" s="37">
        <f t="shared" si="45"/>
        <v>7148.4091486658199</v>
      </c>
      <c r="F292" s="38">
        <f t="shared" si="46"/>
        <v>0.78150208886928818</v>
      </c>
      <c r="G292" s="39">
        <f t="shared" si="47"/>
        <v>1199.1618365225327</v>
      </c>
      <c r="H292" s="39">
        <f t="shared" si="48"/>
        <v>379.36564397102637</v>
      </c>
      <c r="I292" s="37">
        <f t="shared" si="49"/>
        <v>1578.5274804935591</v>
      </c>
      <c r="J292" s="40">
        <f t="shared" si="50"/>
        <v>-97.180207855166486</v>
      </c>
      <c r="K292" s="37">
        <f t="shared" si="51"/>
        <v>1481.3472726383925</v>
      </c>
      <c r="L292" s="37">
        <f t="shared" si="52"/>
        <v>2484602.2542968621</v>
      </c>
      <c r="M292" s="37">
        <f t="shared" si="53"/>
        <v>2331640.6071328297</v>
      </c>
      <c r="N292" s="41">
        <f>'jan-feb'!M292</f>
        <v>744044.01134410792</v>
      </c>
      <c r="O292" s="41">
        <f t="shared" si="54"/>
        <v>1587596.5957887219</v>
      </c>
      <c r="Q292" s="4"/>
      <c r="R292" s="4"/>
      <c r="S292" s="4"/>
      <c r="T292" s="4"/>
    </row>
    <row r="293" spans="1:20" s="34" customFormat="1" x14ac:dyDescent="0.3">
      <c r="A293" s="33" t="s">
        <v>752</v>
      </c>
      <c r="B293" s="34" t="s">
        <v>345</v>
      </c>
      <c r="C293" s="36">
        <v>17124817</v>
      </c>
      <c r="D293" s="36">
        <v>2134</v>
      </c>
      <c r="E293" s="37">
        <f t="shared" si="45"/>
        <v>8024.7502343017804</v>
      </c>
      <c r="F293" s="38">
        <f t="shared" si="46"/>
        <v>0.87730835495498161</v>
      </c>
      <c r="G293" s="39">
        <f t="shared" si="47"/>
        <v>673.3571851409564</v>
      </c>
      <c r="H293" s="39">
        <f t="shared" si="48"/>
        <v>72.64626399844019</v>
      </c>
      <c r="I293" s="37">
        <f t="shared" si="49"/>
        <v>746.00344913939659</v>
      </c>
      <c r="J293" s="40">
        <f t="shared" si="50"/>
        <v>-97.180207855166486</v>
      </c>
      <c r="K293" s="37">
        <f t="shared" si="51"/>
        <v>648.82324128423011</v>
      </c>
      <c r="L293" s="37">
        <f t="shared" si="52"/>
        <v>1591971.3604634723</v>
      </c>
      <c r="M293" s="37">
        <f t="shared" si="53"/>
        <v>1384588.7969005471</v>
      </c>
      <c r="N293" s="41">
        <f>'jan-feb'!M293</f>
        <v>150965.41850312767</v>
      </c>
      <c r="O293" s="41">
        <f t="shared" si="54"/>
        <v>1233623.3783974194</v>
      </c>
      <c r="Q293" s="4"/>
      <c r="R293" s="4"/>
      <c r="S293" s="4"/>
      <c r="T293" s="4"/>
    </row>
    <row r="294" spans="1:20" s="34" customFormat="1" x14ac:dyDescent="0.3">
      <c r="A294" s="33" t="s">
        <v>753</v>
      </c>
      <c r="B294" s="34" t="s">
        <v>346</v>
      </c>
      <c r="C294" s="36">
        <v>27912822</v>
      </c>
      <c r="D294" s="36">
        <v>3553</v>
      </c>
      <c r="E294" s="37">
        <f t="shared" si="45"/>
        <v>7856.1277793414019</v>
      </c>
      <c r="F294" s="38">
        <f t="shared" si="46"/>
        <v>0.85887365178659925</v>
      </c>
      <c r="G294" s="39">
        <f t="shared" si="47"/>
        <v>774.53065811718352</v>
      </c>
      <c r="H294" s="39">
        <f t="shared" si="48"/>
        <v>131.66412323457266</v>
      </c>
      <c r="I294" s="37">
        <f t="shared" si="49"/>
        <v>906.19478135175621</v>
      </c>
      <c r="J294" s="40">
        <f t="shared" si="50"/>
        <v>-97.180207855166486</v>
      </c>
      <c r="K294" s="37">
        <f t="shared" si="51"/>
        <v>809.01457349658972</v>
      </c>
      <c r="L294" s="37">
        <f t="shared" si="52"/>
        <v>3219710.0581427896</v>
      </c>
      <c r="M294" s="37">
        <f t="shared" si="53"/>
        <v>2874428.7796333833</v>
      </c>
      <c r="N294" s="41">
        <f>'jan-feb'!M294</f>
        <v>1215588.461344101</v>
      </c>
      <c r="O294" s="41">
        <f t="shared" si="54"/>
        <v>1658840.3182892823</v>
      </c>
      <c r="Q294" s="4"/>
      <c r="R294" s="4"/>
      <c r="S294" s="4"/>
      <c r="T294" s="4"/>
    </row>
    <row r="295" spans="1:20" s="34" customFormat="1" x14ac:dyDescent="0.3">
      <c r="A295" s="33" t="s">
        <v>754</v>
      </c>
      <c r="B295" s="34" t="s">
        <v>347</v>
      </c>
      <c r="C295" s="36">
        <v>471241451</v>
      </c>
      <c r="D295" s="36">
        <v>52024</v>
      </c>
      <c r="E295" s="37">
        <f t="shared" si="45"/>
        <v>9058.1549092726436</v>
      </c>
      <c r="F295" s="38">
        <f t="shared" si="46"/>
        <v>0.99028564757228366</v>
      </c>
      <c r="G295" s="39">
        <f t="shared" si="47"/>
        <v>53.314380158438503</v>
      </c>
      <c r="H295" s="39">
        <f t="shared" si="48"/>
        <v>0</v>
      </c>
      <c r="I295" s="37">
        <f t="shared" si="49"/>
        <v>53.314380158438503</v>
      </c>
      <c r="J295" s="40">
        <f t="shared" si="50"/>
        <v>-97.180207855166486</v>
      </c>
      <c r="K295" s="37">
        <f t="shared" si="51"/>
        <v>-43.865827696727983</v>
      </c>
      <c r="L295" s="37">
        <f t="shared" si="52"/>
        <v>2773627.3133626045</v>
      </c>
      <c r="M295" s="37">
        <f t="shared" si="53"/>
        <v>-2282075.8200945766</v>
      </c>
      <c r="N295" s="41">
        <f>'jan-feb'!M295</f>
        <v>-4683038.9357981747</v>
      </c>
      <c r="O295" s="41">
        <f t="shared" si="54"/>
        <v>2400963.1157035981</v>
      </c>
      <c r="Q295" s="4"/>
      <c r="R295" s="4"/>
      <c r="S295" s="4"/>
      <c r="T295" s="4"/>
    </row>
    <row r="296" spans="1:20" s="34" customFormat="1" x14ac:dyDescent="0.3">
      <c r="A296" s="33" t="s">
        <v>755</v>
      </c>
      <c r="B296" s="34" t="s">
        <v>348</v>
      </c>
      <c r="C296" s="36">
        <v>160486691</v>
      </c>
      <c r="D296" s="36">
        <v>18630</v>
      </c>
      <c r="E296" s="37">
        <f t="shared" si="45"/>
        <v>8614.4224906065483</v>
      </c>
      <c r="F296" s="38">
        <f t="shared" si="46"/>
        <v>0.94177446069494919</v>
      </c>
      <c r="G296" s="39">
        <f t="shared" si="47"/>
        <v>319.55383135809569</v>
      </c>
      <c r="H296" s="39">
        <f t="shared" si="48"/>
        <v>0</v>
      </c>
      <c r="I296" s="37">
        <f t="shared" si="49"/>
        <v>319.55383135809569</v>
      </c>
      <c r="J296" s="40">
        <f t="shared" si="50"/>
        <v>-97.180207855166486</v>
      </c>
      <c r="K296" s="37">
        <f t="shared" si="51"/>
        <v>222.37362350292921</v>
      </c>
      <c r="L296" s="37">
        <f t="shared" si="52"/>
        <v>5953287.8782013226</v>
      </c>
      <c r="M296" s="37">
        <f t="shared" si="53"/>
        <v>4142820.6058595711</v>
      </c>
      <c r="N296" s="41">
        <f>'jan-feb'!M296</f>
        <v>-2406960.6200968754</v>
      </c>
      <c r="O296" s="41">
        <f t="shared" si="54"/>
        <v>6549781.2259564465</v>
      </c>
      <c r="Q296" s="4"/>
      <c r="R296" s="4"/>
      <c r="S296" s="4"/>
      <c r="T296" s="4"/>
    </row>
    <row r="297" spans="1:20" s="34" customFormat="1" x14ac:dyDescent="0.3">
      <c r="A297" s="33" t="s">
        <v>756</v>
      </c>
      <c r="B297" s="34" t="s">
        <v>349</v>
      </c>
      <c r="C297" s="36">
        <v>12707750</v>
      </c>
      <c r="D297" s="36">
        <v>1450</v>
      </c>
      <c r="E297" s="37">
        <f t="shared" si="45"/>
        <v>8763.9655172413786</v>
      </c>
      <c r="F297" s="38">
        <f t="shared" si="46"/>
        <v>0.95812329933309115</v>
      </c>
      <c r="G297" s="39">
        <f t="shared" si="47"/>
        <v>229.82801537719752</v>
      </c>
      <c r="H297" s="39">
        <f t="shared" si="48"/>
        <v>0</v>
      </c>
      <c r="I297" s="37">
        <f t="shared" si="49"/>
        <v>229.82801537719752</v>
      </c>
      <c r="J297" s="40">
        <f t="shared" si="50"/>
        <v>-97.180207855166486</v>
      </c>
      <c r="K297" s="37">
        <f t="shared" si="51"/>
        <v>132.64780752203103</v>
      </c>
      <c r="L297" s="37">
        <f t="shared" si="52"/>
        <v>333250.6222969364</v>
      </c>
      <c r="M297" s="37">
        <f t="shared" si="53"/>
        <v>192339.32090694498</v>
      </c>
      <c r="N297" s="41">
        <f>'jan-feb'!M297</f>
        <v>-1038938.7906140886</v>
      </c>
      <c r="O297" s="41">
        <f t="shared" si="54"/>
        <v>1231278.1115210336</v>
      </c>
      <c r="Q297" s="4"/>
      <c r="R297" s="4"/>
      <c r="S297" s="4"/>
      <c r="T297" s="4"/>
    </row>
    <row r="298" spans="1:20" s="34" customFormat="1" x14ac:dyDescent="0.3">
      <c r="A298" s="33" t="s">
        <v>757</v>
      </c>
      <c r="B298" s="34" t="s">
        <v>350</v>
      </c>
      <c r="C298" s="36">
        <v>13094987</v>
      </c>
      <c r="D298" s="36">
        <v>2014</v>
      </c>
      <c r="E298" s="37">
        <f t="shared" si="45"/>
        <v>6501.9796425024824</v>
      </c>
      <c r="F298" s="38">
        <f t="shared" si="46"/>
        <v>0.71083097885487623</v>
      </c>
      <c r="G298" s="39">
        <f t="shared" si="47"/>
        <v>1587.0195402205352</v>
      </c>
      <c r="H298" s="39">
        <f t="shared" si="48"/>
        <v>605.61597112819447</v>
      </c>
      <c r="I298" s="37">
        <f t="shared" si="49"/>
        <v>2192.6355113487298</v>
      </c>
      <c r="J298" s="40">
        <f t="shared" si="50"/>
        <v>-97.180207855166486</v>
      </c>
      <c r="K298" s="37">
        <f t="shared" si="51"/>
        <v>2095.4553034935634</v>
      </c>
      <c r="L298" s="37">
        <f t="shared" si="52"/>
        <v>4415967.9198563416</v>
      </c>
      <c r="M298" s="37">
        <f t="shared" si="53"/>
        <v>4220246.9812360369</v>
      </c>
      <c r="N298" s="41">
        <f>'jan-feb'!M298</f>
        <v>2023436.0144517366</v>
      </c>
      <c r="O298" s="41">
        <f t="shared" si="54"/>
        <v>2196810.9667843003</v>
      </c>
      <c r="Q298" s="4"/>
      <c r="R298" s="4"/>
      <c r="S298" s="4"/>
      <c r="T298" s="4"/>
    </row>
    <row r="299" spans="1:20" s="34" customFormat="1" x14ac:dyDescent="0.3">
      <c r="A299" s="33" t="s">
        <v>758</v>
      </c>
      <c r="B299" s="34" t="s">
        <v>351</v>
      </c>
      <c r="C299" s="36">
        <v>58982583</v>
      </c>
      <c r="D299" s="36">
        <v>7916</v>
      </c>
      <c r="E299" s="37">
        <f t="shared" si="45"/>
        <v>7451.058994441637</v>
      </c>
      <c r="F299" s="38">
        <f t="shared" si="46"/>
        <v>0.81458937888736349</v>
      </c>
      <c r="G299" s="39">
        <f t="shared" si="47"/>
        <v>1017.5719290570424</v>
      </c>
      <c r="H299" s="39">
        <f t="shared" si="48"/>
        <v>273.43819794949036</v>
      </c>
      <c r="I299" s="37">
        <f t="shared" si="49"/>
        <v>1291.0101270065329</v>
      </c>
      <c r="J299" s="40">
        <f t="shared" si="50"/>
        <v>-97.180207855166486</v>
      </c>
      <c r="K299" s="37">
        <f t="shared" si="51"/>
        <v>1193.8299191513665</v>
      </c>
      <c r="L299" s="37">
        <f t="shared" si="52"/>
        <v>10219636.165383715</v>
      </c>
      <c r="M299" s="37">
        <f t="shared" si="53"/>
        <v>9450357.6400022171</v>
      </c>
      <c r="N299" s="41">
        <f>'jan-feb'!M299</f>
        <v>4236437.8999999724</v>
      </c>
      <c r="O299" s="41">
        <f t="shared" si="54"/>
        <v>5213919.7400022447</v>
      </c>
      <c r="Q299" s="4"/>
      <c r="R299" s="4"/>
      <c r="S299" s="4"/>
      <c r="T299" s="4"/>
    </row>
    <row r="300" spans="1:20" s="34" customFormat="1" x14ac:dyDescent="0.3">
      <c r="A300" s="33" t="s">
        <v>759</v>
      </c>
      <c r="B300" s="34" t="s">
        <v>352</v>
      </c>
      <c r="C300" s="36">
        <v>7653899</v>
      </c>
      <c r="D300" s="36">
        <v>1232</v>
      </c>
      <c r="E300" s="37">
        <f t="shared" si="45"/>
        <v>6212.5803571428569</v>
      </c>
      <c r="F300" s="38">
        <f t="shared" si="46"/>
        <v>0.67919231054109652</v>
      </c>
      <c r="G300" s="39">
        <f t="shared" si="47"/>
        <v>1760.6591114363105</v>
      </c>
      <c r="H300" s="39">
        <f t="shared" si="48"/>
        <v>706.90572100406337</v>
      </c>
      <c r="I300" s="37">
        <f t="shared" si="49"/>
        <v>2467.5648324403737</v>
      </c>
      <c r="J300" s="40">
        <f t="shared" si="50"/>
        <v>-97.180207855166486</v>
      </c>
      <c r="K300" s="37">
        <f t="shared" si="51"/>
        <v>2370.3846245852073</v>
      </c>
      <c r="L300" s="37">
        <f t="shared" si="52"/>
        <v>3040039.8735665404</v>
      </c>
      <c r="M300" s="37">
        <f t="shared" si="53"/>
        <v>2920313.8574889754</v>
      </c>
      <c r="N300" s="41">
        <f>'jan-feb'!M300</f>
        <v>1477191.2787013601</v>
      </c>
      <c r="O300" s="41">
        <f t="shared" si="54"/>
        <v>1443122.5787876153</v>
      </c>
      <c r="Q300" s="4"/>
      <c r="R300" s="4"/>
      <c r="S300" s="4"/>
      <c r="T300" s="4"/>
    </row>
    <row r="301" spans="1:20" s="34" customFormat="1" x14ac:dyDescent="0.3">
      <c r="A301" s="33" t="s">
        <v>760</v>
      </c>
      <c r="B301" s="34" t="s">
        <v>353</v>
      </c>
      <c r="C301" s="36">
        <v>2989187</v>
      </c>
      <c r="D301" s="36">
        <v>497</v>
      </c>
      <c r="E301" s="37">
        <f t="shared" si="45"/>
        <v>6014.4607645875249</v>
      </c>
      <c r="F301" s="38">
        <f t="shared" si="46"/>
        <v>0.65753282348489994</v>
      </c>
      <c r="G301" s="39">
        <f t="shared" si="47"/>
        <v>1879.5308669695096</v>
      </c>
      <c r="H301" s="39">
        <f t="shared" si="48"/>
        <v>776.2475783984296</v>
      </c>
      <c r="I301" s="37">
        <f t="shared" si="49"/>
        <v>2655.7784453679392</v>
      </c>
      <c r="J301" s="40">
        <f t="shared" si="50"/>
        <v>-97.180207855166486</v>
      </c>
      <c r="K301" s="37">
        <f t="shared" si="51"/>
        <v>2558.5982375127728</v>
      </c>
      <c r="L301" s="37">
        <f t="shared" si="52"/>
        <v>1319921.8873478658</v>
      </c>
      <c r="M301" s="37">
        <f t="shared" si="53"/>
        <v>1271623.3240438481</v>
      </c>
      <c r="N301" s="41">
        <f>'jan-feb'!M301</f>
        <v>591731.9752147533</v>
      </c>
      <c r="O301" s="41">
        <f t="shared" si="54"/>
        <v>679891.34882909479</v>
      </c>
      <c r="Q301" s="4"/>
      <c r="R301" s="4"/>
      <c r="S301" s="4"/>
      <c r="T301" s="4"/>
    </row>
    <row r="302" spans="1:20" s="34" customFormat="1" x14ac:dyDescent="0.3">
      <c r="A302" s="33" t="s">
        <v>761</v>
      </c>
      <c r="B302" s="34" t="s">
        <v>316</v>
      </c>
      <c r="C302" s="36">
        <v>13720550</v>
      </c>
      <c r="D302" s="36">
        <v>1780</v>
      </c>
      <c r="E302" s="37">
        <f t="shared" si="45"/>
        <v>7708.1741573033705</v>
      </c>
      <c r="F302" s="38">
        <f t="shared" si="46"/>
        <v>0.84269857530820835</v>
      </c>
      <c r="G302" s="39">
        <f t="shared" si="47"/>
        <v>863.3028313400024</v>
      </c>
      <c r="H302" s="39">
        <f t="shared" si="48"/>
        <v>183.44789094788365</v>
      </c>
      <c r="I302" s="37">
        <f t="shared" si="49"/>
        <v>1046.750722287886</v>
      </c>
      <c r="J302" s="40">
        <f t="shared" si="50"/>
        <v>-97.180207855166486</v>
      </c>
      <c r="K302" s="37">
        <f t="shared" si="51"/>
        <v>949.57051443271951</v>
      </c>
      <c r="L302" s="37">
        <f t="shared" si="52"/>
        <v>1863216.2856724372</v>
      </c>
      <c r="M302" s="37">
        <f t="shared" si="53"/>
        <v>1690235.5156902408</v>
      </c>
      <c r="N302" s="41">
        <f>'jan-feb'!M302</f>
        <v>918923.89211722498</v>
      </c>
      <c r="O302" s="41">
        <f t="shared" si="54"/>
        <v>771311.62357301579</v>
      </c>
      <c r="Q302" s="4"/>
      <c r="R302" s="4"/>
      <c r="S302" s="4"/>
      <c r="T302" s="4"/>
    </row>
    <row r="303" spans="1:20" s="34" customFormat="1" x14ac:dyDescent="0.3">
      <c r="A303" s="33" t="s">
        <v>762</v>
      </c>
      <c r="B303" s="34" t="s">
        <v>354</v>
      </c>
      <c r="C303" s="36">
        <v>56188755</v>
      </c>
      <c r="D303" s="36">
        <v>7415</v>
      </c>
      <c r="E303" s="37">
        <f t="shared" si="45"/>
        <v>7577.7147673634527</v>
      </c>
      <c r="F303" s="38">
        <f t="shared" si="46"/>
        <v>0.82843606128161718</v>
      </c>
      <c r="G303" s="39">
        <f t="shared" si="47"/>
        <v>941.57846530395307</v>
      </c>
      <c r="H303" s="39">
        <f t="shared" si="48"/>
        <v>229.10867742685488</v>
      </c>
      <c r="I303" s="37">
        <f t="shared" si="49"/>
        <v>1170.6871427308079</v>
      </c>
      <c r="J303" s="40">
        <f t="shared" si="50"/>
        <v>-97.180207855166486</v>
      </c>
      <c r="K303" s="37">
        <f t="shared" si="51"/>
        <v>1073.5069348756415</v>
      </c>
      <c r="L303" s="37">
        <f t="shared" si="52"/>
        <v>8680645.1633489411</v>
      </c>
      <c r="M303" s="37">
        <f t="shared" si="53"/>
        <v>7960053.9221028816</v>
      </c>
      <c r="N303" s="41">
        <f>'jan-feb'!M303</f>
        <v>3027353.8188478798</v>
      </c>
      <c r="O303" s="41">
        <f t="shared" si="54"/>
        <v>4932700.1032550018</v>
      </c>
      <c r="Q303" s="4"/>
      <c r="R303" s="4"/>
      <c r="S303" s="4"/>
      <c r="T303" s="4"/>
    </row>
    <row r="304" spans="1:20" s="34" customFormat="1" x14ac:dyDescent="0.3">
      <c r="A304" s="33" t="s">
        <v>763</v>
      </c>
      <c r="B304" s="34" t="s">
        <v>355</v>
      </c>
      <c r="C304" s="36">
        <v>14021521</v>
      </c>
      <c r="D304" s="36">
        <v>2320</v>
      </c>
      <c r="E304" s="37">
        <f t="shared" si="45"/>
        <v>6043.7590517241379</v>
      </c>
      <c r="F304" s="38">
        <f t="shared" si="46"/>
        <v>0.66073586798352502</v>
      </c>
      <c r="G304" s="39">
        <f t="shared" si="47"/>
        <v>1861.9518946875419</v>
      </c>
      <c r="H304" s="39">
        <f t="shared" si="48"/>
        <v>765.99317790061502</v>
      </c>
      <c r="I304" s="37">
        <f t="shared" si="49"/>
        <v>2627.945072588157</v>
      </c>
      <c r="J304" s="40">
        <f t="shared" si="50"/>
        <v>-97.180207855166486</v>
      </c>
      <c r="K304" s="37">
        <f t="shared" si="51"/>
        <v>2530.7648647329906</v>
      </c>
      <c r="L304" s="37">
        <f t="shared" si="52"/>
        <v>6096832.5684045246</v>
      </c>
      <c r="M304" s="37">
        <f t="shared" si="53"/>
        <v>5871374.4861805383</v>
      </c>
      <c r="N304" s="41">
        <f>'jan-feb'!M304</f>
        <v>2622166.0436584055</v>
      </c>
      <c r="O304" s="41">
        <f t="shared" si="54"/>
        <v>3249208.4425221328</v>
      </c>
      <c r="Q304" s="4"/>
      <c r="R304" s="4"/>
      <c r="S304" s="4"/>
      <c r="T304" s="4"/>
    </row>
    <row r="305" spans="1:20" s="34" customFormat="1" x14ac:dyDescent="0.3">
      <c r="A305" s="33" t="s">
        <v>764</v>
      </c>
      <c r="B305" s="34" t="s">
        <v>356</v>
      </c>
      <c r="C305" s="36">
        <v>102217829</v>
      </c>
      <c r="D305" s="36">
        <v>13403</v>
      </c>
      <c r="E305" s="37">
        <f t="shared" si="45"/>
        <v>7626.4887711706333</v>
      </c>
      <c r="F305" s="38">
        <f t="shared" si="46"/>
        <v>0.83376829465901758</v>
      </c>
      <c r="G305" s="39">
        <f t="shared" si="47"/>
        <v>912.31406301964466</v>
      </c>
      <c r="H305" s="39">
        <f t="shared" si="48"/>
        <v>212.03777609434167</v>
      </c>
      <c r="I305" s="37">
        <f t="shared" si="49"/>
        <v>1124.3518391139864</v>
      </c>
      <c r="J305" s="40">
        <f t="shared" si="50"/>
        <v>-97.180207855166486</v>
      </c>
      <c r="K305" s="37">
        <f t="shared" si="51"/>
        <v>1027.1716312588201</v>
      </c>
      <c r="L305" s="37">
        <f t="shared" si="52"/>
        <v>15069687.699644761</v>
      </c>
      <c r="M305" s="37">
        <f t="shared" si="53"/>
        <v>13767181.373761965</v>
      </c>
      <c r="N305" s="41">
        <f>'jan-feb'!M305</f>
        <v>4857331.307048968</v>
      </c>
      <c r="O305" s="41">
        <f t="shared" si="54"/>
        <v>8909850.0667129979</v>
      </c>
      <c r="Q305" s="4"/>
      <c r="R305" s="4"/>
      <c r="S305" s="4"/>
      <c r="T305" s="4"/>
    </row>
    <row r="306" spans="1:20" s="34" customFormat="1" x14ac:dyDescent="0.3">
      <c r="A306" s="33" t="s">
        <v>765</v>
      </c>
      <c r="B306" s="34" t="s">
        <v>357</v>
      </c>
      <c r="C306" s="36">
        <v>10927208</v>
      </c>
      <c r="D306" s="36">
        <v>1493</v>
      </c>
      <c r="E306" s="37">
        <f t="shared" si="45"/>
        <v>7318.9604822505025</v>
      </c>
      <c r="F306" s="38">
        <f t="shared" si="46"/>
        <v>0.80014766730274267</v>
      </c>
      <c r="G306" s="39">
        <f t="shared" si="47"/>
        <v>1096.831036371723</v>
      </c>
      <c r="H306" s="39">
        <f t="shared" si="48"/>
        <v>319.67267721638746</v>
      </c>
      <c r="I306" s="37">
        <f t="shared" si="49"/>
        <v>1416.5037135881105</v>
      </c>
      <c r="J306" s="40">
        <f t="shared" si="50"/>
        <v>-97.180207855166486</v>
      </c>
      <c r="K306" s="37">
        <f t="shared" si="51"/>
        <v>1319.3235057329439</v>
      </c>
      <c r="L306" s="37">
        <f t="shared" si="52"/>
        <v>2114840.044387049</v>
      </c>
      <c r="M306" s="37">
        <f t="shared" si="53"/>
        <v>1969749.9940592851</v>
      </c>
      <c r="N306" s="41">
        <f>'jan-feb'!M306</f>
        <v>255481.65352632105</v>
      </c>
      <c r="O306" s="41">
        <f t="shared" si="54"/>
        <v>1714268.3405329641</v>
      </c>
      <c r="Q306" s="4"/>
      <c r="R306" s="4"/>
      <c r="S306" s="4"/>
      <c r="T306" s="4"/>
    </row>
    <row r="307" spans="1:20" s="34" customFormat="1" x14ac:dyDescent="0.3">
      <c r="A307" s="33" t="s">
        <v>766</v>
      </c>
      <c r="B307" s="34" t="s">
        <v>358</v>
      </c>
      <c r="C307" s="36">
        <v>9301726</v>
      </c>
      <c r="D307" s="36">
        <v>1359</v>
      </c>
      <c r="E307" s="37">
        <f t="shared" si="45"/>
        <v>6844.5371596762325</v>
      </c>
      <c r="F307" s="38">
        <f t="shared" si="46"/>
        <v>0.74828118765820528</v>
      </c>
      <c r="G307" s="39">
        <f t="shared" si="47"/>
        <v>1381.4850299162852</v>
      </c>
      <c r="H307" s="39">
        <f t="shared" si="48"/>
        <v>485.72084011738195</v>
      </c>
      <c r="I307" s="37">
        <f t="shared" si="49"/>
        <v>1867.205870033667</v>
      </c>
      <c r="J307" s="40">
        <f t="shared" si="50"/>
        <v>-97.180207855166486</v>
      </c>
      <c r="K307" s="37">
        <f t="shared" si="51"/>
        <v>1770.0256621785006</v>
      </c>
      <c r="L307" s="37">
        <f t="shared" si="52"/>
        <v>2537532.7773757535</v>
      </c>
      <c r="M307" s="37">
        <f t="shared" si="53"/>
        <v>2405464.8749005822</v>
      </c>
      <c r="N307" s="41">
        <f>'jan-feb'!M307</f>
        <v>294168.12971197139</v>
      </c>
      <c r="O307" s="41">
        <f t="shared" si="54"/>
        <v>2111296.7451886106</v>
      </c>
      <c r="Q307" s="4"/>
      <c r="R307" s="4"/>
      <c r="S307" s="4"/>
      <c r="T307" s="4"/>
    </row>
    <row r="308" spans="1:20" s="34" customFormat="1" x14ac:dyDescent="0.3">
      <c r="A308" s="33" t="s">
        <v>767</v>
      </c>
      <c r="B308" s="34" t="s">
        <v>359</v>
      </c>
      <c r="C308" s="36">
        <v>10180584</v>
      </c>
      <c r="D308" s="36">
        <v>1391</v>
      </c>
      <c r="E308" s="37">
        <f t="shared" si="45"/>
        <v>7318.89575844716</v>
      </c>
      <c r="F308" s="38">
        <f t="shared" si="46"/>
        <v>0.80014059135249138</v>
      </c>
      <c r="G308" s="39">
        <f t="shared" si="47"/>
        <v>1096.8698706537286</v>
      </c>
      <c r="H308" s="39">
        <f t="shared" si="48"/>
        <v>319.69533054755732</v>
      </c>
      <c r="I308" s="37">
        <f t="shared" si="49"/>
        <v>1416.5652012012861</v>
      </c>
      <c r="J308" s="40">
        <f t="shared" si="50"/>
        <v>-97.180207855166486</v>
      </c>
      <c r="K308" s="37">
        <f t="shared" si="51"/>
        <v>1319.3849933461197</v>
      </c>
      <c r="L308" s="37">
        <f t="shared" si="52"/>
        <v>1970442.1948709888</v>
      </c>
      <c r="M308" s="37">
        <f t="shared" si="53"/>
        <v>1835264.5257444526</v>
      </c>
      <c r="N308" s="41">
        <f>'jan-feb'!M308</f>
        <v>390426.47721070779</v>
      </c>
      <c r="O308" s="41">
        <f t="shared" si="54"/>
        <v>1444838.0485337449</v>
      </c>
      <c r="Q308" s="4"/>
      <c r="R308" s="4"/>
      <c r="S308" s="4"/>
      <c r="T308" s="4"/>
    </row>
    <row r="309" spans="1:20" s="34" customFormat="1" x14ac:dyDescent="0.3">
      <c r="A309" s="33" t="s">
        <v>768</v>
      </c>
      <c r="B309" s="34" t="s">
        <v>360</v>
      </c>
      <c r="C309" s="36">
        <v>12294874</v>
      </c>
      <c r="D309" s="36">
        <v>1792</v>
      </c>
      <c r="E309" s="37">
        <f t="shared" si="45"/>
        <v>6860.9787946428569</v>
      </c>
      <c r="F309" s="38">
        <f t="shared" si="46"/>
        <v>0.75007867459601463</v>
      </c>
      <c r="G309" s="39">
        <f t="shared" si="47"/>
        <v>1371.6200489363105</v>
      </c>
      <c r="H309" s="39">
        <f t="shared" si="48"/>
        <v>479.96626787906342</v>
      </c>
      <c r="I309" s="37">
        <f t="shared" si="49"/>
        <v>1851.5863168153739</v>
      </c>
      <c r="J309" s="40">
        <f t="shared" si="50"/>
        <v>-97.180207855166486</v>
      </c>
      <c r="K309" s="37">
        <f t="shared" si="51"/>
        <v>1754.4061089602073</v>
      </c>
      <c r="L309" s="37">
        <f t="shared" si="52"/>
        <v>3318042.6797331502</v>
      </c>
      <c r="M309" s="37">
        <f t="shared" si="53"/>
        <v>3143895.7472566916</v>
      </c>
      <c r="N309" s="41">
        <f>'jan-feb'!M309</f>
        <v>1604569.2599292512</v>
      </c>
      <c r="O309" s="41">
        <f t="shared" si="54"/>
        <v>1539326.4873274404</v>
      </c>
      <c r="Q309" s="4"/>
      <c r="R309" s="4"/>
      <c r="S309" s="4"/>
      <c r="T309" s="4"/>
    </row>
    <row r="310" spans="1:20" s="34" customFormat="1" x14ac:dyDescent="0.3">
      <c r="A310" s="33" t="s">
        <v>769</v>
      </c>
      <c r="B310" s="34" t="s">
        <v>361</v>
      </c>
      <c r="C310" s="36">
        <v>45625792</v>
      </c>
      <c r="D310" s="36">
        <v>4501</v>
      </c>
      <c r="E310" s="37">
        <f t="shared" si="45"/>
        <v>10136.812263941347</v>
      </c>
      <c r="F310" s="38">
        <f t="shared" si="46"/>
        <v>1.1082102036960955</v>
      </c>
      <c r="G310" s="39">
        <f t="shared" si="47"/>
        <v>-593.88003264278336</v>
      </c>
      <c r="H310" s="39">
        <f t="shared" si="48"/>
        <v>0</v>
      </c>
      <c r="I310" s="37">
        <f t="shared" si="49"/>
        <v>-593.88003264278336</v>
      </c>
      <c r="J310" s="40">
        <f t="shared" si="50"/>
        <v>-97.180207855166486</v>
      </c>
      <c r="K310" s="37">
        <f t="shared" si="51"/>
        <v>-691.06024049794985</v>
      </c>
      <c r="L310" s="37">
        <f t="shared" si="52"/>
        <v>-2673054.026925168</v>
      </c>
      <c r="M310" s="37">
        <f t="shared" si="53"/>
        <v>-3110462.1424812721</v>
      </c>
      <c r="N310" s="41">
        <f>'jan-feb'!M310</f>
        <v>-6816741.7052096631</v>
      </c>
      <c r="O310" s="41">
        <f t="shared" si="54"/>
        <v>3706279.562728391</v>
      </c>
      <c r="Q310" s="4"/>
      <c r="R310" s="4"/>
      <c r="S310" s="4"/>
      <c r="T310" s="4"/>
    </row>
    <row r="311" spans="1:20" s="34" customFormat="1" x14ac:dyDescent="0.3">
      <c r="A311" s="33" t="s">
        <v>770</v>
      </c>
      <c r="B311" s="34" t="s">
        <v>362</v>
      </c>
      <c r="C311" s="36">
        <v>219689299</v>
      </c>
      <c r="D311" s="36">
        <v>26315</v>
      </c>
      <c r="E311" s="37">
        <f t="shared" si="45"/>
        <v>8348.4438153144602</v>
      </c>
      <c r="F311" s="38">
        <f t="shared" si="46"/>
        <v>0.91269625797704113</v>
      </c>
      <c r="G311" s="39">
        <f t="shared" si="47"/>
        <v>479.1410365333486</v>
      </c>
      <c r="H311" s="39">
        <f t="shared" si="48"/>
        <v>0</v>
      </c>
      <c r="I311" s="37">
        <f t="shared" si="49"/>
        <v>479.1410365333486</v>
      </c>
      <c r="J311" s="40">
        <f t="shared" si="50"/>
        <v>-97.180207855166486</v>
      </c>
      <c r="K311" s="37">
        <f t="shared" si="51"/>
        <v>381.96082867818211</v>
      </c>
      <c r="L311" s="37">
        <f t="shared" si="52"/>
        <v>12608596.376375068</v>
      </c>
      <c r="M311" s="37">
        <f t="shared" si="53"/>
        <v>10051299.206666362</v>
      </c>
      <c r="N311" s="41">
        <f>'jan-feb'!M311</f>
        <v>-1416369.4103515476</v>
      </c>
      <c r="O311" s="41">
        <f t="shared" si="54"/>
        <v>11467668.61701791</v>
      </c>
      <c r="Q311" s="4"/>
      <c r="R311" s="4"/>
      <c r="S311" s="4"/>
      <c r="T311" s="4"/>
    </row>
    <row r="312" spans="1:20" s="34" customFormat="1" x14ac:dyDescent="0.3">
      <c r="A312" s="33" t="s">
        <v>771</v>
      </c>
      <c r="B312" s="34" t="s">
        <v>363</v>
      </c>
      <c r="C312" s="36">
        <v>18068873</v>
      </c>
      <c r="D312" s="36">
        <v>1904</v>
      </c>
      <c r="E312" s="37">
        <f t="shared" si="45"/>
        <v>9489.9543067226896</v>
      </c>
      <c r="F312" s="38">
        <f t="shared" si="46"/>
        <v>1.0374922531346824</v>
      </c>
      <c r="G312" s="39">
        <f t="shared" si="47"/>
        <v>-205.76525831158906</v>
      </c>
      <c r="H312" s="39">
        <f t="shared" si="48"/>
        <v>0</v>
      </c>
      <c r="I312" s="37">
        <f t="shared" si="49"/>
        <v>-205.76525831158906</v>
      </c>
      <c r="J312" s="40">
        <f t="shared" si="50"/>
        <v>-97.180207855166486</v>
      </c>
      <c r="K312" s="37">
        <f t="shared" si="51"/>
        <v>-302.94546616675552</v>
      </c>
      <c r="L312" s="37">
        <f t="shared" si="52"/>
        <v>-391777.05182526557</v>
      </c>
      <c r="M312" s="37">
        <f t="shared" si="53"/>
        <v>-576808.16758150246</v>
      </c>
      <c r="N312" s="41">
        <f>'jan-feb'!M312</f>
        <v>-44813.766433948244</v>
      </c>
      <c r="O312" s="41">
        <f t="shared" si="54"/>
        <v>-531994.40114755416</v>
      </c>
      <c r="Q312" s="4"/>
      <c r="R312" s="4"/>
      <c r="S312" s="4"/>
      <c r="T312" s="4"/>
    </row>
    <row r="313" spans="1:20" s="34" customFormat="1" x14ac:dyDescent="0.3">
      <c r="A313" s="33" t="s">
        <v>772</v>
      </c>
      <c r="B313" s="34" t="s">
        <v>364</v>
      </c>
      <c r="C313" s="36">
        <v>3558429</v>
      </c>
      <c r="D313" s="36">
        <v>456</v>
      </c>
      <c r="E313" s="37">
        <f t="shared" si="45"/>
        <v>7803.5723684210525</v>
      </c>
      <c r="F313" s="38">
        <f t="shared" si="46"/>
        <v>0.85312801488173595</v>
      </c>
      <c r="G313" s="39">
        <f t="shared" si="47"/>
        <v>806.0639046693932</v>
      </c>
      <c r="H313" s="39">
        <f t="shared" si="48"/>
        <v>150.05851705669497</v>
      </c>
      <c r="I313" s="37">
        <f t="shared" si="49"/>
        <v>956.12242172608819</v>
      </c>
      <c r="J313" s="40">
        <f t="shared" si="50"/>
        <v>-97.180207855166486</v>
      </c>
      <c r="K313" s="37">
        <f t="shared" si="51"/>
        <v>858.94221387092171</v>
      </c>
      <c r="L313" s="37">
        <f t="shared" si="52"/>
        <v>435991.82430709619</v>
      </c>
      <c r="M313" s="37">
        <f t="shared" si="53"/>
        <v>391677.6495251403</v>
      </c>
      <c r="N313" s="41">
        <f>'jan-feb'!M313</f>
        <v>130889.77685699695</v>
      </c>
      <c r="O313" s="41">
        <f t="shared" si="54"/>
        <v>260787.87266814336</v>
      </c>
      <c r="Q313" s="4"/>
      <c r="R313" s="4"/>
      <c r="S313" s="4"/>
      <c r="T313" s="4"/>
    </row>
    <row r="314" spans="1:20" s="34" customFormat="1" x14ac:dyDescent="0.3">
      <c r="A314" s="33" t="s">
        <v>773</v>
      </c>
      <c r="B314" s="34" t="s">
        <v>365</v>
      </c>
      <c r="C314" s="36">
        <v>8506495</v>
      </c>
      <c r="D314" s="36">
        <v>1238</v>
      </c>
      <c r="E314" s="37">
        <f t="shared" si="45"/>
        <v>6871.159127625202</v>
      </c>
      <c r="F314" s="38">
        <f t="shared" si="46"/>
        <v>0.75119164271600147</v>
      </c>
      <c r="G314" s="39">
        <f t="shared" si="47"/>
        <v>1365.5118491469034</v>
      </c>
      <c r="H314" s="39">
        <f t="shared" si="48"/>
        <v>476.40315133524263</v>
      </c>
      <c r="I314" s="37">
        <f t="shared" si="49"/>
        <v>1841.9150004821461</v>
      </c>
      <c r="J314" s="40">
        <f t="shared" si="50"/>
        <v>-97.180207855166486</v>
      </c>
      <c r="K314" s="37">
        <f t="shared" si="51"/>
        <v>1744.7347926269795</v>
      </c>
      <c r="L314" s="37">
        <f t="shared" si="52"/>
        <v>2280290.7705968968</v>
      </c>
      <c r="M314" s="37">
        <f t="shared" si="53"/>
        <v>2159981.6732722004</v>
      </c>
      <c r="N314" s="41">
        <f>'jan-feb'!M314</f>
        <v>467302.31260737311</v>
      </c>
      <c r="O314" s="41">
        <f t="shared" si="54"/>
        <v>1692679.3606648273</v>
      </c>
      <c r="Q314" s="4"/>
      <c r="R314" s="4"/>
      <c r="S314" s="4"/>
      <c r="T314" s="4"/>
    </row>
    <row r="315" spans="1:20" s="34" customFormat="1" x14ac:dyDescent="0.3">
      <c r="A315" s="33" t="s">
        <v>774</v>
      </c>
      <c r="B315" s="34" t="s">
        <v>366</v>
      </c>
      <c r="C315" s="36">
        <v>59516420</v>
      </c>
      <c r="D315" s="36">
        <v>6331</v>
      </c>
      <c r="E315" s="37">
        <f t="shared" si="45"/>
        <v>9400.7929237087355</v>
      </c>
      <c r="F315" s="38">
        <f t="shared" si="46"/>
        <v>1.027744656764253</v>
      </c>
      <c r="G315" s="39">
        <f t="shared" si="47"/>
        <v>-152.26842850321663</v>
      </c>
      <c r="H315" s="39">
        <f t="shared" si="48"/>
        <v>0</v>
      </c>
      <c r="I315" s="37">
        <f t="shared" si="49"/>
        <v>-152.26842850321663</v>
      </c>
      <c r="J315" s="40">
        <f t="shared" si="50"/>
        <v>-97.180207855166486</v>
      </c>
      <c r="K315" s="37">
        <f t="shared" si="51"/>
        <v>-249.44863635838311</v>
      </c>
      <c r="L315" s="37">
        <f t="shared" si="52"/>
        <v>-964011.4208538644</v>
      </c>
      <c r="M315" s="37">
        <f t="shared" si="53"/>
        <v>-1579259.3167849234</v>
      </c>
      <c r="N315" s="41">
        <f>'jan-feb'!M315</f>
        <v>-5009365.8685364118</v>
      </c>
      <c r="O315" s="41">
        <f t="shared" si="54"/>
        <v>3430106.5517514884</v>
      </c>
      <c r="Q315" s="4"/>
      <c r="R315" s="4"/>
      <c r="S315" s="4"/>
      <c r="T315" s="4"/>
    </row>
    <row r="316" spans="1:20" s="34" customFormat="1" x14ac:dyDescent="0.3">
      <c r="A316" s="33" t="s">
        <v>775</v>
      </c>
      <c r="B316" s="34" t="s">
        <v>367</v>
      </c>
      <c r="C316" s="36">
        <v>15902851</v>
      </c>
      <c r="D316" s="36">
        <v>1978</v>
      </c>
      <c r="E316" s="37">
        <f t="shared" si="45"/>
        <v>8039.8640040444898</v>
      </c>
      <c r="F316" s="38">
        <f t="shared" si="46"/>
        <v>0.87896067260761923</v>
      </c>
      <c r="G316" s="39">
        <f t="shared" si="47"/>
        <v>664.28892329533085</v>
      </c>
      <c r="H316" s="39">
        <f t="shared" si="48"/>
        <v>67.356444588491911</v>
      </c>
      <c r="I316" s="37">
        <f t="shared" si="49"/>
        <v>731.6453678838227</v>
      </c>
      <c r="J316" s="40">
        <f t="shared" si="50"/>
        <v>-97.180207855166486</v>
      </c>
      <c r="K316" s="37">
        <f t="shared" si="51"/>
        <v>634.46516002865621</v>
      </c>
      <c r="L316" s="37">
        <f t="shared" si="52"/>
        <v>1447194.5376742012</v>
      </c>
      <c r="M316" s="37">
        <f t="shared" si="53"/>
        <v>1254972.086536682</v>
      </c>
      <c r="N316" s="41">
        <f>'jan-feb'!M316</f>
        <v>-171370.96954114977</v>
      </c>
      <c r="O316" s="41">
        <f t="shared" si="54"/>
        <v>1426343.0560778317</v>
      </c>
      <c r="Q316" s="4"/>
      <c r="R316" s="4"/>
      <c r="S316" s="4"/>
      <c r="T316" s="4"/>
    </row>
    <row r="317" spans="1:20" s="34" customFormat="1" x14ac:dyDescent="0.3">
      <c r="A317" s="33" t="s">
        <v>776</v>
      </c>
      <c r="B317" s="34" t="s">
        <v>368</v>
      </c>
      <c r="C317" s="36">
        <v>9259635</v>
      </c>
      <c r="D317" s="36">
        <v>1022</v>
      </c>
      <c r="E317" s="37">
        <f t="shared" si="45"/>
        <v>9060.3082191780813</v>
      </c>
      <c r="F317" s="38">
        <f t="shared" si="46"/>
        <v>0.99052105885807951</v>
      </c>
      <c r="G317" s="39">
        <f t="shared" si="47"/>
        <v>52.022394215175879</v>
      </c>
      <c r="H317" s="39">
        <f t="shared" si="48"/>
        <v>0</v>
      </c>
      <c r="I317" s="37">
        <f t="shared" si="49"/>
        <v>52.022394215175879</v>
      </c>
      <c r="J317" s="40">
        <f t="shared" si="50"/>
        <v>-97.180207855166486</v>
      </c>
      <c r="K317" s="37">
        <f t="shared" si="51"/>
        <v>-45.157813639990607</v>
      </c>
      <c r="L317" s="37">
        <f t="shared" si="52"/>
        <v>53166.88688790975</v>
      </c>
      <c r="M317" s="37">
        <f t="shared" si="53"/>
        <v>-46151.285540070399</v>
      </c>
      <c r="N317" s="41">
        <f>'jan-feb'!M317</f>
        <v>-1121787.7834535164</v>
      </c>
      <c r="O317" s="41">
        <f t="shared" si="54"/>
        <v>1075636.497913446</v>
      </c>
      <c r="Q317" s="4"/>
      <c r="R317" s="4"/>
      <c r="S317" s="4"/>
      <c r="T317" s="4"/>
    </row>
    <row r="318" spans="1:20" s="34" customFormat="1" x14ac:dyDescent="0.3">
      <c r="A318" s="33" t="s">
        <v>777</v>
      </c>
      <c r="B318" s="34" t="s">
        <v>369</v>
      </c>
      <c r="C318" s="36">
        <v>33082148</v>
      </c>
      <c r="D318" s="36">
        <v>4657</v>
      </c>
      <c r="E318" s="37">
        <f t="shared" si="45"/>
        <v>7103.7466179944167</v>
      </c>
      <c r="F318" s="38">
        <f t="shared" si="46"/>
        <v>0.7766193435915637</v>
      </c>
      <c r="G318" s="39">
        <f t="shared" si="47"/>
        <v>1225.9593549253746</v>
      </c>
      <c r="H318" s="39">
        <f t="shared" si="48"/>
        <v>394.99752970601747</v>
      </c>
      <c r="I318" s="37">
        <f t="shared" si="49"/>
        <v>1620.9568846313921</v>
      </c>
      <c r="J318" s="40">
        <f t="shared" si="50"/>
        <v>-97.180207855166486</v>
      </c>
      <c r="K318" s="37">
        <f t="shared" si="51"/>
        <v>1523.7766767762255</v>
      </c>
      <c r="L318" s="37">
        <f t="shared" si="52"/>
        <v>7548796.2117283931</v>
      </c>
      <c r="M318" s="37">
        <f t="shared" si="53"/>
        <v>7096227.9837468825</v>
      </c>
      <c r="N318" s="41">
        <f>'jan-feb'!M318</f>
        <v>2695515.4500505147</v>
      </c>
      <c r="O318" s="41">
        <f t="shared" si="54"/>
        <v>4400712.5336963683</v>
      </c>
      <c r="Q318" s="4"/>
      <c r="R318" s="4"/>
      <c r="S318" s="4"/>
      <c r="T318" s="4"/>
    </row>
    <row r="319" spans="1:20" s="34" customFormat="1" x14ac:dyDescent="0.3">
      <c r="A319" s="33" t="s">
        <v>778</v>
      </c>
      <c r="B319" s="34" t="s">
        <v>779</v>
      </c>
      <c r="C319" s="36">
        <v>79735550</v>
      </c>
      <c r="D319" s="36">
        <v>9760</v>
      </c>
      <c r="E319" s="37">
        <f t="shared" si="45"/>
        <v>8169.626024590164</v>
      </c>
      <c r="F319" s="38">
        <f t="shared" si="46"/>
        <v>0.89314694650483606</v>
      </c>
      <c r="G319" s="39">
        <f t="shared" si="47"/>
        <v>586.43171096792628</v>
      </c>
      <c r="H319" s="39">
        <f t="shared" si="48"/>
        <v>21.939737397505951</v>
      </c>
      <c r="I319" s="37">
        <f t="shared" si="49"/>
        <v>608.37144836543223</v>
      </c>
      <c r="J319" s="40">
        <f t="shared" si="50"/>
        <v>-97.180207855166486</v>
      </c>
      <c r="K319" s="37">
        <f t="shared" si="51"/>
        <v>511.19124051026574</v>
      </c>
      <c r="L319" s="37">
        <f t="shared" si="52"/>
        <v>5937705.3360466184</v>
      </c>
      <c r="M319" s="37">
        <f t="shared" si="53"/>
        <v>4989226.507380194</v>
      </c>
      <c r="N319" s="41">
        <f>'jan-feb'!M319</f>
        <v>-385768.40440931334</v>
      </c>
      <c r="O319" s="41">
        <f t="shared" si="54"/>
        <v>5374994.9117895076</v>
      </c>
      <c r="Q319" s="4"/>
      <c r="R319" s="4"/>
      <c r="S319" s="4"/>
      <c r="T319" s="4"/>
    </row>
    <row r="320" spans="1:20" s="34" customFormat="1" x14ac:dyDescent="0.3">
      <c r="A320" s="33" t="s">
        <v>780</v>
      </c>
      <c r="B320" s="34" t="s">
        <v>370</v>
      </c>
      <c r="C320" s="36">
        <v>18265363</v>
      </c>
      <c r="D320" s="36">
        <v>1975</v>
      </c>
      <c r="E320" s="37">
        <f t="shared" si="45"/>
        <v>9248.2850632911395</v>
      </c>
      <c r="F320" s="38">
        <f t="shared" si="46"/>
        <v>1.0110716867360081</v>
      </c>
      <c r="G320" s="39">
        <f t="shared" si="47"/>
        <v>-60.763712252659019</v>
      </c>
      <c r="H320" s="39">
        <f t="shared" si="48"/>
        <v>0</v>
      </c>
      <c r="I320" s="37">
        <f t="shared" si="49"/>
        <v>-60.763712252659019</v>
      </c>
      <c r="J320" s="40">
        <f t="shared" si="50"/>
        <v>-97.180207855166486</v>
      </c>
      <c r="K320" s="37">
        <f t="shared" si="51"/>
        <v>-157.94392010782551</v>
      </c>
      <c r="L320" s="37">
        <f t="shared" si="52"/>
        <v>-120008.33169900156</v>
      </c>
      <c r="M320" s="37">
        <f t="shared" si="53"/>
        <v>-311939.24221295537</v>
      </c>
      <c r="N320" s="41">
        <f>'jan-feb'!M320</f>
        <v>-3411344.6423881552</v>
      </c>
      <c r="O320" s="41">
        <f t="shared" si="54"/>
        <v>3099405.4001751998</v>
      </c>
      <c r="Q320" s="4"/>
      <c r="R320" s="4"/>
      <c r="S320" s="4"/>
      <c r="T320" s="4"/>
    </row>
    <row r="321" spans="1:20" s="34" customFormat="1" x14ac:dyDescent="0.3">
      <c r="A321" s="33" t="s">
        <v>781</v>
      </c>
      <c r="B321" s="34" t="s">
        <v>371</v>
      </c>
      <c r="C321" s="36">
        <v>18409029</v>
      </c>
      <c r="D321" s="36">
        <v>2576</v>
      </c>
      <c r="E321" s="37">
        <f t="shared" si="45"/>
        <v>7146.3621894409935</v>
      </c>
      <c r="F321" s="38">
        <f t="shared" si="46"/>
        <v>0.78127830440525381</v>
      </c>
      <c r="G321" s="39">
        <f t="shared" si="47"/>
        <v>1200.3900120574285</v>
      </c>
      <c r="H321" s="39">
        <f t="shared" si="48"/>
        <v>380.08207969971562</v>
      </c>
      <c r="I321" s="37">
        <f t="shared" si="49"/>
        <v>1580.4720917571442</v>
      </c>
      <c r="J321" s="40">
        <f t="shared" si="50"/>
        <v>-97.180207855166486</v>
      </c>
      <c r="K321" s="37">
        <f t="shared" si="51"/>
        <v>1483.2918839019776</v>
      </c>
      <c r="L321" s="37">
        <f t="shared" si="52"/>
        <v>4071296.1083664033</v>
      </c>
      <c r="M321" s="37">
        <f t="shared" si="53"/>
        <v>3820959.8929314944</v>
      </c>
      <c r="N321" s="41">
        <f>'jan-feb'!M321</f>
        <v>1829836.2236482983</v>
      </c>
      <c r="O321" s="41">
        <f t="shared" si="54"/>
        <v>1991123.6692831961</v>
      </c>
      <c r="Q321" s="4"/>
      <c r="R321" s="4"/>
      <c r="S321" s="4"/>
      <c r="T321" s="4"/>
    </row>
    <row r="322" spans="1:20" s="34" customFormat="1" x14ac:dyDescent="0.3">
      <c r="A322" s="33" t="s">
        <v>782</v>
      </c>
      <c r="B322" s="34" t="s">
        <v>783</v>
      </c>
      <c r="C322" s="36">
        <v>15352878</v>
      </c>
      <c r="D322" s="36">
        <v>1747</v>
      </c>
      <c r="E322" s="37">
        <f t="shared" si="45"/>
        <v>8788.1385231825989</v>
      </c>
      <c r="F322" s="38">
        <f t="shared" si="46"/>
        <v>0.96076602084558871</v>
      </c>
      <c r="G322" s="39">
        <f t="shared" si="47"/>
        <v>215.32421181246536</v>
      </c>
      <c r="H322" s="39">
        <f t="shared" si="48"/>
        <v>0</v>
      </c>
      <c r="I322" s="37">
        <f t="shared" si="49"/>
        <v>215.32421181246536</v>
      </c>
      <c r="J322" s="40">
        <f t="shared" si="50"/>
        <v>-97.180207855166486</v>
      </c>
      <c r="K322" s="37">
        <f t="shared" si="51"/>
        <v>118.14400395729888</v>
      </c>
      <c r="L322" s="37">
        <f t="shared" si="52"/>
        <v>376171.39803637698</v>
      </c>
      <c r="M322" s="37">
        <f t="shared" si="53"/>
        <v>206397.57491340113</v>
      </c>
      <c r="N322" s="41">
        <f>'jan-feb'!M322</f>
        <v>-768189.37876056053</v>
      </c>
      <c r="O322" s="41">
        <f t="shared" si="54"/>
        <v>974586.95367396169</v>
      </c>
      <c r="Q322" s="4"/>
      <c r="R322" s="4"/>
      <c r="S322" s="4"/>
      <c r="T322" s="4"/>
    </row>
    <row r="323" spans="1:20" s="34" customFormat="1" x14ac:dyDescent="0.3">
      <c r="A323" s="33" t="s">
        <v>784</v>
      </c>
      <c r="B323" s="34" t="s">
        <v>785</v>
      </c>
      <c r="C323" s="36">
        <v>14826857</v>
      </c>
      <c r="D323" s="36">
        <v>1925</v>
      </c>
      <c r="E323" s="37">
        <f t="shared" si="45"/>
        <v>7702.2633766233766</v>
      </c>
      <c r="F323" s="38">
        <f t="shared" si="46"/>
        <v>0.84205237734273153</v>
      </c>
      <c r="G323" s="39">
        <f t="shared" si="47"/>
        <v>866.84929974799866</v>
      </c>
      <c r="H323" s="39">
        <f t="shared" si="48"/>
        <v>185.5166641858815</v>
      </c>
      <c r="I323" s="37">
        <f t="shared" si="49"/>
        <v>1052.3659639338803</v>
      </c>
      <c r="J323" s="40">
        <f t="shared" si="50"/>
        <v>-97.180207855166486</v>
      </c>
      <c r="K323" s="37">
        <f t="shared" si="51"/>
        <v>955.18575607871378</v>
      </c>
      <c r="L323" s="37">
        <f t="shared" si="52"/>
        <v>2025804.4805727196</v>
      </c>
      <c r="M323" s="37">
        <f t="shared" si="53"/>
        <v>1838732.5804515241</v>
      </c>
      <c r="N323" s="41">
        <f>'jan-feb'!M323</f>
        <v>-51402.456504911032</v>
      </c>
      <c r="O323" s="41">
        <f t="shared" si="54"/>
        <v>1890135.0369564351</v>
      </c>
      <c r="Q323" s="4"/>
      <c r="R323" s="4"/>
      <c r="S323" s="4"/>
      <c r="T323" s="4"/>
    </row>
    <row r="324" spans="1:20" s="34" customFormat="1" x14ac:dyDescent="0.3">
      <c r="A324" s="33" t="s">
        <v>786</v>
      </c>
      <c r="B324" s="34" t="s">
        <v>372</v>
      </c>
      <c r="C324" s="36">
        <v>15589959</v>
      </c>
      <c r="D324" s="36">
        <v>2077</v>
      </c>
      <c r="E324" s="37">
        <f t="shared" si="45"/>
        <v>7505.9985556090514</v>
      </c>
      <c r="F324" s="38">
        <f t="shared" si="46"/>
        <v>0.82059566377130999</v>
      </c>
      <c r="G324" s="39">
        <f t="shared" si="47"/>
        <v>984.6081923565938</v>
      </c>
      <c r="H324" s="39">
        <f t="shared" si="48"/>
        <v>254.20935154089531</v>
      </c>
      <c r="I324" s="37">
        <f t="shared" si="49"/>
        <v>1238.817543897489</v>
      </c>
      <c r="J324" s="40">
        <f t="shared" si="50"/>
        <v>-97.180207855166486</v>
      </c>
      <c r="K324" s="37">
        <f t="shared" si="51"/>
        <v>1141.6373360423227</v>
      </c>
      <c r="L324" s="37">
        <f t="shared" si="52"/>
        <v>2573024.0386750847</v>
      </c>
      <c r="M324" s="37">
        <f t="shared" si="53"/>
        <v>2371180.7469599042</v>
      </c>
      <c r="N324" s="41">
        <f>'jan-feb'!M324</f>
        <v>792624.87046487408</v>
      </c>
      <c r="O324" s="41">
        <f t="shared" si="54"/>
        <v>1578555.8764950302</v>
      </c>
      <c r="Q324" s="4"/>
      <c r="R324" s="4"/>
      <c r="S324" s="4"/>
      <c r="T324" s="4"/>
    </row>
    <row r="325" spans="1:20" s="34" customFormat="1" x14ac:dyDescent="0.3">
      <c r="A325" s="33" t="s">
        <v>787</v>
      </c>
      <c r="B325" s="34" t="s">
        <v>373</v>
      </c>
      <c r="C325" s="36">
        <v>7879341</v>
      </c>
      <c r="D325" s="36">
        <v>1259</v>
      </c>
      <c r="E325" s="37">
        <f t="shared" si="45"/>
        <v>6258.4122319301032</v>
      </c>
      <c r="F325" s="38">
        <f t="shared" si="46"/>
        <v>0.6842028947337645</v>
      </c>
      <c r="G325" s="39">
        <f t="shared" si="47"/>
        <v>1733.1599865639628</v>
      </c>
      <c r="H325" s="39">
        <f t="shared" si="48"/>
        <v>690.86456482852714</v>
      </c>
      <c r="I325" s="37">
        <f t="shared" si="49"/>
        <v>2424.0245513924901</v>
      </c>
      <c r="J325" s="40">
        <f t="shared" si="50"/>
        <v>-97.180207855166486</v>
      </c>
      <c r="K325" s="37">
        <f t="shared" si="51"/>
        <v>2326.8443435373238</v>
      </c>
      <c r="L325" s="37">
        <f t="shared" si="52"/>
        <v>3051846.9102031449</v>
      </c>
      <c r="M325" s="37">
        <f t="shared" si="53"/>
        <v>2929497.0285134907</v>
      </c>
      <c r="N325" s="41">
        <f>'jan-feb'!M325</f>
        <v>1322253.3312784191</v>
      </c>
      <c r="O325" s="41">
        <f t="shared" si="54"/>
        <v>1607243.6972350716</v>
      </c>
      <c r="Q325" s="4"/>
      <c r="R325" s="4"/>
      <c r="S325" s="4"/>
      <c r="T325" s="4"/>
    </row>
    <row r="326" spans="1:20" s="34" customFormat="1" x14ac:dyDescent="0.3">
      <c r="A326" s="33" t="s">
        <v>788</v>
      </c>
      <c r="B326" s="34" t="s">
        <v>374</v>
      </c>
      <c r="C326" s="36">
        <v>9269467</v>
      </c>
      <c r="D326" s="36">
        <v>1387</v>
      </c>
      <c r="E326" s="37">
        <f t="shared" si="45"/>
        <v>6683.105263157895</v>
      </c>
      <c r="F326" s="38">
        <f t="shared" si="46"/>
        <v>0.73063259456350849</v>
      </c>
      <c r="G326" s="39">
        <f t="shared" si="47"/>
        <v>1478.3441678272877</v>
      </c>
      <c r="H326" s="39">
        <f t="shared" si="48"/>
        <v>542.22200389880004</v>
      </c>
      <c r="I326" s="37">
        <f t="shared" si="49"/>
        <v>2020.5661717260878</v>
      </c>
      <c r="J326" s="40">
        <f t="shared" si="50"/>
        <v>-97.180207855166486</v>
      </c>
      <c r="K326" s="37">
        <f t="shared" si="51"/>
        <v>1923.3859638709214</v>
      </c>
      <c r="L326" s="37">
        <f t="shared" si="52"/>
        <v>2802525.2801840836</v>
      </c>
      <c r="M326" s="37">
        <f t="shared" si="53"/>
        <v>2667736.3318889681</v>
      </c>
      <c r="N326" s="41">
        <f>'jan-feb'!M326</f>
        <v>1492833.7212733659</v>
      </c>
      <c r="O326" s="41">
        <f t="shared" si="54"/>
        <v>1174902.6106156022</v>
      </c>
      <c r="Q326" s="4"/>
      <c r="R326" s="4"/>
      <c r="S326" s="4"/>
      <c r="T326" s="4"/>
    </row>
    <row r="327" spans="1:20" s="34" customFormat="1" x14ac:dyDescent="0.3">
      <c r="A327" s="33" t="s">
        <v>789</v>
      </c>
      <c r="B327" s="34" t="s">
        <v>375</v>
      </c>
      <c r="C327" s="36">
        <v>15781043</v>
      </c>
      <c r="D327" s="36">
        <v>2470</v>
      </c>
      <c r="E327" s="37">
        <f t="shared" si="45"/>
        <v>6389.0862348178134</v>
      </c>
      <c r="F327" s="38">
        <f t="shared" si="46"/>
        <v>0.69848887138868465</v>
      </c>
      <c r="G327" s="39">
        <f t="shared" si="47"/>
        <v>1654.7555848313366</v>
      </c>
      <c r="H327" s="39">
        <f t="shared" si="48"/>
        <v>645.12866381782862</v>
      </c>
      <c r="I327" s="37">
        <f t="shared" si="49"/>
        <v>2299.8842486491653</v>
      </c>
      <c r="J327" s="40">
        <f t="shared" si="50"/>
        <v>-97.180207855166486</v>
      </c>
      <c r="K327" s="37">
        <f t="shared" si="51"/>
        <v>2202.704040793999</v>
      </c>
      <c r="L327" s="37">
        <f t="shared" si="52"/>
        <v>5680714.0941634383</v>
      </c>
      <c r="M327" s="37">
        <f t="shared" si="53"/>
        <v>5440678.9807611778</v>
      </c>
      <c r="N327" s="41">
        <f>'jan-feb'!M327</f>
        <v>2114126.5413087332</v>
      </c>
      <c r="O327" s="41">
        <f t="shared" si="54"/>
        <v>3326552.4394524447</v>
      </c>
      <c r="Q327" s="4"/>
      <c r="R327" s="4"/>
      <c r="S327" s="4"/>
      <c r="T327" s="4"/>
    </row>
    <row r="328" spans="1:20" s="34" customFormat="1" x14ac:dyDescent="0.3">
      <c r="A328" s="33" t="s">
        <v>790</v>
      </c>
      <c r="B328" s="34" t="s">
        <v>376</v>
      </c>
      <c r="C328" s="36">
        <v>3959206</v>
      </c>
      <c r="D328" s="36">
        <v>508</v>
      </c>
      <c r="E328" s="37">
        <f t="shared" si="45"/>
        <v>7793.712598425197</v>
      </c>
      <c r="F328" s="38">
        <f t="shared" si="46"/>
        <v>0.85205009241153573</v>
      </c>
      <c r="G328" s="39">
        <f t="shared" si="47"/>
        <v>811.97976666690647</v>
      </c>
      <c r="H328" s="39">
        <f t="shared" si="48"/>
        <v>153.50943655524438</v>
      </c>
      <c r="I328" s="37">
        <f t="shared" si="49"/>
        <v>965.48920322215088</v>
      </c>
      <c r="J328" s="40">
        <f t="shared" si="50"/>
        <v>-97.180207855166486</v>
      </c>
      <c r="K328" s="37">
        <f t="shared" si="51"/>
        <v>868.30899536698439</v>
      </c>
      <c r="L328" s="37">
        <f t="shared" si="52"/>
        <v>490468.51523685263</v>
      </c>
      <c r="M328" s="37">
        <f t="shared" si="53"/>
        <v>441100.96964642807</v>
      </c>
      <c r="N328" s="41">
        <f>'jan-feb'!M328</f>
        <v>247260.20404244395</v>
      </c>
      <c r="O328" s="41">
        <f t="shared" si="54"/>
        <v>193840.76560398412</v>
      </c>
      <c r="Q328" s="4"/>
      <c r="R328" s="4"/>
      <c r="S328" s="4"/>
      <c r="T328" s="4"/>
    </row>
    <row r="329" spans="1:20" s="34" customFormat="1" x14ac:dyDescent="0.3">
      <c r="A329" s="33" t="s">
        <v>791</v>
      </c>
      <c r="B329" s="34" t="s">
        <v>377</v>
      </c>
      <c r="C329" s="36">
        <v>6386719</v>
      </c>
      <c r="D329" s="36">
        <v>732</v>
      </c>
      <c r="E329" s="37">
        <f t="shared" ref="E329:E392" si="55">(C329)/D329</f>
        <v>8725.0259562841529</v>
      </c>
      <c r="F329" s="38">
        <f t="shared" ref="F329:F392" si="56">IF(ISNUMBER(C329),E329/E$435,"")</f>
        <v>0.95386621952766271</v>
      </c>
      <c r="G329" s="39">
        <f t="shared" ref="G329:G392" si="57">(E$435-E329)*0.6</f>
        <v>253.19175195153292</v>
      </c>
      <c r="H329" s="39">
        <f t="shared" ref="H329:H392" si="58">IF(E329&gt;=E$435*0.9,0,IF(E329&lt;0.9*E$435,(E$435*0.9-E329)*0.35))</f>
        <v>0</v>
      </c>
      <c r="I329" s="37">
        <f t="shared" ref="I329:I392" si="59">G329+H329</f>
        <v>253.19175195153292</v>
      </c>
      <c r="J329" s="40">
        <f t="shared" ref="J329:J392" si="60">I$437</f>
        <v>-97.180207855166486</v>
      </c>
      <c r="K329" s="37">
        <f t="shared" ref="K329:K392" si="61">I329+J329</f>
        <v>156.01154409636644</v>
      </c>
      <c r="L329" s="37">
        <f t="shared" ref="L329:L392" si="62">(I329*D329)</f>
        <v>185336.36242852209</v>
      </c>
      <c r="M329" s="37">
        <f t="shared" ref="M329:M392" si="63">(K329*D329)</f>
        <v>114200.45027854023</v>
      </c>
      <c r="N329" s="41">
        <f>'jan-feb'!M329</f>
        <v>-184309.42533069869</v>
      </c>
      <c r="O329" s="41">
        <f t="shared" ref="O329:O392" si="64">M329-N329</f>
        <v>298509.87560923892</v>
      </c>
      <c r="Q329" s="4"/>
      <c r="R329" s="4"/>
      <c r="S329" s="4"/>
      <c r="T329" s="4"/>
    </row>
    <row r="330" spans="1:20" s="34" customFormat="1" x14ac:dyDescent="0.3">
      <c r="A330" s="33" t="s">
        <v>792</v>
      </c>
      <c r="B330" s="34" t="s">
        <v>378</v>
      </c>
      <c r="C330" s="36">
        <v>9728573</v>
      </c>
      <c r="D330" s="36">
        <v>1292</v>
      </c>
      <c r="E330" s="37">
        <f t="shared" si="55"/>
        <v>7529.855263157895</v>
      </c>
      <c r="F330" s="38">
        <f t="shared" si="56"/>
        <v>0.82320380586211972</v>
      </c>
      <c r="G330" s="39">
        <f t="shared" si="57"/>
        <v>970.29416782728765</v>
      </c>
      <c r="H330" s="39">
        <f t="shared" si="58"/>
        <v>245.85950389880006</v>
      </c>
      <c r="I330" s="37">
        <f t="shared" si="59"/>
        <v>1216.1536717260876</v>
      </c>
      <c r="J330" s="40">
        <f t="shared" si="60"/>
        <v>-97.180207855166486</v>
      </c>
      <c r="K330" s="37">
        <f t="shared" si="61"/>
        <v>1118.973463870921</v>
      </c>
      <c r="L330" s="37">
        <f t="shared" si="62"/>
        <v>1571270.5438701052</v>
      </c>
      <c r="M330" s="37">
        <f t="shared" si="63"/>
        <v>1445713.71532123</v>
      </c>
      <c r="N330" s="41">
        <f>'jan-feb'!M330</f>
        <v>73932.972776963899</v>
      </c>
      <c r="O330" s="41">
        <f t="shared" si="64"/>
        <v>1371780.7425442662</v>
      </c>
      <c r="Q330" s="4"/>
      <c r="R330" s="4"/>
      <c r="S330" s="4"/>
      <c r="T330" s="4"/>
    </row>
    <row r="331" spans="1:20" s="34" customFormat="1" x14ac:dyDescent="0.3">
      <c r="A331" s="33" t="s">
        <v>793</v>
      </c>
      <c r="B331" s="34" t="s">
        <v>379</v>
      </c>
      <c r="C331" s="36">
        <v>81892111</v>
      </c>
      <c r="D331" s="36">
        <v>11480</v>
      </c>
      <c r="E331" s="37">
        <f t="shared" si="55"/>
        <v>7133.4591463414636</v>
      </c>
      <c r="F331" s="38">
        <f t="shared" si="56"/>
        <v>0.77986767514140776</v>
      </c>
      <c r="G331" s="39">
        <f t="shared" si="57"/>
        <v>1208.1318379171464</v>
      </c>
      <c r="H331" s="39">
        <f t="shared" si="58"/>
        <v>384.5981447845511</v>
      </c>
      <c r="I331" s="37">
        <f t="shared" si="59"/>
        <v>1592.7299827016975</v>
      </c>
      <c r="J331" s="40">
        <f t="shared" si="60"/>
        <v>-97.180207855166486</v>
      </c>
      <c r="K331" s="37">
        <f t="shared" si="61"/>
        <v>1495.5497748465309</v>
      </c>
      <c r="L331" s="37">
        <f t="shared" si="62"/>
        <v>18284540.201415487</v>
      </c>
      <c r="M331" s="37">
        <f t="shared" si="63"/>
        <v>17168911.415238176</v>
      </c>
      <c r="N331" s="41">
        <f>'jan-feb'!M331</f>
        <v>5777537.3401717637</v>
      </c>
      <c r="O331" s="41">
        <f t="shared" si="64"/>
        <v>11391374.075066412</v>
      </c>
      <c r="Q331" s="4"/>
      <c r="R331" s="4"/>
      <c r="S331" s="4"/>
      <c r="T331" s="4"/>
    </row>
    <row r="332" spans="1:20" s="34" customFormat="1" x14ac:dyDescent="0.3">
      <c r="A332" s="33" t="s">
        <v>794</v>
      </c>
      <c r="B332" s="34" t="s">
        <v>380</v>
      </c>
      <c r="C332" s="36">
        <v>77024301</v>
      </c>
      <c r="D332" s="36">
        <v>9595</v>
      </c>
      <c r="E332" s="37">
        <f t="shared" si="55"/>
        <v>8027.5457008858784</v>
      </c>
      <c r="F332" s="38">
        <f t="shared" si="56"/>
        <v>0.87761397022257503</v>
      </c>
      <c r="G332" s="39">
        <f t="shared" si="57"/>
        <v>671.67990519049761</v>
      </c>
      <c r="H332" s="39">
        <f t="shared" si="58"/>
        <v>71.667850694005892</v>
      </c>
      <c r="I332" s="37">
        <f t="shared" si="59"/>
        <v>743.3477558845035</v>
      </c>
      <c r="J332" s="40">
        <f t="shared" si="60"/>
        <v>-97.180207855166486</v>
      </c>
      <c r="K332" s="37">
        <f t="shared" si="61"/>
        <v>646.16754802933701</v>
      </c>
      <c r="L332" s="37">
        <f t="shared" si="62"/>
        <v>7132421.717711811</v>
      </c>
      <c r="M332" s="37">
        <f t="shared" si="63"/>
        <v>6199977.6233414887</v>
      </c>
      <c r="N332" s="41">
        <f>'jan-feb'!M332</f>
        <v>1865050.7890053934</v>
      </c>
      <c r="O332" s="41">
        <f t="shared" si="64"/>
        <v>4334926.8343360955</v>
      </c>
      <c r="Q332" s="4"/>
      <c r="R332" s="4"/>
      <c r="S332" s="4"/>
      <c r="T332" s="4"/>
    </row>
    <row r="333" spans="1:20" s="34" customFormat="1" x14ac:dyDescent="0.3">
      <c r="A333" s="33" t="s">
        <v>795</v>
      </c>
      <c r="B333" s="34" t="s">
        <v>381</v>
      </c>
      <c r="C333" s="36">
        <v>59634653</v>
      </c>
      <c r="D333" s="36">
        <v>8091</v>
      </c>
      <c r="E333" s="37">
        <f t="shared" si="55"/>
        <v>7370.4922753676929</v>
      </c>
      <c r="F333" s="38">
        <f t="shared" si="56"/>
        <v>0.80578139686784189</v>
      </c>
      <c r="G333" s="39">
        <f t="shared" si="57"/>
        <v>1065.9119605014089</v>
      </c>
      <c r="H333" s="39">
        <f t="shared" si="58"/>
        <v>301.63654962537083</v>
      </c>
      <c r="I333" s="37">
        <f t="shared" si="59"/>
        <v>1367.5485101267798</v>
      </c>
      <c r="J333" s="40">
        <f t="shared" si="60"/>
        <v>-97.180207855166486</v>
      </c>
      <c r="K333" s="37">
        <f t="shared" si="61"/>
        <v>1270.3683022716132</v>
      </c>
      <c r="L333" s="37">
        <f t="shared" si="62"/>
        <v>11064834.995435774</v>
      </c>
      <c r="M333" s="37">
        <f t="shared" si="63"/>
        <v>10278549.933679622</v>
      </c>
      <c r="N333" s="41">
        <f>'jan-feb'!M333</f>
        <v>3478685.9222586886</v>
      </c>
      <c r="O333" s="41">
        <f t="shared" si="64"/>
        <v>6799864.0114209335</v>
      </c>
      <c r="Q333" s="4"/>
      <c r="R333" s="4"/>
      <c r="S333" s="4"/>
      <c r="T333" s="4"/>
    </row>
    <row r="334" spans="1:20" s="34" customFormat="1" x14ac:dyDescent="0.3">
      <c r="A334" s="33" t="s">
        <v>796</v>
      </c>
      <c r="B334" s="34" t="s">
        <v>188</v>
      </c>
      <c r="C334" s="36">
        <v>17765728</v>
      </c>
      <c r="D334" s="36">
        <v>2616</v>
      </c>
      <c r="E334" s="37">
        <f t="shared" si="55"/>
        <v>6791.1804281345567</v>
      </c>
      <c r="F334" s="38">
        <f t="shared" si="56"/>
        <v>0.74244794612322129</v>
      </c>
      <c r="G334" s="39">
        <f t="shared" si="57"/>
        <v>1413.4990688412906</v>
      </c>
      <c r="H334" s="39">
        <f t="shared" si="58"/>
        <v>504.39569615696848</v>
      </c>
      <c r="I334" s="37">
        <f t="shared" si="59"/>
        <v>1917.8947649982592</v>
      </c>
      <c r="J334" s="40">
        <f t="shared" si="60"/>
        <v>-97.180207855166486</v>
      </c>
      <c r="K334" s="37">
        <f t="shared" si="61"/>
        <v>1820.7145571430929</v>
      </c>
      <c r="L334" s="37">
        <f t="shared" si="62"/>
        <v>5017212.7052354459</v>
      </c>
      <c r="M334" s="37">
        <f t="shared" si="63"/>
        <v>4762989.2814863306</v>
      </c>
      <c r="N334" s="41">
        <f>'jan-feb'!M334</f>
        <v>1753680.6330217191</v>
      </c>
      <c r="O334" s="41">
        <f t="shared" si="64"/>
        <v>3009308.6484646117</v>
      </c>
      <c r="Q334" s="4"/>
      <c r="R334" s="4"/>
      <c r="S334" s="4"/>
      <c r="T334" s="4"/>
    </row>
    <row r="335" spans="1:20" s="34" customFormat="1" x14ac:dyDescent="0.3">
      <c r="A335" s="33" t="s">
        <v>797</v>
      </c>
      <c r="B335" s="34" t="s">
        <v>382</v>
      </c>
      <c r="C335" s="36">
        <v>37266288</v>
      </c>
      <c r="D335" s="36">
        <v>4449</v>
      </c>
      <c r="E335" s="37">
        <f t="shared" si="55"/>
        <v>8376.3290627107217</v>
      </c>
      <c r="F335" s="38">
        <f t="shared" si="56"/>
        <v>0.91574482145957248</v>
      </c>
      <c r="G335" s="39">
        <f t="shared" si="57"/>
        <v>462.40988809559167</v>
      </c>
      <c r="H335" s="39">
        <f t="shared" si="58"/>
        <v>0</v>
      </c>
      <c r="I335" s="37">
        <f t="shared" si="59"/>
        <v>462.40988809559167</v>
      </c>
      <c r="J335" s="40">
        <f t="shared" si="60"/>
        <v>-97.180207855166486</v>
      </c>
      <c r="K335" s="37">
        <f t="shared" si="61"/>
        <v>365.22968024042518</v>
      </c>
      <c r="L335" s="37">
        <f t="shared" si="62"/>
        <v>2057261.5921372874</v>
      </c>
      <c r="M335" s="37">
        <f t="shared" si="63"/>
        <v>1624906.8473896517</v>
      </c>
      <c r="N335" s="41">
        <f>'jan-feb'!M335</f>
        <v>-502700.36789108894</v>
      </c>
      <c r="O335" s="41">
        <f t="shared" si="64"/>
        <v>2127607.2152807405</v>
      </c>
      <c r="Q335" s="4"/>
      <c r="R335" s="4"/>
      <c r="S335" s="4"/>
      <c r="T335" s="4"/>
    </row>
    <row r="336" spans="1:20" s="34" customFormat="1" x14ac:dyDescent="0.3">
      <c r="A336" s="33" t="s">
        <v>798</v>
      </c>
      <c r="B336" s="34" t="s">
        <v>799</v>
      </c>
      <c r="C336" s="36">
        <v>81483785</v>
      </c>
      <c r="D336" s="36">
        <v>10518</v>
      </c>
      <c r="E336" s="37">
        <f t="shared" si="55"/>
        <v>7747.0797680167334</v>
      </c>
      <c r="F336" s="38">
        <f t="shared" si="56"/>
        <v>0.84695194349249914</v>
      </c>
      <c r="G336" s="39">
        <f t="shared" si="57"/>
        <v>839.95946491198458</v>
      </c>
      <c r="H336" s="39">
        <f t="shared" si="58"/>
        <v>169.83092719820664</v>
      </c>
      <c r="I336" s="37">
        <f t="shared" si="59"/>
        <v>1009.7903921101912</v>
      </c>
      <c r="J336" s="40">
        <f t="shared" si="60"/>
        <v>-97.180207855166486</v>
      </c>
      <c r="K336" s="37">
        <f t="shared" si="61"/>
        <v>912.61018425502471</v>
      </c>
      <c r="L336" s="37">
        <f t="shared" si="62"/>
        <v>10620975.344214991</v>
      </c>
      <c r="M336" s="37">
        <f t="shared" si="63"/>
        <v>9598833.9179943502</v>
      </c>
      <c r="N336" s="41">
        <f>'jan-feb'!M336</f>
        <v>2500577.9372409955</v>
      </c>
      <c r="O336" s="41">
        <f t="shared" si="64"/>
        <v>7098255.9807533547</v>
      </c>
      <c r="Q336" s="4"/>
      <c r="R336" s="4"/>
      <c r="S336" s="4"/>
      <c r="T336" s="4"/>
    </row>
    <row r="337" spans="1:20" s="34" customFormat="1" x14ac:dyDescent="0.3">
      <c r="A337" s="33" t="s">
        <v>800</v>
      </c>
      <c r="B337" s="34" t="s">
        <v>383</v>
      </c>
      <c r="C337" s="36">
        <v>36548995</v>
      </c>
      <c r="D337" s="36">
        <v>4771</v>
      </c>
      <c r="E337" s="37">
        <f t="shared" si="55"/>
        <v>7660.6570949486477</v>
      </c>
      <c r="F337" s="38">
        <f t="shared" si="56"/>
        <v>0.83750375745225514</v>
      </c>
      <c r="G337" s="39">
        <f t="shared" si="57"/>
        <v>891.8130687528361</v>
      </c>
      <c r="H337" s="39">
        <f t="shared" si="58"/>
        <v>200.07886277203664</v>
      </c>
      <c r="I337" s="37">
        <f t="shared" si="59"/>
        <v>1091.8919315248727</v>
      </c>
      <c r="J337" s="40">
        <f t="shared" si="60"/>
        <v>-97.180207855166486</v>
      </c>
      <c r="K337" s="37">
        <f t="shared" si="61"/>
        <v>994.7117236697062</v>
      </c>
      <c r="L337" s="37">
        <f t="shared" si="62"/>
        <v>5209416.4053051677</v>
      </c>
      <c r="M337" s="37">
        <f t="shared" si="63"/>
        <v>4745769.6336281681</v>
      </c>
      <c r="N337" s="41">
        <f>'jan-feb'!M337</f>
        <v>1451112.0442647638</v>
      </c>
      <c r="O337" s="41">
        <f t="shared" si="64"/>
        <v>3294657.5893634045</v>
      </c>
      <c r="Q337" s="4"/>
      <c r="R337" s="4"/>
      <c r="S337" s="4"/>
      <c r="T337" s="4"/>
    </row>
    <row r="338" spans="1:20" s="34" customFormat="1" x14ac:dyDescent="0.3">
      <c r="A338" s="33" t="s">
        <v>801</v>
      </c>
      <c r="B338" s="34" t="s">
        <v>384</v>
      </c>
      <c r="C338" s="36">
        <v>8982995</v>
      </c>
      <c r="D338" s="36">
        <v>1039</v>
      </c>
      <c r="E338" s="37">
        <f t="shared" si="55"/>
        <v>8645.8084696823862</v>
      </c>
      <c r="F338" s="38">
        <f t="shared" si="56"/>
        <v>0.94520574277448055</v>
      </c>
      <c r="G338" s="39">
        <f t="shared" si="57"/>
        <v>300.72224391259294</v>
      </c>
      <c r="H338" s="39">
        <f t="shared" si="58"/>
        <v>0</v>
      </c>
      <c r="I338" s="37">
        <f t="shared" si="59"/>
        <v>300.72224391259294</v>
      </c>
      <c r="J338" s="40">
        <f t="shared" si="60"/>
        <v>-97.180207855166486</v>
      </c>
      <c r="K338" s="37">
        <f t="shared" si="61"/>
        <v>203.54203605742646</v>
      </c>
      <c r="L338" s="37">
        <f t="shared" si="62"/>
        <v>312450.41142518405</v>
      </c>
      <c r="M338" s="37">
        <f t="shared" si="63"/>
        <v>211480.17546366609</v>
      </c>
      <c r="N338" s="41">
        <f>'jan-feb'!M338</f>
        <v>-507439.37065381964</v>
      </c>
      <c r="O338" s="41">
        <f t="shared" si="64"/>
        <v>718919.54611748573</v>
      </c>
      <c r="Q338" s="4"/>
      <c r="R338" s="4"/>
      <c r="S338" s="4"/>
      <c r="T338" s="4"/>
    </row>
    <row r="339" spans="1:20" s="34" customFormat="1" x14ac:dyDescent="0.3">
      <c r="A339" s="33" t="s">
        <v>802</v>
      </c>
      <c r="B339" s="34" t="s">
        <v>385</v>
      </c>
      <c r="C339" s="36">
        <v>707939764</v>
      </c>
      <c r="D339" s="36">
        <v>76649</v>
      </c>
      <c r="E339" s="37">
        <f t="shared" si="55"/>
        <v>9236.1252462523971</v>
      </c>
      <c r="F339" s="38">
        <f t="shared" si="56"/>
        <v>1.0097423108960957</v>
      </c>
      <c r="G339" s="39">
        <f t="shared" si="57"/>
        <v>-53.467822029413583</v>
      </c>
      <c r="H339" s="39">
        <f t="shared" si="58"/>
        <v>0</v>
      </c>
      <c r="I339" s="37">
        <f t="shared" si="59"/>
        <v>-53.467822029413583</v>
      </c>
      <c r="J339" s="40">
        <f t="shared" si="60"/>
        <v>-97.180207855166486</v>
      </c>
      <c r="K339" s="37">
        <f t="shared" si="61"/>
        <v>-150.64802988458007</v>
      </c>
      <c r="L339" s="37">
        <f t="shared" si="62"/>
        <v>-4098255.0907325218</v>
      </c>
      <c r="M339" s="37">
        <f t="shared" si="63"/>
        <v>-11547020.842623178</v>
      </c>
      <c r="N339" s="41">
        <f>'jan-feb'!M339</f>
        <v>-8814224.1832960416</v>
      </c>
      <c r="O339" s="41">
        <f t="shared" si="64"/>
        <v>-2732796.6593271364</v>
      </c>
      <c r="Q339" s="4"/>
      <c r="R339" s="4"/>
      <c r="S339" s="4"/>
      <c r="T339" s="4"/>
    </row>
    <row r="340" spans="1:20" s="34" customFormat="1" x14ac:dyDescent="0.3">
      <c r="A340" s="33" t="s">
        <v>803</v>
      </c>
      <c r="B340" s="34" t="s">
        <v>804</v>
      </c>
      <c r="C340" s="36">
        <v>201825213</v>
      </c>
      <c r="D340" s="36">
        <v>24827</v>
      </c>
      <c r="E340" s="37">
        <f t="shared" si="55"/>
        <v>8129.2630200990852</v>
      </c>
      <c r="F340" s="38">
        <f t="shared" si="56"/>
        <v>0.88873424828530201</v>
      </c>
      <c r="G340" s="39">
        <f t="shared" si="57"/>
        <v>610.64951366257355</v>
      </c>
      <c r="H340" s="39">
        <f t="shared" si="58"/>
        <v>36.066788969383509</v>
      </c>
      <c r="I340" s="37">
        <f t="shared" si="59"/>
        <v>646.71630263195709</v>
      </c>
      <c r="J340" s="40">
        <f t="shared" si="60"/>
        <v>-97.180207855166486</v>
      </c>
      <c r="K340" s="37">
        <f t="shared" si="61"/>
        <v>549.53609477679061</v>
      </c>
      <c r="L340" s="37">
        <f t="shared" si="62"/>
        <v>16056025.645443598</v>
      </c>
      <c r="M340" s="37">
        <f t="shared" si="63"/>
        <v>13643332.62502338</v>
      </c>
      <c r="N340" s="41">
        <f>'jan-feb'!M340</f>
        <v>5332744.3140979428</v>
      </c>
      <c r="O340" s="41">
        <f t="shared" si="64"/>
        <v>8310588.3109254371</v>
      </c>
      <c r="Q340" s="4"/>
      <c r="R340" s="4"/>
      <c r="S340" s="4"/>
      <c r="T340" s="4"/>
    </row>
    <row r="341" spans="1:20" s="34" customFormat="1" x14ac:dyDescent="0.3">
      <c r="A341" s="33" t="s">
        <v>805</v>
      </c>
      <c r="B341" s="34" t="s">
        <v>386</v>
      </c>
      <c r="C341" s="36">
        <v>19416034</v>
      </c>
      <c r="D341" s="36">
        <v>2858</v>
      </c>
      <c r="E341" s="37">
        <f t="shared" si="55"/>
        <v>6793.5738278516446</v>
      </c>
      <c r="F341" s="38">
        <f t="shared" si="56"/>
        <v>0.74270960530353725</v>
      </c>
      <c r="G341" s="39">
        <f t="shared" si="57"/>
        <v>1412.0630290110378</v>
      </c>
      <c r="H341" s="39">
        <f t="shared" si="58"/>
        <v>503.55800625598766</v>
      </c>
      <c r="I341" s="37">
        <f t="shared" si="59"/>
        <v>1915.6210352670255</v>
      </c>
      <c r="J341" s="40">
        <f t="shared" si="60"/>
        <v>-97.180207855166486</v>
      </c>
      <c r="K341" s="37">
        <f t="shared" si="61"/>
        <v>1818.4408274118591</v>
      </c>
      <c r="L341" s="37">
        <f t="shared" si="62"/>
        <v>5474844.9187931586</v>
      </c>
      <c r="M341" s="37">
        <f t="shared" si="63"/>
        <v>5197103.8847430935</v>
      </c>
      <c r="N341" s="41">
        <f>'jan-feb'!M341</f>
        <v>2268270.9172309153</v>
      </c>
      <c r="O341" s="41">
        <f t="shared" si="64"/>
        <v>2928832.9675121782</v>
      </c>
      <c r="Q341" s="4"/>
      <c r="R341" s="4"/>
      <c r="S341" s="4"/>
      <c r="T341" s="4"/>
    </row>
    <row r="342" spans="1:20" s="34" customFormat="1" x14ac:dyDescent="0.3">
      <c r="A342" s="33" t="s">
        <v>806</v>
      </c>
      <c r="B342" s="34" t="s">
        <v>387</v>
      </c>
      <c r="C342" s="36">
        <v>20970093</v>
      </c>
      <c r="D342" s="36">
        <v>3009</v>
      </c>
      <c r="E342" s="37">
        <f t="shared" si="55"/>
        <v>6969.1236291126625</v>
      </c>
      <c r="F342" s="38">
        <f t="shared" si="56"/>
        <v>0.76190164279507888</v>
      </c>
      <c r="G342" s="39">
        <f t="shared" si="57"/>
        <v>1306.7331482544271</v>
      </c>
      <c r="H342" s="39">
        <f t="shared" si="58"/>
        <v>442.11557581463148</v>
      </c>
      <c r="I342" s="37">
        <f t="shared" si="59"/>
        <v>1748.8487240690586</v>
      </c>
      <c r="J342" s="40">
        <f t="shared" si="60"/>
        <v>-97.180207855166486</v>
      </c>
      <c r="K342" s="37">
        <f t="shared" si="61"/>
        <v>1651.668516213892</v>
      </c>
      <c r="L342" s="37">
        <f t="shared" si="62"/>
        <v>5262285.8107237974</v>
      </c>
      <c r="M342" s="37">
        <f t="shared" si="63"/>
        <v>4969870.5652876012</v>
      </c>
      <c r="N342" s="41">
        <f>'jan-feb'!M342</f>
        <v>1858876.4038655786</v>
      </c>
      <c r="O342" s="41">
        <f t="shared" si="64"/>
        <v>3110994.1614220226</v>
      </c>
      <c r="Q342" s="4"/>
      <c r="R342" s="4"/>
      <c r="S342" s="4"/>
      <c r="T342" s="4"/>
    </row>
    <row r="343" spans="1:20" s="34" customFormat="1" x14ac:dyDescent="0.3">
      <c r="A343" s="33" t="s">
        <v>807</v>
      </c>
      <c r="B343" s="34" t="s">
        <v>388</v>
      </c>
      <c r="C343" s="36">
        <v>10490662</v>
      </c>
      <c r="D343" s="36">
        <v>1375</v>
      </c>
      <c r="E343" s="37">
        <f t="shared" si="55"/>
        <v>7629.5723636363637</v>
      </c>
      <c r="F343" s="38">
        <f t="shared" si="56"/>
        <v>0.83410540937965993</v>
      </c>
      <c r="G343" s="39">
        <f t="shared" si="57"/>
        <v>910.46390754020649</v>
      </c>
      <c r="H343" s="39">
        <f t="shared" si="58"/>
        <v>210.95851873133606</v>
      </c>
      <c r="I343" s="37">
        <f t="shared" si="59"/>
        <v>1121.4224262715425</v>
      </c>
      <c r="J343" s="40">
        <f t="shared" si="60"/>
        <v>-97.180207855166486</v>
      </c>
      <c r="K343" s="37">
        <f t="shared" si="61"/>
        <v>1024.2422184163761</v>
      </c>
      <c r="L343" s="37">
        <f t="shared" si="62"/>
        <v>1541955.8361233708</v>
      </c>
      <c r="M343" s="37">
        <f t="shared" si="63"/>
        <v>1408333.0503225171</v>
      </c>
      <c r="N343" s="41">
        <f>'jan-feb'!M343</f>
        <v>588360.60346133949</v>
      </c>
      <c r="O343" s="41">
        <f t="shared" si="64"/>
        <v>819972.44686117757</v>
      </c>
      <c r="Q343" s="4"/>
      <c r="R343" s="4"/>
      <c r="S343" s="4"/>
      <c r="T343" s="4"/>
    </row>
    <row r="344" spans="1:20" s="34" customFormat="1" x14ac:dyDescent="0.3">
      <c r="A344" s="33" t="s">
        <v>808</v>
      </c>
      <c r="B344" s="34" t="s">
        <v>389</v>
      </c>
      <c r="C344" s="36">
        <v>7407176</v>
      </c>
      <c r="D344" s="36">
        <v>1105</v>
      </c>
      <c r="E344" s="37">
        <f t="shared" si="55"/>
        <v>6703.3266968325788</v>
      </c>
      <c r="F344" s="38">
        <f t="shared" si="56"/>
        <v>0.7328433091893839</v>
      </c>
      <c r="G344" s="39">
        <f t="shared" si="57"/>
        <v>1466.2113076224773</v>
      </c>
      <c r="H344" s="39">
        <f t="shared" si="58"/>
        <v>535.14450211266069</v>
      </c>
      <c r="I344" s="37">
        <f t="shared" si="59"/>
        <v>2001.3558097351379</v>
      </c>
      <c r="J344" s="40">
        <f t="shared" si="60"/>
        <v>-97.180207855166486</v>
      </c>
      <c r="K344" s="37">
        <f t="shared" si="61"/>
        <v>1904.1756018799715</v>
      </c>
      <c r="L344" s="37">
        <f t="shared" si="62"/>
        <v>2211498.1697573275</v>
      </c>
      <c r="M344" s="37">
        <f t="shared" si="63"/>
        <v>2104114.0400773687</v>
      </c>
      <c r="N344" s="41">
        <f>'jan-feb'!M344</f>
        <v>960208.42769074894</v>
      </c>
      <c r="O344" s="41">
        <f t="shared" si="64"/>
        <v>1143905.6123866197</v>
      </c>
      <c r="Q344" s="4"/>
      <c r="R344" s="4"/>
      <c r="S344" s="4"/>
      <c r="T344" s="4"/>
    </row>
    <row r="345" spans="1:20" s="34" customFormat="1" x14ac:dyDescent="0.3">
      <c r="A345" s="33" t="s">
        <v>809</v>
      </c>
      <c r="B345" s="34" t="s">
        <v>810</v>
      </c>
      <c r="C345" s="36">
        <v>6005114</v>
      </c>
      <c r="D345" s="36">
        <v>1042</v>
      </c>
      <c r="E345" s="37">
        <f t="shared" si="55"/>
        <v>5763.0652591170829</v>
      </c>
      <c r="F345" s="38">
        <f t="shared" si="56"/>
        <v>0.63004893041560506</v>
      </c>
      <c r="G345" s="39">
        <f t="shared" si="57"/>
        <v>2030.3681702517749</v>
      </c>
      <c r="H345" s="39">
        <f t="shared" si="58"/>
        <v>864.23600531308432</v>
      </c>
      <c r="I345" s="37">
        <f t="shared" si="59"/>
        <v>2894.6041755648594</v>
      </c>
      <c r="J345" s="40">
        <f t="shared" si="60"/>
        <v>-97.180207855166486</v>
      </c>
      <c r="K345" s="37">
        <f t="shared" si="61"/>
        <v>2797.423967709693</v>
      </c>
      <c r="L345" s="37">
        <f t="shared" si="62"/>
        <v>3016177.5509385834</v>
      </c>
      <c r="M345" s="37">
        <f t="shared" si="63"/>
        <v>2914915.7743535</v>
      </c>
      <c r="N345" s="41">
        <f>'jan-feb'!M345</f>
        <v>1291816.0716776114</v>
      </c>
      <c r="O345" s="41">
        <f t="shared" si="64"/>
        <v>1623099.7026758885</v>
      </c>
      <c r="Q345" s="4"/>
      <c r="R345" s="4"/>
      <c r="S345" s="4"/>
      <c r="T345" s="4"/>
    </row>
    <row r="346" spans="1:20" s="34" customFormat="1" x14ac:dyDescent="0.3">
      <c r="A346" s="33" t="s">
        <v>811</v>
      </c>
      <c r="B346" s="34" t="s">
        <v>390</v>
      </c>
      <c r="C346" s="36">
        <v>40115155</v>
      </c>
      <c r="D346" s="36">
        <v>4030</v>
      </c>
      <c r="E346" s="37">
        <f t="shared" si="55"/>
        <v>9954.1327543424322</v>
      </c>
      <c r="F346" s="38">
        <f t="shared" si="56"/>
        <v>1.0882387085877308</v>
      </c>
      <c r="G346" s="39">
        <f t="shared" si="57"/>
        <v>-484.27232688343463</v>
      </c>
      <c r="H346" s="39">
        <f t="shared" si="58"/>
        <v>0</v>
      </c>
      <c r="I346" s="37">
        <f t="shared" si="59"/>
        <v>-484.27232688343463</v>
      </c>
      <c r="J346" s="40">
        <f t="shared" si="60"/>
        <v>-97.180207855166486</v>
      </c>
      <c r="K346" s="37">
        <f t="shared" si="61"/>
        <v>-581.45253473860112</v>
      </c>
      <c r="L346" s="37">
        <f t="shared" si="62"/>
        <v>-1951617.4773402417</v>
      </c>
      <c r="M346" s="37">
        <f t="shared" si="63"/>
        <v>-2343253.7149965623</v>
      </c>
      <c r="N346" s="41">
        <f>'jan-feb'!M346</f>
        <v>-4250392.342189502</v>
      </c>
      <c r="O346" s="41">
        <f t="shared" si="64"/>
        <v>1907138.6271929396</v>
      </c>
      <c r="Q346" s="4"/>
      <c r="R346" s="4"/>
      <c r="S346" s="4"/>
      <c r="T346" s="4"/>
    </row>
    <row r="347" spans="1:20" s="34" customFormat="1" x14ac:dyDescent="0.3">
      <c r="A347" s="33" t="s">
        <v>812</v>
      </c>
      <c r="B347" s="34" t="s">
        <v>391</v>
      </c>
      <c r="C347" s="36">
        <v>15481890</v>
      </c>
      <c r="D347" s="36">
        <v>2183</v>
      </c>
      <c r="E347" s="37">
        <f t="shared" si="55"/>
        <v>7092.024736601008</v>
      </c>
      <c r="F347" s="38">
        <f t="shared" si="56"/>
        <v>0.77533784520445237</v>
      </c>
      <c r="G347" s="39">
        <f t="shared" si="57"/>
        <v>1232.9924837614199</v>
      </c>
      <c r="H347" s="39">
        <f t="shared" si="58"/>
        <v>399.10018819371049</v>
      </c>
      <c r="I347" s="37">
        <f t="shared" si="59"/>
        <v>1632.0926719551303</v>
      </c>
      <c r="J347" s="40">
        <f t="shared" si="60"/>
        <v>-97.180207855166486</v>
      </c>
      <c r="K347" s="37">
        <f t="shared" si="61"/>
        <v>1534.9124640999639</v>
      </c>
      <c r="L347" s="37">
        <f t="shared" si="62"/>
        <v>3562858.3028780497</v>
      </c>
      <c r="M347" s="37">
        <f t="shared" si="63"/>
        <v>3350713.9091302212</v>
      </c>
      <c r="N347" s="41">
        <f>'jan-feb'!M347</f>
        <v>1358057.3028044391</v>
      </c>
      <c r="O347" s="41">
        <f t="shared" si="64"/>
        <v>1992656.6063257821</v>
      </c>
      <c r="Q347" s="4"/>
      <c r="R347" s="4"/>
      <c r="S347" s="4"/>
      <c r="T347" s="4"/>
    </row>
    <row r="348" spans="1:20" s="34" customFormat="1" x14ac:dyDescent="0.3">
      <c r="A348" s="33" t="s">
        <v>813</v>
      </c>
      <c r="B348" s="34" t="s">
        <v>392</v>
      </c>
      <c r="C348" s="36">
        <v>62028829</v>
      </c>
      <c r="D348" s="36">
        <v>6805</v>
      </c>
      <c r="E348" s="37">
        <f t="shared" si="55"/>
        <v>9115.1842762674496</v>
      </c>
      <c r="F348" s="38">
        <f t="shared" si="56"/>
        <v>0.99652040113862816</v>
      </c>
      <c r="G348" s="39">
        <f t="shared" si="57"/>
        <v>19.096759961554927</v>
      </c>
      <c r="H348" s="39">
        <f t="shared" si="58"/>
        <v>0</v>
      </c>
      <c r="I348" s="37">
        <f t="shared" si="59"/>
        <v>19.096759961554927</v>
      </c>
      <c r="J348" s="40">
        <f t="shared" si="60"/>
        <v>-97.180207855166486</v>
      </c>
      <c r="K348" s="37">
        <f t="shared" si="61"/>
        <v>-78.083447893611563</v>
      </c>
      <c r="L348" s="37">
        <f t="shared" si="62"/>
        <v>129953.45153838128</v>
      </c>
      <c r="M348" s="37">
        <f t="shared" si="63"/>
        <v>-531357.86291602673</v>
      </c>
      <c r="N348" s="41">
        <f>'jan-feb'!M348</f>
        <v>-3047518.7587095685</v>
      </c>
      <c r="O348" s="41">
        <f t="shared" si="64"/>
        <v>2516160.8957935418</v>
      </c>
      <c r="Q348" s="4"/>
      <c r="R348" s="4"/>
      <c r="S348" s="4"/>
      <c r="T348" s="4"/>
    </row>
    <row r="349" spans="1:20" s="34" customFormat="1" x14ac:dyDescent="0.3">
      <c r="A349" s="33" t="s">
        <v>814</v>
      </c>
      <c r="B349" s="34" t="s">
        <v>393</v>
      </c>
      <c r="C349" s="36">
        <v>26676258</v>
      </c>
      <c r="D349" s="36">
        <v>3489</v>
      </c>
      <c r="E349" s="37">
        <f t="shared" si="55"/>
        <v>7645.817712811694</v>
      </c>
      <c r="F349" s="38">
        <f t="shared" si="56"/>
        <v>0.83588143731131537</v>
      </c>
      <c r="G349" s="39">
        <f t="shared" si="57"/>
        <v>900.71669803500822</v>
      </c>
      <c r="H349" s="39">
        <f t="shared" si="58"/>
        <v>205.27264651997041</v>
      </c>
      <c r="I349" s="37">
        <f t="shared" si="59"/>
        <v>1105.9893445549787</v>
      </c>
      <c r="J349" s="40">
        <f t="shared" si="60"/>
        <v>-97.180207855166486</v>
      </c>
      <c r="K349" s="37">
        <f t="shared" si="61"/>
        <v>1008.8091366998123</v>
      </c>
      <c r="L349" s="37">
        <f t="shared" si="62"/>
        <v>3858796.8231523209</v>
      </c>
      <c r="M349" s="37">
        <f t="shared" si="63"/>
        <v>3519735.077945645</v>
      </c>
      <c r="N349" s="41">
        <f>'jan-feb'!M349</f>
        <v>664498.32106720365</v>
      </c>
      <c r="O349" s="41">
        <f t="shared" si="64"/>
        <v>2855236.7568784412</v>
      </c>
      <c r="Q349" s="4"/>
      <c r="R349" s="4"/>
      <c r="S349" s="4"/>
      <c r="T349" s="4"/>
    </row>
    <row r="350" spans="1:20" s="34" customFormat="1" x14ac:dyDescent="0.3">
      <c r="A350" s="33" t="s">
        <v>815</v>
      </c>
      <c r="B350" s="34" t="s">
        <v>394</v>
      </c>
      <c r="C350" s="36">
        <v>7713777</v>
      </c>
      <c r="D350" s="36">
        <v>1129</v>
      </c>
      <c r="E350" s="37">
        <f t="shared" si="55"/>
        <v>6832.3976970770591</v>
      </c>
      <c r="F350" s="38">
        <f t="shared" si="56"/>
        <v>0.74695403707383012</v>
      </c>
      <c r="G350" s="39">
        <f t="shared" si="57"/>
        <v>1388.7687074757891</v>
      </c>
      <c r="H350" s="39">
        <f t="shared" si="58"/>
        <v>489.96965202709265</v>
      </c>
      <c r="I350" s="37">
        <f t="shared" si="59"/>
        <v>1878.7383595028818</v>
      </c>
      <c r="J350" s="40">
        <f t="shared" si="60"/>
        <v>-97.180207855166486</v>
      </c>
      <c r="K350" s="37">
        <f t="shared" si="61"/>
        <v>1781.5581516477155</v>
      </c>
      <c r="L350" s="37">
        <f t="shared" si="62"/>
        <v>2121095.6078787534</v>
      </c>
      <c r="M350" s="37">
        <f t="shared" si="63"/>
        <v>2011379.1532102707</v>
      </c>
      <c r="N350" s="41">
        <f>'jan-feb'!M350</f>
        <v>675923.71331480169</v>
      </c>
      <c r="O350" s="41">
        <f t="shared" si="64"/>
        <v>1335455.439895469</v>
      </c>
      <c r="Q350" s="4"/>
      <c r="R350" s="4"/>
      <c r="S350" s="4"/>
      <c r="T350" s="4"/>
    </row>
    <row r="351" spans="1:20" s="34" customFormat="1" x14ac:dyDescent="0.3">
      <c r="A351" s="33" t="s">
        <v>816</v>
      </c>
      <c r="B351" s="34" t="s">
        <v>395</v>
      </c>
      <c r="C351" s="36">
        <v>10411544</v>
      </c>
      <c r="D351" s="36">
        <v>1513</v>
      </c>
      <c r="E351" s="37">
        <f t="shared" si="55"/>
        <v>6881.390614672835</v>
      </c>
      <c r="F351" s="38">
        <f t="shared" si="56"/>
        <v>0.75231020327033915</v>
      </c>
      <c r="G351" s="39">
        <f t="shared" si="57"/>
        <v>1359.3729569183236</v>
      </c>
      <c r="H351" s="39">
        <f t="shared" si="58"/>
        <v>472.82213086857104</v>
      </c>
      <c r="I351" s="37">
        <f t="shared" si="59"/>
        <v>1832.1950877868946</v>
      </c>
      <c r="J351" s="40">
        <f t="shared" si="60"/>
        <v>-97.180207855166486</v>
      </c>
      <c r="K351" s="37">
        <f t="shared" si="61"/>
        <v>1735.014879931728</v>
      </c>
      <c r="L351" s="37">
        <f t="shared" si="62"/>
        <v>2772111.1678215717</v>
      </c>
      <c r="M351" s="37">
        <f t="shared" si="63"/>
        <v>2625077.5133367046</v>
      </c>
      <c r="N351" s="41">
        <f>'jan-feb'!M351</f>
        <v>572156.0832996415</v>
      </c>
      <c r="O351" s="41">
        <f t="shared" si="64"/>
        <v>2052921.4300370631</v>
      </c>
      <c r="Q351" s="4"/>
      <c r="R351" s="4"/>
      <c r="S351" s="4"/>
      <c r="T351" s="4"/>
    </row>
    <row r="352" spans="1:20" s="34" customFormat="1" x14ac:dyDescent="0.3">
      <c r="A352" s="33" t="s">
        <v>817</v>
      </c>
      <c r="B352" s="34" t="s">
        <v>396</v>
      </c>
      <c r="C352" s="36">
        <v>6178656</v>
      </c>
      <c r="D352" s="36">
        <v>931</v>
      </c>
      <c r="E352" s="37">
        <f t="shared" si="55"/>
        <v>6636.5800214822775</v>
      </c>
      <c r="F352" s="38">
        <f t="shared" si="56"/>
        <v>0.72554620781668522</v>
      </c>
      <c r="G352" s="39">
        <f t="shared" si="57"/>
        <v>1506.2593128326582</v>
      </c>
      <c r="H352" s="39">
        <f t="shared" si="58"/>
        <v>558.50583848526617</v>
      </c>
      <c r="I352" s="37">
        <f t="shared" si="59"/>
        <v>2064.7651513179244</v>
      </c>
      <c r="J352" s="40">
        <f t="shared" si="60"/>
        <v>-97.180207855166486</v>
      </c>
      <c r="K352" s="37">
        <f t="shared" si="61"/>
        <v>1967.584943462758</v>
      </c>
      <c r="L352" s="37">
        <f t="shared" si="62"/>
        <v>1922296.3558769876</v>
      </c>
      <c r="M352" s="37">
        <f t="shared" si="63"/>
        <v>1831821.5823638276</v>
      </c>
      <c r="N352" s="41">
        <f>'jan-feb'!M352</f>
        <v>632273.64441636892</v>
      </c>
      <c r="O352" s="41">
        <f t="shared" si="64"/>
        <v>1199547.9379474586</v>
      </c>
      <c r="Q352" s="4"/>
      <c r="R352" s="4"/>
      <c r="S352" s="4"/>
      <c r="T352" s="4"/>
    </row>
    <row r="353" spans="1:20" s="34" customFormat="1" x14ac:dyDescent="0.3">
      <c r="A353" s="33" t="s">
        <v>818</v>
      </c>
      <c r="B353" s="34" t="s">
        <v>397</v>
      </c>
      <c r="C353" s="36">
        <v>7571532</v>
      </c>
      <c r="D353" s="36">
        <v>888</v>
      </c>
      <c r="E353" s="37">
        <f t="shared" si="55"/>
        <v>8526.5</v>
      </c>
      <c r="F353" s="38">
        <f t="shared" si="56"/>
        <v>0.93216230662841359</v>
      </c>
      <c r="G353" s="39">
        <f t="shared" si="57"/>
        <v>372.3073257220247</v>
      </c>
      <c r="H353" s="39">
        <f t="shared" si="58"/>
        <v>0</v>
      </c>
      <c r="I353" s="37">
        <f t="shared" si="59"/>
        <v>372.3073257220247</v>
      </c>
      <c r="J353" s="40">
        <f t="shared" si="60"/>
        <v>-97.180207855166486</v>
      </c>
      <c r="K353" s="37">
        <f t="shared" si="61"/>
        <v>275.12711786685821</v>
      </c>
      <c r="L353" s="37">
        <f t="shared" si="62"/>
        <v>330608.90524115792</v>
      </c>
      <c r="M353" s="37">
        <f t="shared" si="63"/>
        <v>244312.88066577009</v>
      </c>
      <c r="N353" s="41">
        <f>'jan-feb'!M353</f>
        <v>-266809.83728642133</v>
      </c>
      <c r="O353" s="41">
        <f t="shared" si="64"/>
        <v>511122.71795219142</v>
      </c>
      <c r="Q353" s="4"/>
      <c r="R353" s="4"/>
      <c r="S353" s="4"/>
      <c r="T353" s="4"/>
    </row>
    <row r="354" spans="1:20" s="34" customFormat="1" x14ac:dyDescent="0.3">
      <c r="A354" s="33" t="s">
        <v>819</v>
      </c>
      <c r="B354" s="34" t="s">
        <v>398</v>
      </c>
      <c r="C354" s="36">
        <v>94224296</v>
      </c>
      <c r="D354" s="36">
        <v>11679</v>
      </c>
      <c r="E354" s="37">
        <f t="shared" si="55"/>
        <v>8067.8393698090586</v>
      </c>
      <c r="F354" s="38">
        <f t="shared" si="56"/>
        <v>0.88201908830924047</v>
      </c>
      <c r="G354" s="39">
        <f t="shared" si="57"/>
        <v>647.50370383658958</v>
      </c>
      <c r="H354" s="39">
        <f t="shared" si="58"/>
        <v>57.565066570892846</v>
      </c>
      <c r="I354" s="37">
        <f t="shared" si="59"/>
        <v>705.06877040748248</v>
      </c>
      <c r="J354" s="40">
        <f t="shared" si="60"/>
        <v>-97.180207855166486</v>
      </c>
      <c r="K354" s="37">
        <f t="shared" si="61"/>
        <v>607.88856255231599</v>
      </c>
      <c r="L354" s="37">
        <f t="shared" si="62"/>
        <v>8234498.1695889877</v>
      </c>
      <c r="M354" s="37">
        <f t="shared" si="63"/>
        <v>7099530.5220484985</v>
      </c>
      <c r="N354" s="41">
        <f>'jan-feb'!M354</f>
        <v>1198344.9933917637</v>
      </c>
      <c r="O354" s="41">
        <f t="shared" si="64"/>
        <v>5901185.5286567351</v>
      </c>
      <c r="Q354" s="4"/>
      <c r="R354" s="4"/>
      <c r="S354" s="4"/>
      <c r="T354" s="4"/>
    </row>
    <row r="355" spans="1:20" s="34" customFormat="1" x14ac:dyDescent="0.3">
      <c r="A355" s="33" t="s">
        <v>820</v>
      </c>
      <c r="B355" s="34" t="s">
        <v>399</v>
      </c>
      <c r="C355" s="36">
        <v>37391668</v>
      </c>
      <c r="D355" s="36">
        <v>5625</v>
      </c>
      <c r="E355" s="37">
        <f t="shared" si="55"/>
        <v>6647.4076444444445</v>
      </c>
      <c r="F355" s="38">
        <f t="shared" si="56"/>
        <v>0.72672994111824119</v>
      </c>
      <c r="G355" s="39">
        <f t="shared" si="57"/>
        <v>1499.762739055358</v>
      </c>
      <c r="H355" s="39">
        <f t="shared" si="58"/>
        <v>554.71617044850768</v>
      </c>
      <c r="I355" s="37">
        <f t="shared" si="59"/>
        <v>2054.4789095038659</v>
      </c>
      <c r="J355" s="40">
        <f t="shared" si="60"/>
        <v>-97.180207855166486</v>
      </c>
      <c r="K355" s="37">
        <f t="shared" si="61"/>
        <v>1957.2987016486995</v>
      </c>
      <c r="L355" s="37">
        <f t="shared" si="62"/>
        <v>11556443.865959246</v>
      </c>
      <c r="M355" s="37">
        <f t="shared" si="63"/>
        <v>11009805.196773935</v>
      </c>
      <c r="N355" s="41">
        <f>'jan-feb'!M355</f>
        <v>4159508.136887297</v>
      </c>
      <c r="O355" s="41">
        <f t="shared" si="64"/>
        <v>6850297.0598866381</v>
      </c>
      <c r="Q355" s="4"/>
      <c r="R355" s="4"/>
      <c r="S355" s="4"/>
      <c r="T355" s="4"/>
    </row>
    <row r="356" spans="1:20" s="34" customFormat="1" x14ac:dyDescent="0.3">
      <c r="A356" s="33" t="s">
        <v>821</v>
      </c>
      <c r="B356" s="34" t="s">
        <v>400</v>
      </c>
      <c r="C356" s="36">
        <v>16362714</v>
      </c>
      <c r="D356" s="36">
        <v>2252</v>
      </c>
      <c r="E356" s="37">
        <f t="shared" si="55"/>
        <v>7265.8587921847247</v>
      </c>
      <c r="F356" s="38">
        <f t="shared" si="56"/>
        <v>0.79434230825769692</v>
      </c>
      <c r="G356" s="39">
        <f t="shared" si="57"/>
        <v>1128.6920504111897</v>
      </c>
      <c r="H356" s="39">
        <f t="shared" si="58"/>
        <v>338.25826873940969</v>
      </c>
      <c r="I356" s="37">
        <f t="shared" si="59"/>
        <v>1466.9503191505994</v>
      </c>
      <c r="J356" s="40">
        <f t="shared" si="60"/>
        <v>-97.180207855166486</v>
      </c>
      <c r="K356" s="37">
        <f t="shared" si="61"/>
        <v>1369.7701112954328</v>
      </c>
      <c r="L356" s="37">
        <f t="shared" si="62"/>
        <v>3303572.1187271499</v>
      </c>
      <c r="M356" s="37">
        <f t="shared" si="63"/>
        <v>3084722.2906373148</v>
      </c>
      <c r="N356" s="41">
        <f>'jan-feb'!M356</f>
        <v>1381993.7927235905</v>
      </c>
      <c r="O356" s="41">
        <f t="shared" si="64"/>
        <v>1702728.4979137243</v>
      </c>
      <c r="Q356" s="4"/>
      <c r="R356" s="4"/>
      <c r="S356" s="4"/>
      <c r="T356" s="4"/>
    </row>
    <row r="357" spans="1:20" s="34" customFormat="1" x14ac:dyDescent="0.3">
      <c r="A357" s="33" t="s">
        <v>822</v>
      </c>
      <c r="B357" s="34" t="s">
        <v>401</v>
      </c>
      <c r="C357" s="36">
        <v>19125791</v>
      </c>
      <c r="D357" s="36">
        <v>2847</v>
      </c>
      <c r="E357" s="37">
        <f t="shared" si="55"/>
        <v>6717.8753073410608</v>
      </c>
      <c r="F357" s="38">
        <f t="shared" si="56"/>
        <v>0.73443384063016548</v>
      </c>
      <c r="G357" s="39">
        <f t="shared" si="57"/>
        <v>1457.4821413173881</v>
      </c>
      <c r="H357" s="39">
        <f t="shared" si="58"/>
        <v>530.05248843469201</v>
      </c>
      <c r="I357" s="37">
        <f t="shared" si="59"/>
        <v>1987.53462975208</v>
      </c>
      <c r="J357" s="40">
        <f t="shared" si="60"/>
        <v>-97.180207855166486</v>
      </c>
      <c r="K357" s="37">
        <f t="shared" si="61"/>
        <v>1890.3544218969137</v>
      </c>
      <c r="L357" s="37">
        <f t="shared" si="62"/>
        <v>5658511.0909041716</v>
      </c>
      <c r="M357" s="37">
        <f t="shared" si="63"/>
        <v>5381839.0391405132</v>
      </c>
      <c r="N357" s="41">
        <f>'jan-feb'!M357</f>
        <v>1642685.3384032247</v>
      </c>
      <c r="O357" s="41">
        <f t="shared" si="64"/>
        <v>3739153.7007372882</v>
      </c>
      <c r="Q357" s="4"/>
      <c r="R357" s="4"/>
      <c r="S357" s="4"/>
      <c r="T357" s="4"/>
    </row>
    <row r="358" spans="1:20" s="34" customFormat="1" x14ac:dyDescent="0.3">
      <c r="A358" s="33" t="s">
        <v>823</v>
      </c>
      <c r="B358" s="34" t="s">
        <v>824</v>
      </c>
      <c r="C358" s="36">
        <v>15182243</v>
      </c>
      <c r="D358" s="36">
        <v>1841</v>
      </c>
      <c r="E358" s="37">
        <f t="shared" si="55"/>
        <v>8246.7370994024986</v>
      </c>
      <c r="F358" s="38">
        <f t="shared" si="56"/>
        <v>0.90157713912357318</v>
      </c>
      <c r="G358" s="39">
        <f t="shared" si="57"/>
        <v>540.16506608052543</v>
      </c>
      <c r="H358" s="39">
        <f t="shared" si="58"/>
        <v>0</v>
      </c>
      <c r="I358" s="37">
        <f t="shared" si="59"/>
        <v>540.16506608052543</v>
      </c>
      <c r="J358" s="40">
        <f t="shared" si="60"/>
        <v>-97.180207855166486</v>
      </c>
      <c r="K358" s="37">
        <f t="shared" si="61"/>
        <v>442.98485822535895</v>
      </c>
      <c r="L358" s="37">
        <f t="shared" si="62"/>
        <v>994443.8866542473</v>
      </c>
      <c r="M358" s="37">
        <f t="shared" si="63"/>
        <v>815535.12399288581</v>
      </c>
      <c r="N358" s="41">
        <f>'jan-feb'!M358</f>
        <v>-621705.09622105968</v>
      </c>
      <c r="O358" s="41">
        <f t="shared" si="64"/>
        <v>1437240.2202139455</v>
      </c>
      <c r="Q358" s="4"/>
      <c r="R358" s="4"/>
      <c r="S358" s="4"/>
      <c r="T358" s="4"/>
    </row>
    <row r="359" spans="1:20" s="34" customFormat="1" x14ac:dyDescent="0.3">
      <c r="A359" s="33" t="s">
        <v>825</v>
      </c>
      <c r="B359" s="34" t="s">
        <v>826</v>
      </c>
      <c r="C359" s="36">
        <v>15621933</v>
      </c>
      <c r="D359" s="36">
        <v>2097</v>
      </c>
      <c r="E359" s="37">
        <f t="shared" si="55"/>
        <v>7449.6580829756795</v>
      </c>
      <c r="F359" s="38">
        <f t="shared" si="56"/>
        <v>0.81443622379869995</v>
      </c>
      <c r="G359" s="39">
        <f t="shared" si="57"/>
        <v>1018.4124759366169</v>
      </c>
      <c r="H359" s="39">
        <f t="shared" si="58"/>
        <v>273.92851696257549</v>
      </c>
      <c r="I359" s="37">
        <f t="shared" si="59"/>
        <v>1292.3409928991923</v>
      </c>
      <c r="J359" s="40">
        <f t="shared" si="60"/>
        <v>-97.180207855166486</v>
      </c>
      <c r="K359" s="37">
        <f t="shared" si="61"/>
        <v>1195.1607850440259</v>
      </c>
      <c r="L359" s="37">
        <f t="shared" si="62"/>
        <v>2710039.0621096063</v>
      </c>
      <c r="M359" s="37">
        <f t="shared" si="63"/>
        <v>2506252.1662373226</v>
      </c>
      <c r="N359" s="41">
        <f>'jan-feb'!M359</f>
        <v>69775.120056728119</v>
      </c>
      <c r="O359" s="41">
        <f t="shared" si="64"/>
        <v>2436477.0461805947</v>
      </c>
      <c r="Q359" s="4"/>
      <c r="R359" s="4"/>
      <c r="S359" s="4"/>
      <c r="T359" s="4"/>
    </row>
    <row r="360" spans="1:20" s="34" customFormat="1" x14ac:dyDescent="0.3">
      <c r="A360" s="33" t="s">
        <v>827</v>
      </c>
      <c r="B360" s="34" t="s">
        <v>402</v>
      </c>
      <c r="C360" s="36">
        <v>21162419</v>
      </c>
      <c r="D360" s="36">
        <v>2917</v>
      </c>
      <c r="E360" s="37">
        <f t="shared" si="55"/>
        <v>7254.8573877271165</v>
      </c>
      <c r="F360" s="38">
        <f t="shared" si="56"/>
        <v>0.79313957623924192</v>
      </c>
      <c r="G360" s="39">
        <f t="shared" si="57"/>
        <v>1135.2928930857547</v>
      </c>
      <c r="H360" s="39">
        <f t="shared" si="58"/>
        <v>342.10876029957257</v>
      </c>
      <c r="I360" s="37">
        <f t="shared" si="59"/>
        <v>1477.4016533853273</v>
      </c>
      <c r="J360" s="40">
        <f t="shared" si="60"/>
        <v>-97.180207855166486</v>
      </c>
      <c r="K360" s="37">
        <f t="shared" si="61"/>
        <v>1380.221445530161</v>
      </c>
      <c r="L360" s="37">
        <f t="shared" si="62"/>
        <v>4309580.6229250003</v>
      </c>
      <c r="M360" s="37">
        <f t="shared" si="63"/>
        <v>4026105.9566114796</v>
      </c>
      <c r="N360" s="41">
        <f>'jan-feb'!M360</f>
        <v>867531.06730671099</v>
      </c>
      <c r="O360" s="41">
        <f t="shared" si="64"/>
        <v>3158574.8893047688</v>
      </c>
      <c r="Q360" s="4"/>
      <c r="R360" s="4"/>
      <c r="S360" s="4"/>
      <c r="T360" s="4"/>
    </row>
    <row r="361" spans="1:20" s="34" customFormat="1" x14ac:dyDescent="0.3">
      <c r="A361" s="33" t="s">
        <v>828</v>
      </c>
      <c r="B361" s="34" t="s">
        <v>403</v>
      </c>
      <c r="C361" s="36">
        <v>33007677</v>
      </c>
      <c r="D361" s="36">
        <v>4909</v>
      </c>
      <c r="E361" s="37">
        <f t="shared" si="55"/>
        <v>6723.9105724180081</v>
      </c>
      <c r="F361" s="38">
        <f t="shared" si="56"/>
        <v>0.73509364789167275</v>
      </c>
      <c r="G361" s="39">
        <f t="shared" si="57"/>
        <v>1453.8609822712199</v>
      </c>
      <c r="H361" s="39">
        <f t="shared" si="58"/>
        <v>527.94014565776047</v>
      </c>
      <c r="I361" s="37">
        <f t="shared" si="59"/>
        <v>1981.8011279289803</v>
      </c>
      <c r="J361" s="40">
        <f t="shared" si="60"/>
        <v>-97.180207855166486</v>
      </c>
      <c r="K361" s="37">
        <f t="shared" si="61"/>
        <v>1884.620920073814</v>
      </c>
      <c r="L361" s="37">
        <f t="shared" si="62"/>
        <v>9728661.7370033637</v>
      </c>
      <c r="M361" s="37">
        <f t="shared" si="63"/>
        <v>9251604.0966423526</v>
      </c>
      <c r="N361" s="41">
        <f>'jan-feb'!M361</f>
        <v>3463237.3241030653</v>
      </c>
      <c r="O361" s="41">
        <f t="shared" si="64"/>
        <v>5788366.7725392878</v>
      </c>
      <c r="Q361" s="4"/>
      <c r="R361" s="4"/>
      <c r="S361" s="4"/>
      <c r="T361" s="4"/>
    </row>
    <row r="362" spans="1:20" s="34" customFormat="1" x14ac:dyDescent="0.3">
      <c r="A362" s="33" t="s">
        <v>829</v>
      </c>
      <c r="B362" s="34" t="s">
        <v>404</v>
      </c>
      <c r="C362" s="36">
        <v>9810192</v>
      </c>
      <c r="D362" s="36">
        <v>1202</v>
      </c>
      <c r="E362" s="37">
        <f t="shared" si="55"/>
        <v>8161.5574043261231</v>
      </c>
      <c r="F362" s="38">
        <f t="shared" si="56"/>
        <v>0.8922648420450181</v>
      </c>
      <c r="G362" s="39">
        <f t="shared" si="57"/>
        <v>591.27288312635085</v>
      </c>
      <c r="H362" s="39">
        <f t="shared" si="58"/>
        <v>24.763754489920256</v>
      </c>
      <c r="I362" s="37">
        <f t="shared" si="59"/>
        <v>616.03663761627115</v>
      </c>
      <c r="J362" s="40">
        <f t="shared" si="60"/>
        <v>-97.180207855166486</v>
      </c>
      <c r="K362" s="37">
        <f t="shared" si="61"/>
        <v>518.85642976110466</v>
      </c>
      <c r="L362" s="37">
        <f t="shared" si="62"/>
        <v>740476.03841475793</v>
      </c>
      <c r="M362" s="37">
        <f t="shared" si="63"/>
        <v>623665.42857284786</v>
      </c>
      <c r="N362" s="41">
        <f>'jan-feb'!M362</f>
        <v>-223503.01263319622</v>
      </c>
      <c r="O362" s="41">
        <f t="shared" si="64"/>
        <v>847168.44120604405</v>
      </c>
      <c r="Q362" s="4"/>
      <c r="R362" s="4"/>
      <c r="S362" s="4"/>
      <c r="T362" s="4"/>
    </row>
    <row r="363" spans="1:20" s="34" customFormat="1" x14ac:dyDescent="0.3">
      <c r="A363" s="33" t="s">
        <v>830</v>
      </c>
      <c r="B363" s="34" t="s">
        <v>405</v>
      </c>
      <c r="C363" s="36">
        <v>13918274</v>
      </c>
      <c r="D363" s="36">
        <v>2081</v>
      </c>
      <c r="E363" s="37">
        <f t="shared" si="55"/>
        <v>6688.2623738587217</v>
      </c>
      <c r="F363" s="38">
        <f t="shared" si="56"/>
        <v>0.73119639732037478</v>
      </c>
      <c r="G363" s="39">
        <f t="shared" si="57"/>
        <v>1475.2499014067917</v>
      </c>
      <c r="H363" s="39">
        <f t="shared" si="58"/>
        <v>540.41701515351065</v>
      </c>
      <c r="I363" s="37">
        <f t="shared" si="59"/>
        <v>2015.6669165603023</v>
      </c>
      <c r="J363" s="40">
        <f t="shared" si="60"/>
        <v>-97.180207855166486</v>
      </c>
      <c r="K363" s="37">
        <f t="shared" si="61"/>
        <v>1918.4867087051357</v>
      </c>
      <c r="L363" s="37">
        <f t="shared" si="62"/>
        <v>4194602.8533619894</v>
      </c>
      <c r="M363" s="37">
        <f t="shared" si="63"/>
        <v>3992370.8408153872</v>
      </c>
      <c r="N363" s="41">
        <f>'jan-feb'!M363</f>
        <v>1141520.2764022166</v>
      </c>
      <c r="O363" s="41">
        <f t="shared" si="64"/>
        <v>2850850.5644131703</v>
      </c>
      <c r="Q363" s="4"/>
      <c r="R363" s="4"/>
      <c r="S363" s="4"/>
      <c r="T363" s="4"/>
    </row>
    <row r="364" spans="1:20" s="34" customFormat="1" x14ac:dyDescent="0.3">
      <c r="A364" s="33" t="s">
        <v>831</v>
      </c>
      <c r="B364" s="34" t="s">
        <v>406</v>
      </c>
      <c r="C364" s="36">
        <v>45861660</v>
      </c>
      <c r="D364" s="36">
        <v>5894</v>
      </c>
      <c r="E364" s="37">
        <f t="shared" si="55"/>
        <v>7781.075670173057</v>
      </c>
      <c r="F364" s="38">
        <f t="shared" si="56"/>
        <v>0.85066855623746507</v>
      </c>
      <c r="G364" s="39">
        <f t="shared" si="57"/>
        <v>819.56192361819046</v>
      </c>
      <c r="H364" s="39">
        <f t="shared" si="58"/>
        <v>157.93236144349339</v>
      </c>
      <c r="I364" s="37">
        <f t="shared" si="59"/>
        <v>977.49428506168385</v>
      </c>
      <c r="J364" s="40">
        <f t="shared" si="60"/>
        <v>-97.180207855166486</v>
      </c>
      <c r="K364" s="37">
        <f t="shared" si="61"/>
        <v>880.31407720651737</v>
      </c>
      <c r="L364" s="37">
        <f t="shared" si="62"/>
        <v>5761351.3161535645</v>
      </c>
      <c r="M364" s="37">
        <f t="shared" si="63"/>
        <v>5188571.1710552135</v>
      </c>
      <c r="N364" s="41">
        <f>'jan-feb'!M364</f>
        <v>1841321.3736735526</v>
      </c>
      <c r="O364" s="41">
        <f t="shared" si="64"/>
        <v>3347249.7973816609</v>
      </c>
      <c r="Q364" s="4"/>
      <c r="R364" s="4"/>
      <c r="S364" s="4"/>
      <c r="T364" s="4"/>
    </row>
    <row r="365" spans="1:20" s="34" customFormat="1" x14ac:dyDescent="0.3">
      <c r="A365" s="33" t="s">
        <v>832</v>
      </c>
      <c r="B365" s="34" t="s">
        <v>407</v>
      </c>
      <c r="C365" s="36">
        <v>93641773</v>
      </c>
      <c r="D365" s="36">
        <v>10536</v>
      </c>
      <c r="E365" s="37">
        <f t="shared" si="55"/>
        <v>8887.7916666666661</v>
      </c>
      <c r="F365" s="38">
        <f t="shared" si="56"/>
        <v>0.97166063224450738</v>
      </c>
      <c r="G365" s="39">
        <f t="shared" si="57"/>
        <v>155.53232572202504</v>
      </c>
      <c r="H365" s="39">
        <f t="shared" si="58"/>
        <v>0</v>
      </c>
      <c r="I365" s="37">
        <f t="shared" si="59"/>
        <v>155.53232572202504</v>
      </c>
      <c r="J365" s="40">
        <f t="shared" si="60"/>
        <v>-97.180207855166486</v>
      </c>
      <c r="K365" s="37">
        <f t="shared" si="61"/>
        <v>58.352117866858549</v>
      </c>
      <c r="L365" s="37">
        <f t="shared" si="62"/>
        <v>1638688.5838072558</v>
      </c>
      <c r="M365" s="37">
        <f t="shared" si="63"/>
        <v>614797.91384522163</v>
      </c>
      <c r="N365" s="41">
        <f>'jan-feb'!M365</f>
        <v>-1068676.5613172683</v>
      </c>
      <c r="O365" s="41">
        <f t="shared" si="64"/>
        <v>1683474.4751624898</v>
      </c>
      <c r="Q365" s="4"/>
      <c r="R365" s="4"/>
      <c r="S365" s="4"/>
      <c r="T365" s="4"/>
    </row>
    <row r="366" spans="1:20" s="34" customFormat="1" x14ac:dyDescent="0.3">
      <c r="A366" s="33" t="s">
        <v>833</v>
      </c>
      <c r="B366" s="34" t="s">
        <v>834</v>
      </c>
      <c r="C366" s="36">
        <v>16870268</v>
      </c>
      <c r="D366" s="36">
        <v>2924</v>
      </c>
      <c r="E366" s="37">
        <f t="shared" si="55"/>
        <v>5769.5854993160056</v>
      </c>
      <c r="F366" s="38">
        <f t="shared" si="56"/>
        <v>0.63076175773556031</v>
      </c>
      <c r="G366" s="39">
        <f t="shared" si="57"/>
        <v>2026.4560261324214</v>
      </c>
      <c r="H366" s="39">
        <f t="shared" si="58"/>
        <v>861.95392124346131</v>
      </c>
      <c r="I366" s="37">
        <f t="shared" si="59"/>
        <v>2888.4099473758824</v>
      </c>
      <c r="J366" s="40">
        <f t="shared" si="60"/>
        <v>-97.180207855166486</v>
      </c>
      <c r="K366" s="37">
        <f t="shared" si="61"/>
        <v>2791.2297395207161</v>
      </c>
      <c r="L366" s="37">
        <f t="shared" si="62"/>
        <v>8445710.6861270797</v>
      </c>
      <c r="M366" s="37">
        <f t="shared" si="63"/>
        <v>8161555.7583585735</v>
      </c>
      <c r="N366" s="41">
        <f>'jan-feb'!M366</f>
        <v>2876018.040197059</v>
      </c>
      <c r="O366" s="41">
        <f t="shared" si="64"/>
        <v>5285537.718161514</v>
      </c>
      <c r="Q366" s="4"/>
      <c r="R366" s="4"/>
      <c r="S366" s="4"/>
      <c r="T366" s="4"/>
    </row>
    <row r="367" spans="1:20" s="34" customFormat="1" x14ac:dyDescent="0.3">
      <c r="A367" s="33" t="s">
        <v>835</v>
      </c>
      <c r="B367" s="34" t="s">
        <v>408</v>
      </c>
      <c r="C367" s="36">
        <v>166015512</v>
      </c>
      <c r="D367" s="36">
        <v>20665</v>
      </c>
      <c r="E367" s="37">
        <f t="shared" si="55"/>
        <v>8033.6565206871519</v>
      </c>
      <c r="F367" s="38">
        <f t="shared" si="56"/>
        <v>0.87828203752819234</v>
      </c>
      <c r="G367" s="39">
        <f t="shared" si="57"/>
        <v>668.01341330973355</v>
      </c>
      <c r="H367" s="39">
        <f t="shared" si="58"/>
        <v>69.529063763560174</v>
      </c>
      <c r="I367" s="37">
        <f t="shared" si="59"/>
        <v>737.54247707329375</v>
      </c>
      <c r="J367" s="40">
        <f t="shared" si="60"/>
        <v>-97.180207855166486</v>
      </c>
      <c r="K367" s="37">
        <f t="shared" si="61"/>
        <v>640.36226921812727</v>
      </c>
      <c r="L367" s="37">
        <f t="shared" si="62"/>
        <v>15241315.288719615</v>
      </c>
      <c r="M367" s="37">
        <f t="shared" si="63"/>
        <v>13233086.2933926</v>
      </c>
      <c r="N367" s="41">
        <f>'jan-feb'!M367</f>
        <v>2407947.5944550741</v>
      </c>
      <c r="O367" s="41">
        <f t="shared" si="64"/>
        <v>10825138.698937526</v>
      </c>
      <c r="Q367" s="4"/>
      <c r="R367" s="4"/>
      <c r="S367" s="4"/>
      <c r="T367" s="4"/>
    </row>
    <row r="368" spans="1:20" s="34" customFormat="1" x14ac:dyDescent="0.3">
      <c r="A368" s="33" t="s">
        <v>836</v>
      </c>
      <c r="B368" s="34" t="s">
        <v>409</v>
      </c>
      <c r="C368" s="36">
        <v>5889930</v>
      </c>
      <c r="D368" s="36">
        <v>917</v>
      </c>
      <c r="E368" s="37">
        <f t="shared" si="55"/>
        <v>6423.0425299890949</v>
      </c>
      <c r="F368" s="38">
        <f t="shared" si="56"/>
        <v>0.70220115408749617</v>
      </c>
      <c r="G368" s="39">
        <f t="shared" si="57"/>
        <v>1634.3818077285678</v>
      </c>
      <c r="H368" s="39">
        <f t="shared" si="58"/>
        <v>633.24396050788005</v>
      </c>
      <c r="I368" s="37">
        <f t="shared" si="59"/>
        <v>2267.6257682364476</v>
      </c>
      <c r="J368" s="40">
        <f t="shared" si="60"/>
        <v>-97.180207855166486</v>
      </c>
      <c r="K368" s="37">
        <f t="shared" si="61"/>
        <v>2170.4455603812812</v>
      </c>
      <c r="L368" s="37">
        <f t="shared" si="62"/>
        <v>2079412.8294728224</v>
      </c>
      <c r="M368" s="37">
        <f t="shared" si="63"/>
        <v>1990298.5788696348</v>
      </c>
      <c r="N368" s="41">
        <f>'jan-feb'!M368</f>
        <v>621956.99863567157</v>
      </c>
      <c r="O368" s="41">
        <f t="shared" si="64"/>
        <v>1368341.5802339632</v>
      </c>
      <c r="Q368" s="4"/>
      <c r="R368" s="4"/>
      <c r="S368" s="4"/>
      <c r="T368" s="4"/>
    </row>
    <row r="369" spans="1:20" s="34" customFormat="1" x14ac:dyDescent="0.3">
      <c r="A369" s="33" t="s">
        <v>837</v>
      </c>
      <c r="B369" s="34" t="s">
        <v>410</v>
      </c>
      <c r="C369" s="36">
        <v>6472935</v>
      </c>
      <c r="D369" s="36">
        <v>1045</v>
      </c>
      <c r="E369" s="37">
        <f t="shared" si="55"/>
        <v>6194.196172248804</v>
      </c>
      <c r="F369" s="38">
        <f t="shared" si="56"/>
        <v>0.67718245371868124</v>
      </c>
      <c r="G369" s="39">
        <f t="shared" si="57"/>
        <v>1771.6896223727422</v>
      </c>
      <c r="H369" s="39">
        <f t="shared" si="58"/>
        <v>713.34018571698186</v>
      </c>
      <c r="I369" s="37">
        <f t="shared" si="59"/>
        <v>2485.0298080897242</v>
      </c>
      <c r="J369" s="40">
        <f t="shared" si="60"/>
        <v>-97.180207855166486</v>
      </c>
      <c r="K369" s="37">
        <f t="shared" si="61"/>
        <v>2387.8496002345578</v>
      </c>
      <c r="L369" s="37">
        <f t="shared" si="62"/>
        <v>2596856.1494537615</v>
      </c>
      <c r="M369" s="37">
        <f t="shared" si="63"/>
        <v>2495302.8322451129</v>
      </c>
      <c r="N369" s="41">
        <f>'jan-feb'!M369</f>
        <v>748917.18863061769</v>
      </c>
      <c r="O369" s="41">
        <f t="shared" si="64"/>
        <v>1746385.6436144952</v>
      </c>
      <c r="Q369" s="4"/>
      <c r="R369" s="4"/>
      <c r="S369" s="4"/>
      <c r="T369" s="4"/>
    </row>
    <row r="370" spans="1:20" s="34" customFormat="1" x14ac:dyDescent="0.3">
      <c r="A370" s="33" t="s">
        <v>838</v>
      </c>
      <c r="B370" s="34" t="s">
        <v>411</v>
      </c>
      <c r="C370" s="36">
        <v>7002097</v>
      </c>
      <c r="D370" s="36">
        <v>988</v>
      </c>
      <c r="E370" s="37">
        <f t="shared" si="55"/>
        <v>7087.142712550607</v>
      </c>
      <c r="F370" s="38">
        <f t="shared" si="56"/>
        <v>0.7748041163825633</v>
      </c>
      <c r="G370" s="39">
        <f t="shared" si="57"/>
        <v>1235.9216981916604</v>
      </c>
      <c r="H370" s="39">
        <f t="shared" si="58"/>
        <v>400.80889661135086</v>
      </c>
      <c r="I370" s="37">
        <f t="shared" si="59"/>
        <v>1636.7305948030112</v>
      </c>
      <c r="J370" s="40">
        <f t="shared" si="60"/>
        <v>-97.180207855166486</v>
      </c>
      <c r="K370" s="37">
        <f t="shared" si="61"/>
        <v>1539.5503869478448</v>
      </c>
      <c r="L370" s="37">
        <f t="shared" si="62"/>
        <v>1617089.8276653751</v>
      </c>
      <c r="M370" s="37">
        <f t="shared" si="63"/>
        <v>1521075.7823044707</v>
      </c>
      <c r="N370" s="41">
        <f>'jan-feb'!M370</f>
        <v>241159.91652349333</v>
      </c>
      <c r="O370" s="41">
        <f t="shared" si="64"/>
        <v>1279915.8657809773</v>
      </c>
      <c r="Q370" s="4"/>
      <c r="R370" s="4"/>
      <c r="S370" s="4"/>
      <c r="T370" s="4"/>
    </row>
    <row r="371" spans="1:20" s="34" customFormat="1" x14ac:dyDescent="0.3">
      <c r="A371" s="33" t="s">
        <v>839</v>
      </c>
      <c r="B371" s="34" t="s">
        <v>412</v>
      </c>
      <c r="C371" s="36">
        <v>9653651</v>
      </c>
      <c r="D371" s="36">
        <v>1235</v>
      </c>
      <c r="E371" s="37">
        <f t="shared" si="55"/>
        <v>7816.721457489879</v>
      </c>
      <c r="F371" s="38">
        <f t="shared" si="56"/>
        <v>0.85456554319891875</v>
      </c>
      <c r="G371" s="39">
        <f t="shared" si="57"/>
        <v>798.17445122809727</v>
      </c>
      <c r="H371" s="39">
        <f t="shared" si="58"/>
        <v>145.45633588260569</v>
      </c>
      <c r="I371" s="37">
        <f t="shared" si="59"/>
        <v>943.63078711070295</v>
      </c>
      <c r="J371" s="40">
        <f t="shared" si="60"/>
        <v>-97.180207855166486</v>
      </c>
      <c r="K371" s="37">
        <f t="shared" si="61"/>
        <v>846.45057925553647</v>
      </c>
      <c r="L371" s="37">
        <f t="shared" si="62"/>
        <v>1165384.0220817181</v>
      </c>
      <c r="M371" s="37">
        <f t="shared" si="63"/>
        <v>1045366.4653805875</v>
      </c>
      <c r="N371" s="41">
        <f>'jan-feb'!M371</f>
        <v>-15125.811316137637</v>
      </c>
      <c r="O371" s="41">
        <f t="shared" si="64"/>
        <v>1060492.276696725</v>
      </c>
      <c r="Q371" s="4"/>
      <c r="R371" s="4"/>
      <c r="S371" s="4"/>
      <c r="T371" s="4"/>
    </row>
    <row r="372" spans="1:20" s="34" customFormat="1" x14ac:dyDescent="0.3">
      <c r="A372" s="33" t="s">
        <v>840</v>
      </c>
      <c r="B372" s="34" t="s">
        <v>413</v>
      </c>
      <c r="C372" s="36">
        <v>25650752</v>
      </c>
      <c r="D372" s="36">
        <v>3218</v>
      </c>
      <c r="E372" s="37">
        <f t="shared" si="55"/>
        <v>7971.0229956494713</v>
      </c>
      <c r="F372" s="38">
        <f t="shared" si="56"/>
        <v>0.87143460761305802</v>
      </c>
      <c r="G372" s="39">
        <f t="shared" si="57"/>
        <v>705.59352833234186</v>
      </c>
      <c r="H372" s="39">
        <f t="shared" si="58"/>
        <v>91.450797526748374</v>
      </c>
      <c r="I372" s="37">
        <f t="shared" si="59"/>
        <v>797.04432585909024</v>
      </c>
      <c r="J372" s="40">
        <f t="shared" si="60"/>
        <v>-97.180207855166486</v>
      </c>
      <c r="K372" s="37">
        <f t="shared" si="61"/>
        <v>699.86411800392375</v>
      </c>
      <c r="L372" s="37">
        <f t="shared" si="62"/>
        <v>2564888.6406145524</v>
      </c>
      <c r="M372" s="37">
        <f t="shared" si="63"/>
        <v>2252162.7317366265</v>
      </c>
      <c r="N372" s="41">
        <f>'jan-feb'!M372</f>
        <v>91429.540554388441</v>
      </c>
      <c r="O372" s="41">
        <f t="shared" si="64"/>
        <v>2160733.191182238</v>
      </c>
      <c r="Q372" s="4"/>
      <c r="R372" s="4"/>
      <c r="S372" s="4"/>
      <c r="T372" s="4"/>
    </row>
    <row r="373" spans="1:20" s="34" customFormat="1" x14ac:dyDescent="0.3">
      <c r="A373" s="33" t="s">
        <v>841</v>
      </c>
      <c r="B373" s="34" t="s">
        <v>842</v>
      </c>
      <c r="C373" s="36">
        <v>30086478</v>
      </c>
      <c r="D373" s="36">
        <v>3944</v>
      </c>
      <c r="E373" s="37">
        <f t="shared" si="55"/>
        <v>7628.4173427991882</v>
      </c>
      <c r="F373" s="38">
        <f t="shared" si="56"/>
        <v>0.83397913636168242</v>
      </c>
      <c r="G373" s="39">
        <f t="shared" si="57"/>
        <v>911.15692004251173</v>
      </c>
      <c r="H373" s="39">
        <f t="shared" si="58"/>
        <v>211.36277602434745</v>
      </c>
      <c r="I373" s="37">
        <f t="shared" si="59"/>
        <v>1122.5196960668591</v>
      </c>
      <c r="J373" s="40">
        <f t="shared" si="60"/>
        <v>-97.180207855166486</v>
      </c>
      <c r="K373" s="37">
        <f t="shared" si="61"/>
        <v>1025.3394882116927</v>
      </c>
      <c r="L373" s="37">
        <f t="shared" si="62"/>
        <v>4427217.6812876919</v>
      </c>
      <c r="M373" s="37">
        <f t="shared" si="63"/>
        <v>4043938.9415069162</v>
      </c>
      <c r="N373" s="41">
        <f>'jan-feb'!M373</f>
        <v>899580.20421928924</v>
      </c>
      <c r="O373" s="41">
        <f t="shared" si="64"/>
        <v>3144358.7372876271</v>
      </c>
      <c r="Q373" s="4"/>
      <c r="R373" s="4"/>
      <c r="S373" s="4"/>
      <c r="T373" s="4"/>
    </row>
    <row r="374" spans="1:20" s="34" customFormat="1" x14ac:dyDescent="0.3">
      <c r="A374" s="33" t="s">
        <v>843</v>
      </c>
      <c r="B374" s="34" t="s">
        <v>844</v>
      </c>
      <c r="C374" s="36">
        <v>17820318</v>
      </c>
      <c r="D374" s="36">
        <v>2673</v>
      </c>
      <c r="E374" s="37">
        <f t="shared" si="55"/>
        <v>6666.7856341189672</v>
      </c>
      <c r="F374" s="38">
        <f t="shared" si="56"/>
        <v>0.72884844596229492</v>
      </c>
      <c r="G374" s="39">
        <f t="shared" si="57"/>
        <v>1488.1359452506442</v>
      </c>
      <c r="H374" s="39">
        <f t="shared" si="58"/>
        <v>547.93387406242482</v>
      </c>
      <c r="I374" s="37">
        <f t="shared" si="59"/>
        <v>2036.069819313069</v>
      </c>
      <c r="J374" s="40">
        <f t="shared" si="60"/>
        <v>-97.180207855166486</v>
      </c>
      <c r="K374" s="37">
        <f t="shared" si="61"/>
        <v>1938.8896114579024</v>
      </c>
      <c r="L374" s="37">
        <f t="shared" si="62"/>
        <v>5442414.6270238338</v>
      </c>
      <c r="M374" s="37">
        <f t="shared" si="63"/>
        <v>5182651.9314269731</v>
      </c>
      <c r="N374" s="41">
        <f>'jan-feb'!M374</f>
        <v>1899716.8551288433</v>
      </c>
      <c r="O374" s="41">
        <f t="shared" si="64"/>
        <v>3282935.0762981297</v>
      </c>
      <c r="Q374" s="4"/>
      <c r="R374" s="4"/>
      <c r="S374" s="4"/>
      <c r="T374" s="4"/>
    </row>
    <row r="375" spans="1:20" s="34" customFormat="1" x14ac:dyDescent="0.3">
      <c r="A375" s="33" t="s">
        <v>845</v>
      </c>
      <c r="B375" s="34" t="s">
        <v>414</v>
      </c>
      <c r="C375" s="36">
        <v>9938470</v>
      </c>
      <c r="D375" s="36">
        <v>1328</v>
      </c>
      <c r="E375" s="37">
        <f t="shared" si="55"/>
        <v>7483.7876506024095</v>
      </c>
      <c r="F375" s="38">
        <f t="shared" si="56"/>
        <v>0.81816744956345255</v>
      </c>
      <c r="G375" s="39">
        <f t="shared" si="57"/>
        <v>997.934735360579</v>
      </c>
      <c r="H375" s="39">
        <f t="shared" si="58"/>
        <v>261.98316829321999</v>
      </c>
      <c r="I375" s="37">
        <f t="shared" si="59"/>
        <v>1259.9179036537989</v>
      </c>
      <c r="J375" s="40">
        <f t="shared" si="60"/>
        <v>-97.180207855166486</v>
      </c>
      <c r="K375" s="37">
        <f t="shared" si="61"/>
        <v>1162.7376957986326</v>
      </c>
      <c r="L375" s="37">
        <f t="shared" si="62"/>
        <v>1673170.9760522449</v>
      </c>
      <c r="M375" s="37">
        <f t="shared" si="63"/>
        <v>1544115.660020584</v>
      </c>
      <c r="N375" s="41">
        <f>'jan-feb'!M375</f>
        <v>-46531.153058972064</v>
      </c>
      <c r="O375" s="41">
        <f t="shared" si="64"/>
        <v>1590646.813079556</v>
      </c>
      <c r="Q375" s="4"/>
      <c r="R375" s="4"/>
      <c r="S375" s="4"/>
      <c r="T375" s="4"/>
    </row>
    <row r="376" spans="1:20" s="34" customFormat="1" x14ac:dyDescent="0.3">
      <c r="A376" s="33" t="s">
        <v>846</v>
      </c>
      <c r="B376" s="34" t="s">
        <v>415</v>
      </c>
      <c r="C376" s="36">
        <v>7875205</v>
      </c>
      <c r="D376" s="36">
        <v>1169</v>
      </c>
      <c r="E376" s="37">
        <f t="shared" si="55"/>
        <v>6736.7023096663816</v>
      </c>
      <c r="F376" s="38">
        <f t="shared" si="56"/>
        <v>0.73649210860817171</v>
      </c>
      <c r="G376" s="39">
        <f t="shared" si="57"/>
        <v>1446.1859399221958</v>
      </c>
      <c r="H376" s="39">
        <f t="shared" si="58"/>
        <v>523.46303762082982</v>
      </c>
      <c r="I376" s="37">
        <f t="shared" si="59"/>
        <v>1969.6489775430255</v>
      </c>
      <c r="J376" s="40">
        <f t="shared" si="60"/>
        <v>-97.180207855166486</v>
      </c>
      <c r="K376" s="37">
        <f t="shared" si="61"/>
        <v>1872.4687696878591</v>
      </c>
      <c r="L376" s="37">
        <f t="shared" si="62"/>
        <v>2302519.6547477967</v>
      </c>
      <c r="M376" s="37">
        <f t="shared" si="63"/>
        <v>2188915.9917651075</v>
      </c>
      <c r="N376" s="41">
        <f>'jan-feb'!M376</f>
        <v>845106.57268822263</v>
      </c>
      <c r="O376" s="41">
        <f t="shared" si="64"/>
        <v>1343809.4190768849</v>
      </c>
      <c r="Q376" s="4"/>
      <c r="R376" s="4"/>
      <c r="S376" s="4"/>
      <c r="T376" s="4"/>
    </row>
    <row r="377" spans="1:20" s="34" customFormat="1" x14ac:dyDescent="0.3">
      <c r="A377" s="33" t="s">
        <v>847</v>
      </c>
      <c r="B377" s="34" t="s">
        <v>416</v>
      </c>
      <c r="C377" s="36">
        <v>7643952</v>
      </c>
      <c r="D377" s="36">
        <v>981</v>
      </c>
      <c r="E377" s="37">
        <f t="shared" si="55"/>
        <v>7792</v>
      </c>
      <c r="F377" s="38">
        <f t="shared" si="56"/>
        <v>0.85186286204756922</v>
      </c>
      <c r="G377" s="39">
        <f t="shared" si="57"/>
        <v>813.00732572202469</v>
      </c>
      <c r="H377" s="39">
        <f t="shared" si="58"/>
        <v>154.10884600406334</v>
      </c>
      <c r="I377" s="37">
        <f t="shared" si="59"/>
        <v>967.11617172608806</v>
      </c>
      <c r="J377" s="40">
        <f t="shared" si="60"/>
        <v>-97.180207855166486</v>
      </c>
      <c r="K377" s="37">
        <f t="shared" si="61"/>
        <v>869.93596387092157</v>
      </c>
      <c r="L377" s="37">
        <f t="shared" si="62"/>
        <v>948740.96446329239</v>
      </c>
      <c r="M377" s="37">
        <f t="shared" si="63"/>
        <v>853407.18055737403</v>
      </c>
      <c r="N377" s="41">
        <f>'jan-feb'!M377</f>
        <v>-120614.57902925584</v>
      </c>
      <c r="O377" s="41">
        <f t="shared" si="64"/>
        <v>974021.75958662992</v>
      </c>
      <c r="Q377" s="4"/>
      <c r="R377" s="4"/>
      <c r="S377" s="4"/>
      <c r="T377" s="4"/>
    </row>
    <row r="378" spans="1:20" s="34" customFormat="1" x14ac:dyDescent="0.3">
      <c r="A378" s="33" t="s">
        <v>848</v>
      </c>
      <c r="B378" s="34" t="s">
        <v>849</v>
      </c>
      <c r="C378" s="36">
        <v>21268977</v>
      </c>
      <c r="D378" s="36">
        <v>2900</v>
      </c>
      <c r="E378" s="37">
        <f t="shared" si="55"/>
        <v>7334.13</v>
      </c>
      <c r="F378" s="38">
        <f t="shared" si="56"/>
        <v>0.8018060796238371</v>
      </c>
      <c r="G378" s="39">
        <f t="shared" si="57"/>
        <v>1087.7293257220247</v>
      </c>
      <c r="H378" s="39">
        <f t="shared" si="58"/>
        <v>314.36334600406326</v>
      </c>
      <c r="I378" s="37">
        <f t="shared" si="59"/>
        <v>1402.0926717260879</v>
      </c>
      <c r="J378" s="40">
        <f t="shared" si="60"/>
        <v>-97.180207855166486</v>
      </c>
      <c r="K378" s="37">
        <f t="shared" si="61"/>
        <v>1304.9124638709213</v>
      </c>
      <c r="L378" s="37">
        <f t="shared" si="62"/>
        <v>4066068.7480056551</v>
      </c>
      <c r="M378" s="37">
        <f t="shared" si="63"/>
        <v>3784246.1452256721</v>
      </c>
      <c r="N378" s="41">
        <f>'jan-feb'!M378</f>
        <v>1312223.1045730072</v>
      </c>
      <c r="O378" s="41">
        <f t="shared" si="64"/>
        <v>2472023.0406526648</v>
      </c>
      <c r="Q378" s="4"/>
      <c r="R378" s="4"/>
      <c r="S378" s="4"/>
      <c r="T378" s="4"/>
    </row>
    <row r="379" spans="1:20" s="34" customFormat="1" x14ac:dyDescent="0.3">
      <c r="A379" s="33" t="s">
        <v>850</v>
      </c>
      <c r="B379" s="34" t="s">
        <v>851</v>
      </c>
      <c r="C379" s="36">
        <v>5594381</v>
      </c>
      <c r="D379" s="36">
        <v>941</v>
      </c>
      <c r="E379" s="37">
        <f t="shared" si="55"/>
        <v>5945.1445270988306</v>
      </c>
      <c r="F379" s="38">
        <f t="shared" si="56"/>
        <v>0.64995480391951388</v>
      </c>
      <c r="G379" s="39">
        <f t="shared" si="57"/>
        <v>1921.1206094627262</v>
      </c>
      <c r="H379" s="39">
        <f t="shared" si="58"/>
        <v>800.50826151947263</v>
      </c>
      <c r="I379" s="37">
        <f t="shared" si="59"/>
        <v>2721.6288709821988</v>
      </c>
      <c r="J379" s="40">
        <f t="shared" si="60"/>
        <v>-97.180207855166486</v>
      </c>
      <c r="K379" s="37">
        <f t="shared" si="61"/>
        <v>2624.4486631270324</v>
      </c>
      <c r="L379" s="37">
        <f t="shared" si="62"/>
        <v>2561052.767594249</v>
      </c>
      <c r="M379" s="37">
        <f t="shared" si="63"/>
        <v>2469606.1920025377</v>
      </c>
      <c r="N379" s="41">
        <f>'jan-feb'!M379</f>
        <v>1060745.784259724</v>
      </c>
      <c r="O379" s="41">
        <f t="shared" si="64"/>
        <v>1408860.4077428137</v>
      </c>
      <c r="Q379" s="4"/>
      <c r="R379" s="4"/>
      <c r="S379" s="4"/>
      <c r="T379" s="4"/>
    </row>
    <row r="380" spans="1:20" s="34" customFormat="1" x14ac:dyDescent="0.3">
      <c r="A380" s="33" t="s">
        <v>852</v>
      </c>
      <c r="B380" s="34" t="s">
        <v>417</v>
      </c>
      <c r="C380" s="36">
        <v>18179631</v>
      </c>
      <c r="D380" s="36">
        <v>2270</v>
      </c>
      <c r="E380" s="37">
        <f t="shared" si="55"/>
        <v>8008.6480176211453</v>
      </c>
      <c r="F380" s="38">
        <f t="shared" si="56"/>
        <v>0.87554797502853443</v>
      </c>
      <c r="G380" s="39">
        <f t="shared" si="57"/>
        <v>683.01851514933753</v>
      </c>
      <c r="H380" s="39">
        <f t="shared" si="58"/>
        <v>78.282039836662477</v>
      </c>
      <c r="I380" s="37">
        <f t="shared" si="59"/>
        <v>761.30055498599995</v>
      </c>
      <c r="J380" s="40">
        <f t="shared" si="60"/>
        <v>-97.180207855166486</v>
      </c>
      <c r="K380" s="37">
        <f t="shared" si="61"/>
        <v>664.12034713083347</v>
      </c>
      <c r="L380" s="37">
        <f t="shared" si="62"/>
        <v>1728152.2598182198</v>
      </c>
      <c r="M380" s="37">
        <f t="shared" si="63"/>
        <v>1507553.1879869921</v>
      </c>
      <c r="N380" s="41">
        <f>'jan-feb'!M380</f>
        <v>-914400.47909929755</v>
      </c>
      <c r="O380" s="41">
        <f t="shared" si="64"/>
        <v>2421953.6670862897</v>
      </c>
      <c r="Q380" s="4"/>
      <c r="R380" s="4"/>
      <c r="S380" s="4"/>
      <c r="T380" s="4"/>
    </row>
    <row r="381" spans="1:20" s="34" customFormat="1" x14ac:dyDescent="0.3">
      <c r="A381" s="33" t="s">
        <v>853</v>
      </c>
      <c r="B381" s="34" t="s">
        <v>418</v>
      </c>
      <c r="C381" s="36">
        <v>83880755</v>
      </c>
      <c r="D381" s="36">
        <v>10156</v>
      </c>
      <c r="E381" s="37">
        <f t="shared" si="55"/>
        <v>8259.231488775109</v>
      </c>
      <c r="F381" s="38">
        <f t="shared" si="56"/>
        <v>0.90294309218960089</v>
      </c>
      <c r="G381" s="39">
        <f t="shared" si="57"/>
        <v>532.66843245695929</v>
      </c>
      <c r="H381" s="39">
        <f t="shared" si="58"/>
        <v>0</v>
      </c>
      <c r="I381" s="37">
        <f t="shared" si="59"/>
        <v>532.66843245695929</v>
      </c>
      <c r="J381" s="40">
        <f t="shared" si="60"/>
        <v>-97.180207855166486</v>
      </c>
      <c r="K381" s="37">
        <f t="shared" si="61"/>
        <v>435.48822460179281</v>
      </c>
      <c r="L381" s="37">
        <f t="shared" si="62"/>
        <v>5409780.600032879</v>
      </c>
      <c r="M381" s="37">
        <f t="shared" si="63"/>
        <v>4422818.4090558076</v>
      </c>
      <c r="N381" s="41">
        <f>'jan-feb'!M381</f>
        <v>2455.0113953894552</v>
      </c>
      <c r="O381" s="41">
        <f t="shared" si="64"/>
        <v>4420363.3976604184</v>
      </c>
      <c r="Q381" s="4"/>
      <c r="R381" s="4"/>
      <c r="S381" s="4"/>
      <c r="T381" s="4"/>
    </row>
    <row r="382" spans="1:20" s="34" customFormat="1" x14ac:dyDescent="0.3">
      <c r="A382" s="33" t="s">
        <v>854</v>
      </c>
      <c r="B382" s="34" t="s">
        <v>419</v>
      </c>
      <c r="C382" s="36">
        <v>1838942695</v>
      </c>
      <c r="D382" s="36">
        <v>196159</v>
      </c>
      <c r="E382" s="37">
        <f t="shared" si="55"/>
        <v>9374.7556574003738</v>
      </c>
      <c r="F382" s="38">
        <f t="shared" si="56"/>
        <v>1.0248981243980653</v>
      </c>
      <c r="G382" s="39">
        <f t="shared" si="57"/>
        <v>-136.64606871819959</v>
      </c>
      <c r="H382" s="39">
        <f t="shared" si="58"/>
        <v>0</v>
      </c>
      <c r="I382" s="37">
        <f t="shared" si="59"/>
        <v>-136.64606871819959</v>
      </c>
      <c r="J382" s="40">
        <f t="shared" si="60"/>
        <v>-97.180207855166486</v>
      </c>
      <c r="K382" s="37">
        <f t="shared" si="61"/>
        <v>-233.82627657336607</v>
      </c>
      <c r="L382" s="37">
        <f t="shared" si="62"/>
        <v>-26804356.193693314</v>
      </c>
      <c r="M382" s="37">
        <f t="shared" si="63"/>
        <v>-45867128.586354919</v>
      </c>
      <c r="N382" s="41">
        <f>'jan-feb'!M382</f>
        <v>-24126707.801426958</v>
      </c>
      <c r="O382" s="41">
        <f t="shared" si="64"/>
        <v>-21740420.78492796</v>
      </c>
      <c r="Q382" s="4"/>
      <c r="R382" s="4"/>
      <c r="S382" s="4"/>
      <c r="T382" s="4"/>
    </row>
    <row r="383" spans="1:20" s="34" customFormat="1" x14ac:dyDescent="0.3">
      <c r="A383" s="33" t="s">
        <v>855</v>
      </c>
      <c r="B383" s="34" t="s">
        <v>420</v>
      </c>
      <c r="C383" s="36">
        <v>152557177</v>
      </c>
      <c r="D383" s="36">
        <v>22090</v>
      </c>
      <c r="E383" s="37">
        <f t="shared" si="55"/>
        <v>6906.1646446355817</v>
      </c>
      <c r="F383" s="38">
        <f t="shared" si="56"/>
        <v>0.7550186319238964</v>
      </c>
      <c r="G383" s="39">
        <f t="shared" si="57"/>
        <v>1344.5085389406756</v>
      </c>
      <c r="H383" s="39">
        <f t="shared" si="58"/>
        <v>464.15122038160973</v>
      </c>
      <c r="I383" s="37">
        <f t="shared" si="59"/>
        <v>1808.6597593222855</v>
      </c>
      <c r="J383" s="40">
        <f t="shared" si="60"/>
        <v>-97.180207855166486</v>
      </c>
      <c r="K383" s="37">
        <f t="shared" si="61"/>
        <v>1711.4795514671191</v>
      </c>
      <c r="L383" s="37">
        <f t="shared" si="62"/>
        <v>39953294.083429284</v>
      </c>
      <c r="M383" s="37">
        <f t="shared" si="63"/>
        <v>37806583.291908659</v>
      </c>
      <c r="N383" s="41">
        <f>'jan-feb'!M383</f>
        <v>17202844.113971625</v>
      </c>
      <c r="O383" s="41">
        <f t="shared" si="64"/>
        <v>20603739.177937035</v>
      </c>
      <c r="Q383" s="4"/>
      <c r="R383" s="4"/>
      <c r="S383" s="4"/>
      <c r="T383" s="4"/>
    </row>
    <row r="384" spans="1:20" s="34" customFormat="1" x14ac:dyDescent="0.3">
      <c r="A384" s="33" t="s">
        <v>856</v>
      </c>
      <c r="B384" s="34" t="s">
        <v>421</v>
      </c>
      <c r="C384" s="36">
        <v>98165784</v>
      </c>
      <c r="D384" s="36">
        <v>13113</v>
      </c>
      <c r="E384" s="37">
        <f t="shared" si="55"/>
        <v>7486.1423015328301</v>
      </c>
      <c r="F384" s="38">
        <f t="shared" si="56"/>
        <v>0.81842487252042273</v>
      </c>
      <c r="G384" s="39">
        <f t="shared" si="57"/>
        <v>996.52194480232663</v>
      </c>
      <c r="H384" s="39">
        <f t="shared" si="58"/>
        <v>261.15904046757282</v>
      </c>
      <c r="I384" s="37">
        <f t="shared" si="59"/>
        <v>1257.6809852698993</v>
      </c>
      <c r="J384" s="40">
        <f t="shared" si="60"/>
        <v>-97.180207855166486</v>
      </c>
      <c r="K384" s="37">
        <f t="shared" si="61"/>
        <v>1160.500777414733</v>
      </c>
      <c r="L384" s="37">
        <f t="shared" si="62"/>
        <v>16491970.75984419</v>
      </c>
      <c r="M384" s="37">
        <f t="shared" si="63"/>
        <v>15217646.694239393</v>
      </c>
      <c r="N384" s="41">
        <f>'jan-feb'!M384</f>
        <v>6292753.9015916679</v>
      </c>
      <c r="O384" s="41">
        <f t="shared" si="64"/>
        <v>8924892.792647725</v>
      </c>
      <c r="Q384" s="4"/>
      <c r="R384" s="4"/>
      <c r="S384" s="4"/>
      <c r="T384" s="4"/>
    </row>
    <row r="385" spans="1:20" s="34" customFormat="1" x14ac:dyDescent="0.3">
      <c r="A385" s="33" t="s">
        <v>857</v>
      </c>
      <c r="B385" s="34" t="s">
        <v>422</v>
      </c>
      <c r="C385" s="36">
        <v>34456893</v>
      </c>
      <c r="D385" s="36">
        <v>4228</v>
      </c>
      <c r="E385" s="37">
        <f t="shared" si="55"/>
        <v>8149.6908703878898</v>
      </c>
      <c r="F385" s="38">
        <f t="shared" si="56"/>
        <v>0.89096752947273783</v>
      </c>
      <c r="G385" s="39">
        <f t="shared" si="57"/>
        <v>598.39280348929071</v>
      </c>
      <c r="H385" s="39">
        <f t="shared" si="58"/>
        <v>28.917041368301895</v>
      </c>
      <c r="I385" s="37">
        <f t="shared" si="59"/>
        <v>627.30984485759257</v>
      </c>
      <c r="J385" s="40">
        <f t="shared" si="60"/>
        <v>-97.180207855166486</v>
      </c>
      <c r="K385" s="37">
        <f t="shared" si="61"/>
        <v>530.12963700242608</v>
      </c>
      <c r="L385" s="37">
        <f t="shared" si="62"/>
        <v>2652266.0240579015</v>
      </c>
      <c r="M385" s="37">
        <f t="shared" si="63"/>
        <v>2241388.1052462575</v>
      </c>
      <c r="N385" s="41">
        <f>'jan-feb'!M385</f>
        <v>498175.06571285089</v>
      </c>
      <c r="O385" s="41">
        <f t="shared" si="64"/>
        <v>1743213.0395334065</v>
      </c>
      <c r="Q385" s="4"/>
      <c r="R385" s="4"/>
      <c r="S385" s="4"/>
      <c r="T385" s="4"/>
    </row>
    <row r="386" spans="1:20" s="34" customFormat="1" x14ac:dyDescent="0.3">
      <c r="A386" s="33" t="s">
        <v>858</v>
      </c>
      <c r="B386" s="34" t="s">
        <v>423</v>
      </c>
      <c r="C386" s="36">
        <v>7599130</v>
      </c>
      <c r="D386" s="36">
        <v>999</v>
      </c>
      <c r="E386" s="37">
        <f t="shared" si="55"/>
        <v>7606.7367367367369</v>
      </c>
      <c r="F386" s="38">
        <f t="shared" si="56"/>
        <v>0.83160889725345788</v>
      </c>
      <c r="G386" s="39">
        <f t="shared" si="57"/>
        <v>924.16528367998251</v>
      </c>
      <c r="H386" s="39">
        <f t="shared" si="58"/>
        <v>218.95098814620542</v>
      </c>
      <c r="I386" s="37">
        <f t="shared" si="59"/>
        <v>1143.116271826188</v>
      </c>
      <c r="J386" s="40">
        <f t="shared" si="60"/>
        <v>-97.180207855166486</v>
      </c>
      <c r="K386" s="37">
        <f t="shared" si="61"/>
        <v>1045.9360639710217</v>
      </c>
      <c r="L386" s="37">
        <f t="shared" si="62"/>
        <v>1141973.1555543619</v>
      </c>
      <c r="M386" s="37">
        <f t="shared" si="63"/>
        <v>1044890.1279070507</v>
      </c>
      <c r="N386" s="41">
        <f>'jan-feb'!M386</f>
        <v>250266.74535118419</v>
      </c>
      <c r="O386" s="41">
        <f t="shared" si="64"/>
        <v>794623.3825558665</v>
      </c>
      <c r="Q386" s="4"/>
      <c r="R386" s="4"/>
      <c r="S386" s="4"/>
      <c r="T386" s="4"/>
    </row>
    <row r="387" spans="1:20" s="34" customFormat="1" x14ac:dyDescent="0.3">
      <c r="A387" s="33" t="s">
        <v>859</v>
      </c>
      <c r="B387" s="34" t="s">
        <v>424</v>
      </c>
      <c r="C387" s="36">
        <v>34616593</v>
      </c>
      <c r="D387" s="36">
        <v>4694</v>
      </c>
      <c r="E387" s="37">
        <f t="shared" si="55"/>
        <v>7374.6469961653174</v>
      </c>
      <c r="F387" s="38">
        <f t="shared" si="56"/>
        <v>0.80623561303181424</v>
      </c>
      <c r="G387" s="39">
        <f t="shared" si="57"/>
        <v>1063.4191280228342</v>
      </c>
      <c r="H387" s="39">
        <f t="shared" si="58"/>
        <v>300.18239734620221</v>
      </c>
      <c r="I387" s="37">
        <f t="shared" si="59"/>
        <v>1363.6015253690364</v>
      </c>
      <c r="J387" s="40">
        <f t="shared" si="60"/>
        <v>-97.180207855166486</v>
      </c>
      <c r="K387" s="37">
        <f t="shared" si="61"/>
        <v>1266.4213175138698</v>
      </c>
      <c r="L387" s="37">
        <f t="shared" si="62"/>
        <v>6400745.5600822568</v>
      </c>
      <c r="M387" s="37">
        <f t="shared" si="63"/>
        <v>5944581.664410105</v>
      </c>
      <c r="N387" s="41">
        <f>'jan-feb'!M387</f>
        <v>1251715.6424709295</v>
      </c>
      <c r="O387" s="41">
        <f t="shared" si="64"/>
        <v>4692866.0219391752</v>
      </c>
      <c r="Q387" s="4"/>
      <c r="R387" s="4"/>
      <c r="S387" s="4"/>
      <c r="T387" s="4"/>
    </row>
    <row r="388" spans="1:20" s="34" customFormat="1" x14ac:dyDescent="0.3">
      <c r="A388" s="33" t="s">
        <v>860</v>
      </c>
      <c r="B388" s="34" t="s">
        <v>425</v>
      </c>
      <c r="C388" s="36">
        <v>61212558</v>
      </c>
      <c r="D388" s="36">
        <v>5068</v>
      </c>
      <c r="E388" s="37">
        <f t="shared" si="55"/>
        <v>12078.247434885556</v>
      </c>
      <c r="F388" s="38">
        <f t="shared" si="56"/>
        <v>1.3204582171971664</v>
      </c>
      <c r="G388" s="39">
        <f t="shared" si="57"/>
        <v>-1758.7411352093088</v>
      </c>
      <c r="H388" s="39">
        <f t="shared" si="58"/>
        <v>0</v>
      </c>
      <c r="I388" s="37">
        <f t="shared" si="59"/>
        <v>-1758.7411352093088</v>
      </c>
      <c r="J388" s="40">
        <f t="shared" si="60"/>
        <v>-97.180207855166486</v>
      </c>
      <c r="K388" s="37">
        <f t="shared" si="61"/>
        <v>-1855.9213430644754</v>
      </c>
      <c r="L388" s="37">
        <f t="shared" si="62"/>
        <v>-8913300.0732407775</v>
      </c>
      <c r="M388" s="37">
        <f t="shared" si="63"/>
        <v>-9405809.366650762</v>
      </c>
      <c r="N388" s="41">
        <f>'jan-feb'!M388</f>
        <v>-8420604.7371256575</v>
      </c>
      <c r="O388" s="41">
        <f t="shared" si="64"/>
        <v>-985204.62952510454</v>
      </c>
      <c r="Q388" s="4"/>
      <c r="R388" s="4"/>
      <c r="S388" s="4"/>
      <c r="T388" s="4"/>
    </row>
    <row r="389" spans="1:20" s="34" customFormat="1" x14ac:dyDescent="0.3">
      <c r="A389" s="33" t="s">
        <v>861</v>
      </c>
      <c r="B389" s="34" t="s">
        <v>426</v>
      </c>
      <c r="C389" s="36">
        <v>43934316</v>
      </c>
      <c r="D389" s="36">
        <v>5334</v>
      </c>
      <c r="E389" s="37">
        <f t="shared" si="55"/>
        <v>8236.6546681664786</v>
      </c>
      <c r="F389" s="38">
        <f t="shared" si="56"/>
        <v>0.90047487414293736</v>
      </c>
      <c r="G389" s="39">
        <f t="shared" si="57"/>
        <v>546.21452482213749</v>
      </c>
      <c r="H389" s="39">
        <f t="shared" si="58"/>
        <v>0</v>
      </c>
      <c r="I389" s="37">
        <f t="shared" si="59"/>
        <v>546.21452482213749</v>
      </c>
      <c r="J389" s="40">
        <f t="shared" si="60"/>
        <v>-97.180207855166486</v>
      </c>
      <c r="K389" s="37">
        <f t="shared" si="61"/>
        <v>449.03431696697101</v>
      </c>
      <c r="L389" s="37">
        <f t="shared" si="62"/>
        <v>2913508.2754012812</v>
      </c>
      <c r="M389" s="37">
        <f t="shared" si="63"/>
        <v>2395149.0467018234</v>
      </c>
      <c r="N389" s="41">
        <f>'jan-feb'!M389</f>
        <v>-361.27802451661427</v>
      </c>
      <c r="O389" s="41">
        <f t="shared" si="64"/>
        <v>2395510.3247263399</v>
      </c>
      <c r="Q389" s="4"/>
      <c r="R389" s="4"/>
      <c r="S389" s="4"/>
      <c r="T389" s="4"/>
    </row>
    <row r="390" spans="1:20" s="34" customFormat="1" x14ac:dyDescent="0.3">
      <c r="A390" s="33" t="s">
        <v>862</v>
      </c>
      <c r="B390" s="34" t="s">
        <v>427</v>
      </c>
      <c r="C390" s="36">
        <v>11591283</v>
      </c>
      <c r="D390" s="36">
        <v>1693</v>
      </c>
      <c r="E390" s="37">
        <f t="shared" si="55"/>
        <v>6846.5936207914947</v>
      </c>
      <c r="F390" s="38">
        <f t="shared" si="56"/>
        <v>0.74850601091941382</v>
      </c>
      <c r="G390" s="39">
        <f t="shared" si="57"/>
        <v>1380.2511532471278</v>
      </c>
      <c r="H390" s="39">
        <f t="shared" si="58"/>
        <v>485.00107872704018</v>
      </c>
      <c r="I390" s="37">
        <f t="shared" si="59"/>
        <v>1865.2522319741679</v>
      </c>
      <c r="J390" s="40">
        <f t="shared" si="60"/>
        <v>-97.180207855166486</v>
      </c>
      <c r="K390" s="37">
        <f t="shared" si="61"/>
        <v>1768.0720241190015</v>
      </c>
      <c r="L390" s="37">
        <f t="shared" si="62"/>
        <v>3157872.0287322663</v>
      </c>
      <c r="M390" s="37">
        <f t="shared" si="63"/>
        <v>2993345.9368334697</v>
      </c>
      <c r="N390" s="41">
        <f>'jan-feb'!M390</f>
        <v>1370284.8004800344</v>
      </c>
      <c r="O390" s="41">
        <f t="shared" si="64"/>
        <v>1623061.1363534352</v>
      </c>
      <c r="Q390" s="4"/>
      <c r="R390" s="4"/>
      <c r="S390" s="4"/>
      <c r="T390" s="4"/>
    </row>
    <row r="391" spans="1:20" s="34" customFormat="1" x14ac:dyDescent="0.3">
      <c r="A391" s="33" t="s">
        <v>863</v>
      </c>
      <c r="B391" s="34" t="s">
        <v>428</v>
      </c>
      <c r="C391" s="36">
        <v>33808389</v>
      </c>
      <c r="D391" s="36">
        <v>4904</v>
      </c>
      <c r="E391" s="37">
        <f t="shared" si="55"/>
        <v>6894.0434339314843</v>
      </c>
      <c r="F391" s="38">
        <f t="shared" si="56"/>
        <v>0.75369347673371745</v>
      </c>
      <c r="G391" s="39">
        <f t="shared" si="57"/>
        <v>1351.781265363134</v>
      </c>
      <c r="H391" s="39">
        <f t="shared" si="58"/>
        <v>468.39364412804383</v>
      </c>
      <c r="I391" s="37">
        <f t="shared" si="59"/>
        <v>1820.1749094911779</v>
      </c>
      <c r="J391" s="40">
        <f t="shared" si="60"/>
        <v>-97.180207855166486</v>
      </c>
      <c r="K391" s="37">
        <f t="shared" si="61"/>
        <v>1722.9947016360115</v>
      </c>
      <c r="L391" s="37">
        <f t="shared" si="62"/>
        <v>8926137.756144736</v>
      </c>
      <c r="M391" s="37">
        <f t="shared" si="63"/>
        <v>8449566.0168230012</v>
      </c>
      <c r="N391" s="41">
        <f>'jan-feb'!M391</f>
        <v>3069638.8791813874</v>
      </c>
      <c r="O391" s="41">
        <f t="shared" si="64"/>
        <v>5379927.1376416143</v>
      </c>
      <c r="Q391" s="4"/>
      <c r="R391" s="4"/>
      <c r="S391" s="4"/>
      <c r="T391" s="4"/>
    </row>
    <row r="392" spans="1:20" s="34" customFormat="1" x14ac:dyDescent="0.3">
      <c r="A392" s="33" t="s">
        <v>864</v>
      </c>
      <c r="B392" s="34" t="s">
        <v>429</v>
      </c>
      <c r="C392" s="36">
        <v>25737665</v>
      </c>
      <c r="D392" s="36">
        <v>3340</v>
      </c>
      <c r="E392" s="37">
        <f t="shared" si="55"/>
        <v>7705.8877245508984</v>
      </c>
      <c r="F392" s="38">
        <f t="shared" si="56"/>
        <v>0.84244861032509744</v>
      </c>
      <c r="G392" s="39">
        <f t="shared" si="57"/>
        <v>864.67469099148559</v>
      </c>
      <c r="H392" s="39">
        <f t="shared" si="58"/>
        <v>184.24814241124889</v>
      </c>
      <c r="I392" s="37">
        <f t="shared" si="59"/>
        <v>1048.9228334027346</v>
      </c>
      <c r="J392" s="40">
        <f t="shared" si="60"/>
        <v>-97.180207855166486</v>
      </c>
      <c r="K392" s="37">
        <f t="shared" si="61"/>
        <v>951.74262554756808</v>
      </c>
      <c r="L392" s="37">
        <f t="shared" si="62"/>
        <v>3503402.2635651333</v>
      </c>
      <c r="M392" s="37">
        <f t="shared" si="63"/>
        <v>3178820.3693288774</v>
      </c>
      <c r="N392" s="41">
        <f>'jan-feb'!M392</f>
        <v>680039.35768063576</v>
      </c>
      <c r="O392" s="41">
        <f t="shared" si="64"/>
        <v>2498781.0116482414</v>
      </c>
      <c r="Q392" s="4"/>
      <c r="R392" s="4"/>
      <c r="S392" s="4"/>
      <c r="T392" s="4"/>
    </row>
    <row r="393" spans="1:20" s="34" customFormat="1" x14ac:dyDescent="0.3">
      <c r="A393" s="33" t="s">
        <v>865</v>
      </c>
      <c r="B393" s="34" t="s">
        <v>430</v>
      </c>
      <c r="C393" s="36">
        <v>6314496</v>
      </c>
      <c r="D393" s="36">
        <v>957</v>
      </c>
      <c r="E393" s="37">
        <f t="shared" ref="E393:E429" si="65">(C393)/D393</f>
        <v>6598.219435736677</v>
      </c>
      <c r="F393" s="38">
        <f t="shared" ref="F393:F429" si="66">IF(ISNUMBER(C393),E393/E$435,"")</f>
        <v>0.72135242465920724</v>
      </c>
      <c r="G393" s="39">
        <f t="shared" ref="G393:G429" si="67">(E$435-E393)*0.6</f>
        <v>1529.2756642800184</v>
      </c>
      <c r="H393" s="39">
        <f t="shared" ref="H393:H429" si="68">IF(E393&gt;=E$435*0.9,0,IF(E393&lt;0.9*E$435,(E$435*0.9-E393)*0.35))</f>
        <v>571.93204349622636</v>
      </c>
      <c r="I393" s="37">
        <f t="shared" ref="I393:I429" si="69">G393+H393</f>
        <v>2101.2077077762447</v>
      </c>
      <c r="J393" s="40">
        <f t="shared" ref="J393:J429" si="70">I$437</f>
        <v>-97.180207855166486</v>
      </c>
      <c r="K393" s="37">
        <f t="shared" ref="K393:K429" si="71">I393+J393</f>
        <v>2004.0274999210783</v>
      </c>
      <c r="L393" s="37">
        <f t="shared" ref="L393:L429" si="72">(I393*D393)</f>
        <v>2010855.7763418662</v>
      </c>
      <c r="M393" s="37">
        <f t="shared" ref="M393:M429" si="73">(K393*D393)</f>
        <v>1917854.317424472</v>
      </c>
      <c r="N393" s="41">
        <f>'jan-feb'!M393</f>
        <v>711622.95800909214</v>
      </c>
      <c r="O393" s="41">
        <f t="shared" ref="O393:O429" si="74">M393-N393</f>
        <v>1206231.3594153798</v>
      </c>
      <c r="Q393" s="4"/>
      <c r="R393" s="4"/>
      <c r="S393" s="4"/>
      <c r="T393" s="4"/>
    </row>
    <row r="394" spans="1:20" s="34" customFormat="1" x14ac:dyDescent="0.3">
      <c r="A394" s="33" t="s">
        <v>866</v>
      </c>
      <c r="B394" s="34" t="s">
        <v>431</v>
      </c>
      <c r="C394" s="36">
        <v>6802148</v>
      </c>
      <c r="D394" s="36">
        <v>947</v>
      </c>
      <c r="E394" s="37">
        <f t="shared" si="65"/>
        <v>7182.8384371700104</v>
      </c>
      <c r="F394" s="38">
        <f t="shared" si="66"/>
        <v>0.78526608171367229</v>
      </c>
      <c r="G394" s="39">
        <f t="shared" si="67"/>
        <v>1178.5042634200183</v>
      </c>
      <c r="H394" s="39">
        <f t="shared" si="68"/>
        <v>367.31539299455972</v>
      </c>
      <c r="I394" s="37">
        <f t="shared" si="69"/>
        <v>1545.819656414578</v>
      </c>
      <c r="J394" s="40">
        <f t="shared" si="70"/>
        <v>-97.180207855166486</v>
      </c>
      <c r="K394" s="37">
        <f t="shared" si="71"/>
        <v>1448.6394485594114</v>
      </c>
      <c r="L394" s="37">
        <f t="shared" si="72"/>
        <v>1463891.2146246054</v>
      </c>
      <c r="M394" s="37">
        <f t="shared" si="73"/>
        <v>1371861.5577857627</v>
      </c>
      <c r="N394" s="41">
        <f>'jan-feb'!M394</f>
        <v>126896.79537135051</v>
      </c>
      <c r="O394" s="41">
        <f t="shared" si="74"/>
        <v>1244964.7624144121</v>
      </c>
      <c r="Q394" s="4"/>
      <c r="R394" s="4"/>
      <c r="S394" s="4"/>
      <c r="T394" s="4"/>
    </row>
    <row r="395" spans="1:20" s="34" customFormat="1" x14ac:dyDescent="0.3">
      <c r="A395" s="33" t="s">
        <v>867</v>
      </c>
      <c r="B395" s="34" t="s">
        <v>432</v>
      </c>
      <c r="C395" s="36">
        <v>52066318</v>
      </c>
      <c r="D395" s="36">
        <v>6975</v>
      </c>
      <c r="E395" s="37">
        <f t="shared" si="65"/>
        <v>7464.7050896057344</v>
      </c>
      <c r="F395" s="38">
        <f t="shared" si="66"/>
        <v>0.81608124255295145</v>
      </c>
      <c r="G395" s="39">
        <f t="shared" si="67"/>
        <v>1009.384271958584</v>
      </c>
      <c r="H395" s="39">
        <f t="shared" si="68"/>
        <v>268.66206464205629</v>
      </c>
      <c r="I395" s="37">
        <f t="shared" si="69"/>
        <v>1278.0463366006402</v>
      </c>
      <c r="J395" s="40">
        <f t="shared" si="70"/>
        <v>-97.180207855166486</v>
      </c>
      <c r="K395" s="37">
        <f t="shared" si="71"/>
        <v>1180.8661287454738</v>
      </c>
      <c r="L395" s="37">
        <f t="shared" si="72"/>
        <v>8914373.197789466</v>
      </c>
      <c r="M395" s="37">
        <f t="shared" si="73"/>
        <v>8236541.2479996802</v>
      </c>
      <c r="N395" s="41">
        <f>'jan-feb'!M395</f>
        <v>2618874.3157402496</v>
      </c>
      <c r="O395" s="41">
        <f t="shared" si="74"/>
        <v>5617666.9322594311</v>
      </c>
      <c r="Q395" s="4"/>
      <c r="R395" s="4"/>
      <c r="S395" s="4"/>
      <c r="T395" s="4"/>
    </row>
    <row r="396" spans="1:20" s="34" customFormat="1" x14ac:dyDescent="0.3">
      <c r="A396" s="33" t="s">
        <v>868</v>
      </c>
      <c r="B396" s="34" t="s">
        <v>433</v>
      </c>
      <c r="C396" s="36">
        <v>19303916</v>
      </c>
      <c r="D396" s="36">
        <v>2501</v>
      </c>
      <c r="E396" s="37">
        <f t="shared" si="65"/>
        <v>7718.4790083966409</v>
      </c>
      <c r="F396" s="38">
        <f t="shared" si="66"/>
        <v>0.84382515641001621</v>
      </c>
      <c r="G396" s="39">
        <f t="shared" si="67"/>
        <v>857.11992068404015</v>
      </c>
      <c r="H396" s="39">
        <f t="shared" si="68"/>
        <v>179.84119306523903</v>
      </c>
      <c r="I396" s="37">
        <f t="shared" si="69"/>
        <v>1036.9611137492791</v>
      </c>
      <c r="J396" s="40">
        <f t="shared" si="70"/>
        <v>-97.180207855166486</v>
      </c>
      <c r="K396" s="37">
        <f t="shared" si="71"/>
        <v>939.78090589411261</v>
      </c>
      <c r="L396" s="37">
        <f t="shared" si="72"/>
        <v>2593439.7454869472</v>
      </c>
      <c r="M396" s="37">
        <f t="shared" si="73"/>
        <v>2350392.0456411755</v>
      </c>
      <c r="N396" s="41">
        <f>'jan-feb'!M396</f>
        <v>-227111.66987988629</v>
      </c>
      <c r="O396" s="41">
        <f t="shared" si="74"/>
        <v>2577503.7155210618</v>
      </c>
      <c r="Q396" s="4"/>
      <c r="R396" s="4"/>
      <c r="S396" s="4"/>
      <c r="T396" s="4"/>
    </row>
    <row r="397" spans="1:20" s="34" customFormat="1" x14ac:dyDescent="0.3">
      <c r="A397" s="33" t="s">
        <v>869</v>
      </c>
      <c r="B397" s="34" t="s">
        <v>434</v>
      </c>
      <c r="C397" s="36">
        <v>26655030</v>
      </c>
      <c r="D397" s="36">
        <v>3905</v>
      </c>
      <c r="E397" s="37">
        <f t="shared" si="65"/>
        <v>6825.8719590268884</v>
      </c>
      <c r="F397" s="38">
        <f t="shared" si="66"/>
        <v>0.74624060869955</v>
      </c>
      <c r="G397" s="39">
        <f t="shared" si="67"/>
        <v>1392.6841503058915</v>
      </c>
      <c r="H397" s="39">
        <f t="shared" si="68"/>
        <v>492.25366034465236</v>
      </c>
      <c r="I397" s="37">
        <f t="shared" si="69"/>
        <v>1884.937810650544</v>
      </c>
      <c r="J397" s="40">
        <f t="shared" si="70"/>
        <v>-97.180207855166486</v>
      </c>
      <c r="K397" s="37">
        <f t="shared" si="71"/>
        <v>1787.7576027953774</v>
      </c>
      <c r="L397" s="37">
        <f t="shared" si="72"/>
        <v>7360682.1505903741</v>
      </c>
      <c r="M397" s="37">
        <f t="shared" si="73"/>
        <v>6981193.4389159484</v>
      </c>
      <c r="N397" s="41">
        <f>'jan-feb'!M397</f>
        <v>3384487.2338302038</v>
      </c>
      <c r="O397" s="41">
        <f t="shared" si="74"/>
        <v>3596706.2050857446</v>
      </c>
      <c r="Q397" s="4"/>
      <c r="R397" s="4"/>
      <c r="S397" s="4"/>
      <c r="T397" s="4"/>
    </row>
    <row r="398" spans="1:20" s="34" customFormat="1" x14ac:dyDescent="0.3">
      <c r="A398" s="33" t="s">
        <v>870</v>
      </c>
      <c r="B398" s="34" t="s">
        <v>435</v>
      </c>
      <c r="C398" s="36">
        <v>88571151</v>
      </c>
      <c r="D398" s="36">
        <v>12086</v>
      </c>
      <c r="E398" s="37">
        <f t="shared" si="65"/>
        <v>7328.4089856031769</v>
      </c>
      <c r="F398" s="38">
        <f t="shared" si="66"/>
        <v>0.80118062791722866</v>
      </c>
      <c r="G398" s="39">
        <f t="shared" si="67"/>
        <v>1091.1619343601185</v>
      </c>
      <c r="H398" s="39">
        <f t="shared" si="68"/>
        <v>316.3657010429514</v>
      </c>
      <c r="I398" s="37">
        <f t="shared" si="69"/>
        <v>1407.5276354030698</v>
      </c>
      <c r="J398" s="40">
        <f t="shared" si="70"/>
        <v>-97.180207855166486</v>
      </c>
      <c r="K398" s="37">
        <f t="shared" si="71"/>
        <v>1310.3474275479034</v>
      </c>
      <c r="L398" s="37">
        <f t="shared" si="72"/>
        <v>17011379.0014815</v>
      </c>
      <c r="M398" s="37">
        <f t="shared" si="73"/>
        <v>15836859.009343961</v>
      </c>
      <c r="N398" s="41">
        <f>'jan-feb'!M398</f>
        <v>7024993.0646790909</v>
      </c>
      <c r="O398" s="41">
        <f t="shared" si="74"/>
        <v>8811865.9446648695</v>
      </c>
      <c r="Q398" s="4"/>
      <c r="R398" s="4"/>
      <c r="S398" s="4"/>
      <c r="T398" s="4"/>
    </row>
    <row r="399" spans="1:20" s="34" customFormat="1" x14ac:dyDescent="0.3">
      <c r="A399" s="33" t="s">
        <v>871</v>
      </c>
      <c r="B399" s="34" t="s">
        <v>436</v>
      </c>
      <c r="C399" s="36">
        <v>44204688</v>
      </c>
      <c r="D399" s="36">
        <v>5610</v>
      </c>
      <c r="E399" s="37">
        <f t="shared" si="65"/>
        <v>7879.623529411765</v>
      </c>
      <c r="F399" s="38">
        <f t="shared" si="66"/>
        <v>0.86144233208702192</v>
      </c>
      <c r="G399" s="39">
        <f t="shared" si="67"/>
        <v>760.43320807496559</v>
      </c>
      <c r="H399" s="39">
        <f t="shared" si="68"/>
        <v>123.44061070994557</v>
      </c>
      <c r="I399" s="37">
        <f t="shared" si="69"/>
        <v>883.87381878491112</v>
      </c>
      <c r="J399" s="40">
        <f t="shared" si="70"/>
        <v>-97.180207855166486</v>
      </c>
      <c r="K399" s="37">
        <f t="shared" si="71"/>
        <v>786.69361092974464</v>
      </c>
      <c r="L399" s="37">
        <f t="shared" si="72"/>
        <v>4958532.1233833516</v>
      </c>
      <c r="M399" s="37">
        <f t="shared" si="73"/>
        <v>4413351.157315867</v>
      </c>
      <c r="N399" s="41">
        <f>'jan-feb'!M399</f>
        <v>1957547.3521222656</v>
      </c>
      <c r="O399" s="41">
        <f t="shared" si="74"/>
        <v>2455803.8051936012</v>
      </c>
      <c r="Q399" s="4"/>
      <c r="R399" s="4"/>
      <c r="S399" s="4"/>
      <c r="T399" s="4"/>
    </row>
    <row r="400" spans="1:20" s="34" customFormat="1" x14ac:dyDescent="0.3">
      <c r="A400" s="33" t="s">
        <v>872</v>
      </c>
      <c r="B400" s="34" t="s">
        <v>437</v>
      </c>
      <c r="C400" s="36">
        <v>13512260</v>
      </c>
      <c r="D400" s="36">
        <v>2025</v>
      </c>
      <c r="E400" s="37">
        <f t="shared" si="65"/>
        <v>6672.7209876543211</v>
      </c>
      <c r="F400" s="38">
        <f t="shared" si="66"/>
        <v>0.72949733036294828</v>
      </c>
      <c r="G400" s="39">
        <f t="shared" si="67"/>
        <v>1484.5747331294319</v>
      </c>
      <c r="H400" s="39">
        <f t="shared" si="68"/>
        <v>545.85650032505089</v>
      </c>
      <c r="I400" s="37">
        <f t="shared" si="69"/>
        <v>2030.4312334544829</v>
      </c>
      <c r="J400" s="40">
        <f t="shared" si="70"/>
        <v>-97.180207855166486</v>
      </c>
      <c r="K400" s="37">
        <f t="shared" si="71"/>
        <v>1933.2510255993166</v>
      </c>
      <c r="L400" s="37">
        <f t="shared" si="72"/>
        <v>4111623.2477453281</v>
      </c>
      <c r="M400" s="37">
        <f t="shared" si="73"/>
        <v>3914833.3268386158</v>
      </c>
      <c r="N400" s="41">
        <f>'jan-feb'!M400</f>
        <v>1429326.0932794272</v>
      </c>
      <c r="O400" s="41">
        <f t="shared" si="74"/>
        <v>2485507.2335591884</v>
      </c>
      <c r="Q400" s="4"/>
      <c r="R400" s="4"/>
      <c r="S400" s="4"/>
      <c r="T400" s="4"/>
    </row>
    <row r="401" spans="1:20" s="34" customFormat="1" x14ac:dyDescent="0.3">
      <c r="A401" s="33" t="s">
        <v>873</v>
      </c>
      <c r="B401" s="34" t="s">
        <v>438</v>
      </c>
      <c r="C401" s="36">
        <v>41852827</v>
      </c>
      <c r="D401" s="36">
        <v>6246</v>
      </c>
      <c r="E401" s="37">
        <f t="shared" si="65"/>
        <v>6700.7407941082292</v>
      </c>
      <c r="F401" s="38">
        <f t="shared" si="66"/>
        <v>0.73256060455697358</v>
      </c>
      <c r="G401" s="39">
        <f t="shared" si="67"/>
        <v>1467.7628492570871</v>
      </c>
      <c r="H401" s="39">
        <f t="shared" si="68"/>
        <v>536.04956806618304</v>
      </c>
      <c r="I401" s="37">
        <f t="shared" si="69"/>
        <v>2003.81241732327</v>
      </c>
      <c r="J401" s="40">
        <f t="shared" si="70"/>
        <v>-97.180207855166486</v>
      </c>
      <c r="K401" s="37">
        <f t="shared" si="71"/>
        <v>1906.6322094681036</v>
      </c>
      <c r="L401" s="37">
        <f t="shared" si="72"/>
        <v>12515812.358601144</v>
      </c>
      <c r="M401" s="37">
        <f t="shared" si="73"/>
        <v>11908824.780337775</v>
      </c>
      <c r="N401" s="41">
        <f>'jan-feb'!M401</f>
        <v>4503366.0961596547</v>
      </c>
      <c r="O401" s="41">
        <f t="shared" si="74"/>
        <v>7405458.6841781205</v>
      </c>
      <c r="Q401" s="4"/>
      <c r="R401" s="4"/>
      <c r="S401" s="4"/>
      <c r="T401" s="4"/>
    </row>
    <row r="402" spans="1:20" s="34" customFormat="1" x14ac:dyDescent="0.3">
      <c r="A402" s="33" t="s">
        <v>874</v>
      </c>
      <c r="B402" s="34" t="s">
        <v>439</v>
      </c>
      <c r="C402" s="36">
        <v>125245616</v>
      </c>
      <c r="D402" s="36">
        <v>16562</v>
      </c>
      <c r="E402" s="37">
        <f t="shared" si="65"/>
        <v>7562.2277502717061</v>
      </c>
      <c r="F402" s="38">
        <f t="shared" si="66"/>
        <v>0.82674293824461065</v>
      </c>
      <c r="G402" s="39">
        <f t="shared" si="67"/>
        <v>950.87067555900103</v>
      </c>
      <c r="H402" s="39">
        <f t="shared" si="68"/>
        <v>234.5291334089662</v>
      </c>
      <c r="I402" s="37">
        <f t="shared" si="69"/>
        <v>1185.3998089679671</v>
      </c>
      <c r="J402" s="40">
        <f t="shared" si="70"/>
        <v>-97.180207855166486</v>
      </c>
      <c r="K402" s="37">
        <f t="shared" si="71"/>
        <v>1088.2196011128008</v>
      </c>
      <c r="L402" s="37">
        <f t="shared" si="72"/>
        <v>19632591.636127472</v>
      </c>
      <c r="M402" s="37">
        <f t="shared" si="73"/>
        <v>18023093.033630207</v>
      </c>
      <c r="N402" s="41">
        <f>'jan-feb'!M402</f>
        <v>7176231.5085648801</v>
      </c>
      <c r="O402" s="41">
        <f t="shared" si="74"/>
        <v>10846861.525065327</v>
      </c>
      <c r="Q402" s="4"/>
      <c r="R402" s="4"/>
      <c r="S402" s="4"/>
      <c r="T402" s="4"/>
    </row>
    <row r="403" spans="1:20" s="34" customFormat="1" x14ac:dyDescent="0.3">
      <c r="A403" s="33" t="s">
        <v>875</v>
      </c>
      <c r="B403" s="34" t="s">
        <v>440</v>
      </c>
      <c r="C403" s="36">
        <v>60211535</v>
      </c>
      <c r="D403" s="36">
        <v>8231</v>
      </c>
      <c r="E403" s="37">
        <f t="shared" si="65"/>
        <v>7315.2150406997935</v>
      </c>
      <c r="F403" s="38">
        <f t="shared" si="66"/>
        <v>0.79973819572175975</v>
      </c>
      <c r="G403" s="39">
        <f t="shared" si="67"/>
        <v>1099.0783013021485</v>
      </c>
      <c r="H403" s="39">
        <f t="shared" si="68"/>
        <v>320.98358175913563</v>
      </c>
      <c r="I403" s="37">
        <f t="shared" si="69"/>
        <v>1420.0618830612841</v>
      </c>
      <c r="J403" s="40">
        <f t="shared" si="70"/>
        <v>-97.180207855166486</v>
      </c>
      <c r="K403" s="37">
        <f t="shared" si="71"/>
        <v>1322.8816752061175</v>
      </c>
      <c r="L403" s="37">
        <f t="shared" si="72"/>
        <v>11688529.359477429</v>
      </c>
      <c r="M403" s="37">
        <f t="shared" si="73"/>
        <v>10888639.068621553</v>
      </c>
      <c r="N403" s="41">
        <f>'jan-feb'!M403</f>
        <v>4134533.8800656614</v>
      </c>
      <c r="O403" s="41">
        <f t="shared" si="74"/>
        <v>6754105.1885558926</v>
      </c>
      <c r="Q403" s="4"/>
      <c r="R403" s="4"/>
      <c r="S403" s="4"/>
      <c r="T403" s="4"/>
    </row>
    <row r="404" spans="1:20" s="34" customFormat="1" x14ac:dyDescent="0.3">
      <c r="A404" s="33" t="s">
        <v>876</v>
      </c>
      <c r="B404" s="34" t="s">
        <v>441</v>
      </c>
      <c r="C404" s="36">
        <v>48466856</v>
      </c>
      <c r="D404" s="36">
        <v>6076</v>
      </c>
      <c r="E404" s="37">
        <f t="shared" si="65"/>
        <v>7976.7702435813035</v>
      </c>
      <c r="F404" s="38">
        <f t="shared" si="66"/>
        <v>0.87206292730917034</v>
      </c>
      <c r="G404" s="39">
        <f t="shared" si="67"/>
        <v>702.14517957324256</v>
      </c>
      <c r="H404" s="39">
        <f t="shared" si="68"/>
        <v>89.439260750607119</v>
      </c>
      <c r="I404" s="37">
        <f t="shared" si="69"/>
        <v>791.58444032384966</v>
      </c>
      <c r="J404" s="40">
        <f t="shared" si="70"/>
        <v>-97.180207855166486</v>
      </c>
      <c r="K404" s="37">
        <f t="shared" si="71"/>
        <v>694.40423246868318</v>
      </c>
      <c r="L404" s="37">
        <f t="shared" si="72"/>
        <v>4809667.0594077101</v>
      </c>
      <c r="M404" s="37">
        <f t="shared" si="73"/>
        <v>4219200.1164797191</v>
      </c>
      <c r="N404" s="41">
        <f>'jan-feb'!M404</f>
        <v>262712.73946813674</v>
      </c>
      <c r="O404" s="41">
        <f t="shared" si="74"/>
        <v>3956487.3770115823</v>
      </c>
      <c r="Q404" s="4"/>
      <c r="R404" s="4"/>
      <c r="S404" s="4"/>
      <c r="T404" s="4"/>
    </row>
    <row r="405" spans="1:20" s="34" customFormat="1" x14ac:dyDescent="0.3">
      <c r="A405" s="33" t="s">
        <v>877</v>
      </c>
      <c r="B405" s="34" t="s">
        <v>442</v>
      </c>
      <c r="C405" s="36">
        <v>118076373</v>
      </c>
      <c r="D405" s="36">
        <v>14040</v>
      </c>
      <c r="E405" s="37">
        <f t="shared" si="65"/>
        <v>8409.998076923077</v>
      </c>
      <c r="F405" s="38">
        <f t="shared" si="66"/>
        <v>0.9194256970767769</v>
      </c>
      <c r="G405" s="39">
        <f t="shared" si="67"/>
        <v>442.20847956817852</v>
      </c>
      <c r="H405" s="39">
        <f t="shared" si="68"/>
        <v>0</v>
      </c>
      <c r="I405" s="37">
        <f t="shared" si="69"/>
        <v>442.20847956817852</v>
      </c>
      <c r="J405" s="40">
        <f t="shared" si="70"/>
        <v>-97.180207855166486</v>
      </c>
      <c r="K405" s="37">
        <f t="shared" si="71"/>
        <v>345.02827171301203</v>
      </c>
      <c r="L405" s="37">
        <f t="shared" si="72"/>
        <v>6208607.053137226</v>
      </c>
      <c r="M405" s="37">
        <f t="shared" si="73"/>
        <v>4844196.934850689</v>
      </c>
      <c r="N405" s="41">
        <f>'jan-feb'!M405</f>
        <v>2184250.3239849634</v>
      </c>
      <c r="O405" s="41">
        <f t="shared" si="74"/>
        <v>2659946.6108657257</v>
      </c>
      <c r="Q405" s="4"/>
      <c r="R405" s="4"/>
      <c r="S405" s="4"/>
      <c r="T405" s="4"/>
    </row>
    <row r="406" spans="1:20" s="34" customFormat="1" x14ac:dyDescent="0.3">
      <c r="A406" s="33" t="s">
        <v>878</v>
      </c>
      <c r="B406" s="34" t="s">
        <v>443</v>
      </c>
      <c r="C406" s="36">
        <v>30247626</v>
      </c>
      <c r="D406" s="36">
        <v>4088</v>
      </c>
      <c r="E406" s="37">
        <f t="shared" si="65"/>
        <v>7399.1257338551859</v>
      </c>
      <c r="F406" s="38">
        <f t="shared" si="66"/>
        <v>0.80891175876433519</v>
      </c>
      <c r="G406" s="39">
        <f t="shared" si="67"/>
        <v>1048.7318854089131</v>
      </c>
      <c r="H406" s="39">
        <f t="shared" si="68"/>
        <v>291.61483915474827</v>
      </c>
      <c r="I406" s="37">
        <f t="shared" si="69"/>
        <v>1340.3467245636614</v>
      </c>
      <c r="J406" s="40">
        <f t="shared" si="70"/>
        <v>-97.180207855166486</v>
      </c>
      <c r="K406" s="37">
        <f t="shared" si="71"/>
        <v>1243.1665167084948</v>
      </c>
      <c r="L406" s="37">
        <f t="shared" si="72"/>
        <v>5479337.410016248</v>
      </c>
      <c r="M406" s="37">
        <f t="shared" si="73"/>
        <v>5082064.7203043271</v>
      </c>
      <c r="N406" s="41">
        <f>'jan-feb'!M406</f>
        <v>1111830.7179636052</v>
      </c>
      <c r="O406" s="41">
        <f t="shared" si="74"/>
        <v>3970234.0023407219</v>
      </c>
      <c r="Q406" s="4"/>
      <c r="R406" s="4"/>
      <c r="S406" s="4"/>
      <c r="T406" s="4"/>
    </row>
    <row r="407" spans="1:20" s="34" customFormat="1" x14ac:dyDescent="0.3">
      <c r="A407" s="33" t="s">
        <v>879</v>
      </c>
      <c r="B407" s="34" t="s">
        <v>444</v>
      </c>
      <c r="C407" s="36">
        <v>13228112</v>
      </c>
      <c r="D407" s="36">
        <v>794</v>
      </c>
      <c r="E407" s="37">
        <f t="shared" si="65"/>
        <v>16660.090680100755</v>
      </c>
      <c r="F407" s="38">
        <f t="shared" si="66"/>
        <v>1.8213696777108142</v>
      </c>
      <c r="G407" s="39">
        <f t="shared" si="67"/>
        <v>-4507.8470823384278</v>
      </c>
      <c r="H407" s="39">
        <f t="shared" si="68"/>
        <v>0</v>
      </c>
      <c r="I407" s="37">
        <f t="shared" si="69"/>
        <v>-4507.8470823384278</v>
      </c>
      <c r="J407" s="40">
        <f t="shared" si="70"/>
        <v>-97.180207855166486</v>
      </c>
      <c r="K407" s="37">
        <f t="shared" si="71"/>
        <v>-4605.0272901935941</v>
      </c>
      <c r="L407" s="37">
        <f t="shared" si="72"/>
        <v>-3579230.5833767117</v>
      </c>
      <c r="M407" s="37">
        <f t="shared" si="73"/>
        <v>-3656391.6684137136</v>
      </c>
      <c r="N407" s="41">
        <f>'jan-feb'!M407</f>
        <v>-3962016.9198259213</v>
      </c>
      <c r="O407" s="41">
        <f t="shared" si="74"/>
        <v>305625.25141220773</v>
      </c>
      <c r="Q407" s="4"/>
      <c r="R407" s="4"/>
      <c r="S407" s="4"/>
      <c r="T407" s="4"/>
    </row>
    <row r="408" spans="1:20" s="34" customFormat="1" x14ac:dyDescent="0.3">
      <c r="A408" s="33" t="s">
        <v>880</v>
      </c>
      <c r="B408" s="34" t="s">
        <v>445</v>
      </c>
      <c r="C408" s="36">
        <v>18209341</v>
      </c>
      <c r="D408" s="36">
        <v>2432</v>
      </c>
      <c r="E408" s="37">
        <f t="shared" si="65"/>
        <v>7487.3935032894733</v>
      </c>
      <c r="F408" s="38">
        <f>IF(ISNUMBER(C408),E408/E$435,"")</f>
        <v>0.81856166054781143</v>
      </c>
      <c r="G408" s="39">
        <f t="shared" si="67"/>
        <v>995.77122374834062</v>
      </c>
      <c r="H408" s="39">
        <f t="shared" si="68"/>
        <v>260.72111985274768</v>
      </c>
      <c r="I408" s="37">
        <f t="shared" si="69"/>
        <v>1256.4923436010884</v>
      </c>
      <c r="J408" s="40">
        <f t="shared" si="70"/>
        <v>-97.180207855166486</v>
      </c>
      <c r="K408" s="37">
        <f t="shared" si="71"/>
        <v>1159.3121357459218</v>
      </c>
      <c r="L408" s="37">
        <f t="shared" si="72"/>
        <v>3055789.3796378467</v>
      </c>
      <c r="M408" s="37">
        <f t="shared" si="73"/>
        <v>2819447.1141340816</v>
      </c>
      <c r="N408" s="41">
        <f>'jan-feb'!M408</f>
        <v>-264858.74536100961</v>
      </c>
      <c r="O408" s="41">
        <f>M408-N408</f>
        <v>3084305.8594950913</v>
      </c>
      <c r="Q408" s="4"/>
      <c r="R408" s="4"/>
      <c r="S408" s="4"/>
      <c r="T408" s="4"/>
    </row>
    <row r="409" spans="1:20" s="34" customFormat="1" x14ac:dyDescent="0.3">
      <c r="A409" s="33" t="s">
        <v>881</v>
      </c>
      <c r="B409" s="34" t="s">
        <v>446</v>
      </c>
      <c r="C409" s="36">
        <v>180677210</v>
      </c>
      <c r="D409" s="36">
        <v>24028</v>
      </c>
      <c r="E409" s="37">
        <f t="shared" si="65"/>
        <v>7519.4443982020975</v>
      </c>
      <c r="F409" s="38">
        <f t="shared" si="66"/>
        <v>0.82206563476129368</v>
      </c>
      <c r="G409" s="39">
        <f t="shared" si="67"/>
        <v>976.54068680076614</v>
      </c>
      <c r="H409" s="39">
        <f t="shared" si="68"/>
        <v>249.50330663332917</v>
      </c>
      <c r="I409" s="37">
        <f t="shared" si="69"/>
        <v>1226.0439934340952</v>
      </c>
      <c r="J409" s="40">
        <f t="shared" si="70"/>
        <v>-97.180207855166486</v>
      </c>
      <c r="K409" s="37">
        <f t="shared" si="71"/>
        <v>1128.8637855789289</v>
      </c>
      <c r="L409" s="37">
        <f t="shared" si="72"/>
        <v>29459385.074234441</v>
      </c>
      <c r="M409" s="37">
        <f t="shared" si="73"/>
        <v>27124339.039890502</v>
      </c>
      <c r="N409" s="41">
        <f>'jan-feb'!M409</f>
        <v>11310215.965613864</v>
      </c>
      <c r="O409" s="41">
        <f t="shared" si="74"/>
        <v>15814123.074276637</v>
      </c>
      <c r="Q409" s="4"/>
      <c r="R409" s="4"/>
      <c r="S409" s="4"/>
      <c r="T409" s="4"/>
    </row>
    <row r="410" spans="1:20" s="34" customFormat="1" x14ac:dyDescent="0.3">
      <c r="A410" s="33" t="s">
        <v>882</v>
      </c>
      <c r="B410" s="34" t="s">
        <v>447</v>
      </c>
      <c r="C410" s="36">
        <v>16287647</v>
      </c>
      <c r="D410" s="36">
        <v>2632</v>
      </c>
      <c r="E410" s="37">
        <f t="shared" si="65"/>
        <v>6188.3157294832827</v>
      </c>
      <c r="F410" s="38">
        <f t="shared" si="66"/>
        <v>0.67653957245529006</v>
      </c>
      <c r="G410" s="39">
        <f t="shared" si="67"/>
        <v>1775.217888032055</v>
      </c>
      <c r="H410" s="39">
        <f t="shared" si="68"/>
        <v>715.39834068491439</v>
      </c>
      <c r="I410" s="37">
        <f t="shared" si="69"/>
        <v>2490.6162287169695</v>
      </c>
      <c r="J410" s="40">
        <f t="shared" si="70"/>
        <v>-97.180207855166486</v>
      </c>
      <c r="K410" s="37">
        <f t="shared" si="71"/>
        <v>2393.4360208618032</v>
      </c>
      <c r="L410" s="37">
        <f t="shared" si="72"/>
        <v>6555301.9139830638</v>
      </c>
      <c r="M410" s="37">
        <f t="shared" si="73"/>
        <v>6299523.6069082655</v>
      </c>
      <c r="N410" s="41">
        <f>'jan-feb'!M410</f>
        <v>2708203.8567710882</v>
      </c>
      <c r="O410" s="41">
        <f t="shared" si="74"/>
        <v>3591319.7501371773</v>
      </c>
      <c r="Q410" s="4"/>
      <c r="R410" s="4"/>
      <c r="S410" s="4"/>
      <c r="T410" s="4"/>
    </row>
    <row r="411" spans="1:20" s="34" customFormat="1" x14ac:dyDescent="0.3">
      <c r="A411" s="33" t="s">
        <v>883</v>
      </c>
      <c r="B411" s="34" t="s">
        <v>448</v>
      </c>
      <c r="C411" s="36">
        <v>147861306</v>
      </c>
      <c r="D411" s="36">
        <v>20254</v>
      </c>
      <c r="E411" s="37">
        <f t="shared" si="65"/>
        <v>7300.3508442776738</v>
      </c>
      <c r="F411" s="38">
        <f t="shared" si="66"/>
        <v>0.79811316275125355</v>
      </c>
      <c r="G411" s="39">
        <f t="shared" si="67"/>
        <v>1107.9968191554203</v>
      </c>
      <c r="H411" s="39">
        <f t="shared" si="68"/>
        <v>326.18605050687751</v>
      </c>
      <c r="I411" s="37">
        <f t="shared" si="69"/>
        <v>1434.1828696622979</v>
      </c>
      <c r="J411" s="40">
        <f t="shared" si="70"/>
        <v>-97.180207855166486</v>
      </c>
      <c r="K411" s="37">
        <f t="shared" si="71"/>
        <v>1337.0026618071315</v>
      </c>
      <c r="L411" s="37">
        <f t="shared" si="72"/>
        <v>29047939.842140183</v>
      </c>
      <c r="M411" s="37">
        <f t="shared" si="73"/>
        <v>27079651.912241641</v>
      </c>
      <c r="N411" s="41">
        <f>'jan-feb'!M411</f>
        <v>13587148.088731617</v>
      </c>
      <c r="O411" s="41">
        <f t="shared" si="74"/>
        <v>13492503.823510025</v>
      </c>
      <c r="Q411" s="4"/>
      <c r="R411" s="4"/>
      <c r="S411" s="4"/>
      <c r="T411" s="4"/>
    </row>
    <row r="412" spans="1:20" s="34" customFormat="1" x14ac:dyDescent="0.3">
      <c r="A412" s="33" t="s">
        <v>884</v>
      </c>
      <c r="B412" s="34" t="s">
        <v>449</v>
      </c>
      <c r="C412" s="36">
        <v>100611095</v>
      </c>
      <c r="D412" s="36">
        <v>14933</v>
      </c>
      <c r="E412" s="37">
        <f t="shared" si="65"/>
        <v>6737.5005022433534</v>
      </c>
      <c r="F412" s="38">
        <f t="shared" si="66"/>
        <v>0.73657937126385498</v>
      </c>
      <c r="G412" s="39">
        <f t="shared" si="67"/>
        <v>1445.7070243760127</v>
      </c>
      <c r="H412" s="39">
        <f t="shared" si="68"/>
        <v>523.18367021888969</v>
      </c>
      <c r="I412" s="37">
        <f t="shared" si="69"/>
        <v>1968.8906945949025</v>
      </c>
      <c r="J412" s="40">
        <f t="shared" si="70"/>
        <v>-97.180207855166486</v>
      </c>
      <c r="K412" s="37">
        <f t="shared" si="71"/>
        <v>1871.7104867397361</v>
      </c>
      <c r="L412" s="37">
        <f t="shared" si="72"/>
        <v>29401444.742385678</v>
      </c>
      <c r="M412" s="37">
        <f t="shared" si="73"/>
        <v>27950252.69848448</v>
      </c>
      <c r="N412" s="41">
        <f>'jan-feb'!M412</f>
        <v>11802952.953082316</v>
      </c>
      <c r="O412" s="41">
        <f t="shared" si="74"/>
        <v>16147299.745402165</v>
      </c>
      <c r="Q412" s="4"/>
      <c r="R412" s="4"/>
      <c r="S412" s="4"/>
      <c r="T412" s="4"/>
    </row>
    <row r="413" spans="1:20" s="34" customFormat="1" x14ac:dyDescent="0.3">
      <c r="A413" s="33" t="s">
        <v>885</v>
      </c>
      <c r="B413" s="34" t="s">
        <v>450</v>
      </c>
      <c r="C413" s="36">
        <v>16062701</v>
      </c>
      <c r="D413" s="36">
        <v>2449</v>
      </c>
      <c r="E413" s="37">
        <f t="shared" si="65"/>
        <v>6558.881584320131</v>
      </c>
      <c r="F413" s="38">
        <f t="shared" si="66"/>
        <v>0.71705180162346538</v>
      </c>
      <c r="G413" s="39">
        <f t="shared" si="67"/>
        <v>1552.8783751299461</v>
      </c>
      <c r="H413" s="39">
        <f t="shared" si="68"/>
        <v>585.70029149201741</v>
      </c>
      <c r="I413" s="37">
        <f t="shared" si="69"/>
        <v>2138.5786666219637</v>
      </c>
      <c r="J413" s="40">
        <f t="shared" si="70"/>
        <v>-97.180207855166486</v>
      </c>
      <c r="K413" s="37">
        <f t="shared" si="71"/>
        <v>2041.3984587667974</v>
      </c>
      <c r="L413" s="37">
        <f t="shared" si="72"/>
        <v>5237379.154557189</v>
      </c>
      <c r="M413" s="37">
        <f t="shared" si="73"/>
        <v>4999384.8255198868</v>
      </c>
      <c r="N413" s="41">
        <f>'jan-feb'!M413</f>
        <v>1180469.9226376882</v>
      </c>
      <c r="O413" s="41">
        <f t="shared" si="74"/>
        <v>3818914.9028821988</v>
      </c>
      <c r="Q413" s="4"/>
      <c r="R413" s="4"/>
      <c r="S413" s="4"/>
      <c r="T413" s="4"/>
    </row>
    <row r="414" spans="1:20" s="34" customFormat="1" x14ac:dyDescent="0.3">
      <c r="A414" s="33" t="s">
        <v>886</v>
      </c>
      <c r="B414" s="34" t="s">
        <v>451</v>
      </c>
      <c r="C414" s="36">
        <v>9486305</v>
      </c>
      <c r="D414" s="36">
        <v>1576</v>
      </c>
      <c r="E414" s="37">
        <f t="shared" si="65"/>
        <v>6019.2290609137053</v>
      </c>
      <c r="F414" s="38">
        <f t="shared" si="66"/>
        <v>0.65805411898740396</v>
      </c>
      <c r="G414" s="39">
        <f t="shared" si="67"/>
        <v>1876.6698891738015</v>
      </c>
      <c r="H414" s="39">
        <f t="shared" si="68"/>
        <v>774.57867468426639</v>
      </c>
      <c r="I414" s="37">
        <f t="shared" si="69"/>
        <v>2651.2485638580679</v>
      </c>
      <c r="J414" s="40">
        <f t="shared" si="70"/>
        <v>-97.180207855166486</v>
      </c>
      <c r="K414" s="37">
        <f t="shared" si="71"/>
        <v>2554.0683560029015</v>
      </c>
      <c r="L414" s="37">
        <f t="shared" si="72"/>
        <v>4178367.736640315</v>
      </c>
      <c r="M414" s="37">
        <f t="shared" si="73"/>
        <v>4025211.7290605726</v>
      </c>
      <c r="N414" s="41">
        <f>'jan-feb'!M414</f>
        <v>1863951.1893127786</v>
      </c>
      <c r="O414" s="41">
        <f t="shared" si="74"/>
        <v>2161260.5397477942</v>
      </c>
      <c r="Q414" s="4"/>
      <c r="R414" s="4"/>
      <c r="S414" s="4"/>
      <c r="T414" s="4"/>
    </row>
    <row r="415" spans="1:20" s="34" customFormat="1" x14ac:dyDescent="0.3">
      <c r="A415" s="33" t="s">
        <v>887</v>
      </c>
      <c r="B415" s="34" t="s">
        <v>888</v>
      </c>
      <c r="C415" s="36">
        <v>13179311</v>
      </c>
      <c r="D415" s="36">
        <v>2100</v>
      </c>
      <c r="E415" s="37">
        <f t="shared" si="65"/>
        <v>6275.8623809523806</v>
      </c>
      <c r="F415" s="38">
        <f t="shared" si="66"/>
        <v>0.68611063778936954</v>
      </c>
      <c r="G415" s="39">
        <f t="shared" si="67"/>
        <v>1722.6898971505964</v>
      </c>
      <c r="H415" s="39">
        <f t="shared" si="68"/>
        <v>684.75701267073009</v>
      </c>
      <c r="I415" s="37">
        <f t="shared" si="69"/>
        <v>2407.4469098213267</v>
      </c>
      <c r="J415" s="40">
        <f t="shared" si="70"/>
        <v>-97.180207855166486</v>
      </c>
      <c r="K415" s="37">
        <f t="shared" si="71"/>
        <v>2310.2667019661603</v>
      </c>
      <c r="L415" s="37">
        <f t="shared" si="72"/>
        <v>5055638.5106247859</v>
      </c>
      <c r="M415" s="37">
        <f t="shared" si="73"/>
        <v>4851560.074128937</v>
      </c>
      <c r="N415" s="41">
        <f>'jan-feb'!M415</f>
        <v>2091587.517104591</v>
      </c>
      <c r="O415" s="41">
        <f t="shared" si="74"/>
        <v>2759972.5570243457</v>
      </c>
      <c r="Q415" s="4"/>
      <c r="R415" s="4"/>
      <c r="S415" s="4"/>
      <c r="T415" s="4"/>
    </row>
    <row r="416" spans="1:20" s="34" customFormat="1" x14ac:dyDescent="0.3">
      <c r="A416" s="33" t="s">
        <v>889</v>
      </c>
      <c r="B416" s="34" t="s">
        <v>452</v>
      </c>
      <c r="C416" s="36">
        <v>10156746</v>
      </c>
      <c r="D416" s="36">
        <v>1386</v>
      </c>
      <c r="E416" s="37">
        <f t="shared" si="65"/>
        <v>7328.0995670995671</v>
      </c>
      <c r="F416" s="38">
        <f t="shared" si="66"/>
        <v>0.80114680064155419</v>
      </c>
      <c r="G416" s="39">
        <f t="shared" si="67"/>
        <v>1091.3475854622843</v>
      </c>
      <c r="H416" s="39">
        <f t="shared" si="68"/>
        <v>316.47399751921483</v>
      </c>
      <c r="I416" s="37">
        <f t="shared" si="69"/>
        <v>1407.8215829814992</v>
      </c>
      <c r="J416" s="40">
        <f t="shared" si="70"/>
        <v>-97.180207855166486</v>
      </c>
      <c r="K416" s="37">
        <f t="shared" si="71"/>
        <v>1310.6413751263326</v>
      </c>
      <c r="L416" s="37">
        <f t="shared" si="72"/>
        <v>1951240.7140123579</v>
      </c>
      <c r="M416" s="37">
        <f t="shared" si="73"/>
        <v>1816548.945925097</v>
      </c>
      <c r="N416" s="41">
        <f>'jan-feb'!M416</f>
        <v>175328.45531646418</v>
      </c>
      <c r="O416" s="41">
        <f t="shared" si="74"/>
        <v>1641220.4906086328</v>
      </c>
      <c r="Q416" s="4"/>
      <c r="R416" s="4"/>
      <c r="S416" s="4"/>
      <c r="T416" s="4"/>
    </row>
    <row r="417" spans="1:20" s="34" customFormat="1" x14ac:dyDescent="0.3">
      <c r="A417" s="33" t="s">
        <v>890</v>
      </c>
      <c r="B417" s="34" t="s">
        <v>891</v>
      </c>
      <c r="C417" s="36">
        <v>4465854</v>
      </c>
      <c r="D417" s="36">
        <v>482</v>
      </c>
      <c r="E417" s="37">
        <f t="shared" si="65"/>
        <v>9265.2572614107885</v>
      </c>
      <c r="F417" s="38">
        <f t="shared" si="66"/>
        <v>1.0129271776581645</v>
      </c>
      <c r="G417" s="39">
        <f t="shared" si="67"/>
        <v>-70.947031124448401</v>
      </c>
      <c r="H417" s="39">
        <f t="shared" si="68"/>
        <v>0</v>
      </c>
      <c r="I417" s="37">
        <f t="shared" si="69"/>
        <v>-70.947031124448401</v>
      </c>
      <c r="J417" s="40">
        <f t="shared" si="70"/>
        <v>-97.180207855166486</v>
      </c>
      <c r="K417" s="37">
        <f t="shared" si="71"/>
        <v>-168.1272389796149</v>
      </c>
      <c r="L417" s="37">
        <f t="shared" si="72"/>
        <v>-34196.469001984129</v>
      </c>
      <c r="M417" s="37">
        <f t="shared" si="73"/>
        <v>-81037.329188174379</v>
      </c>
      <c r="N417" s="41">
        <f>'jan-feb'!M417</f>
        <v>-546634.89591447636</v>
      </c>
      <c r="O417" s="41">
        <f t="shared" si="74"/>
        <v>465597.56672630197</v>
      </c>
      <c r="Q417" s="4"/>
      <c r="R417" s="4"/>
      <c r="S417" s="4"/>
      <c r="T417" s="4"/>
    </row>
    <row r="418" spans="1:20" s="34" customFormat="1" x14ac:dyDescent="0.3">
      <c r="A418" s="33" t="s">
        <v>892</v>
      </c>
      <c r="B418" s="34" t="s">
        <v>453</v>
      </c>
      <c r="C418" s="36">
        <v>10661110</v>
      </c>
      <c r="D418" s="36">
        <v>871</v>
      </c>
      <c r="E418" s="37">
        <f t="shared" si="65"/>
        <v>12240.080367393801</v>
      </c>
      <c r="F418" s="38">
        <f t="shared" si="66"/>
        <v>1.3381506536781758</v>
      </c>
      <c r="G418" s="39">
        <f t="shared" si="67"/>
        <v>-1855.8408947142557</v>
      </c>
      <c r="H418" s="39">
        <f t="shared" si="68"/>
        <v>0</v>
      </c>
      <c r="I418" s="37">
        <f t="shared" si="69"/>
        <v>-1855.8408947142557</v>
      </c>
      <c r="J418" s="40">
        <f t="shared" si="70"/>
        <v>-97.180207855166486</v>
      </c>
      <c r="K418" s="37">
        <f t="shared" si="71"/>
        <v>-1953.0211025694221</v>
      </c>
      <c r="L418" s="37">
        <f t="shared" si="72"/>
        <v>-1616437.4192961168</v>
      </c>
      <c r="M418" s="37">
        <f t="shared" si="73"/>
        <v>-1701081.3803379666</v>
      </c>
      <c r="N418" s="41">
        <f>'jan-feb'!M418</f>
        <v>-2530593.0500861187</v>
      </c>
      <c r="O418" s="41">
        <f t="shared" si="74"/>
        <v>829511.66974815214</v>
      </c>
      <c r="Q418" s="4"/>
      <c r="R418" s="4"/>
      <c r="S418" s="4"/>
      <c r="T418" s="4"/>
    </row>
    <row r="419" spans="1:20" s="34" customFormat="1" x14ac:dyDescent="0.3">
      <c r="A419" s="33" t="s">
        <v>893</v>
      </c>
      <c r="B419" s="34" t="s">
        <v>454</v>
      </c>
      <c r="C419" s="36">
        <v>19861788</v>
      </c>
      <c r="D419" s="36">
        <v>2374</v>
      </c>
      <c r="E419" s="37">
        <f t="shared" si="65"/>
        <v>8366.3807919123847</v>
      </c>
      <c r="F419" s="38">
        <f t="shared" si="66"/>
        <v>0.91465722361117718</v>
      </c>
      <c r="G419" s="39">
        <f t="shared" si="67"/>
        <v>468.37885057459386</v>
      </c>
      <c r="H419" s="39">
        <f t="shared" si="68"/>
        <v>0</v>
      </c>
      <c r="I419" s="37">
        <f t="shared" si="69"/>
        <v>468.37885057459386</v>
      </c>
      <c r="J419" s="40">
        <f t="shared" si="70"/>
        <v>-97.180207855166486</v>
      </c>
      <c r="K419" s="37">
        <f t="shared" si="71"/>
        <v>371.19864271942737</v>
      </c>
      <c r="L419" s="37">
        <f t="shared" si="72"/>
        <v>1111931.3912640859</v>
      </c>
      <c r="M419" s="37">
        <f t="shared" si="73"/>
        <v>881225.57781592058</v>
      </c>
      <c r="N419" s="41">
        <f>'jan-feb'!M419</f>
        <v>-542228.55373644584</v>
      </c>
      <c r="O419" s="41">
        <f t="shared" si="74"/>
        <v>1423454.1315523665</v>
      </c>
      <c r="Q419" s="4"/>
      <c r="R419" s="4"/>
      <c r="S419" s="4"/>
      <c r="T419" s="4"/>
    </row>
    <row r="420" spans="1:20" s="34" customFormat="1" x14ac:dyDescent="0.3">
      <c r="A420" s="33" t="s">
        <v>894</v>
      </c>
      <c r="B420" s="34" t="s">
        <v>455</v>
      </c>
      <c r="C420" s="36">
        <v>7953392</v>
      </c>
      <c r="D420" s="36">
        <v>1254</v>
      </c>
      <c r="E420" s="37">
        <f t="shared" si="65"/>
        <v>6342.4178628389154</v>
      </c>
      <c r="F420" s="38">
        <f t="shared" si="66"/>
        <v>0.69338683687623026</v>
      </c>
      <c r="G420" s="39">
        <f t="shared" si="67"/>
        <v>1682.7566080186755</v>
      </c>
      <c r="H420" s="39">
        <f t="shared" si="68"/>
        <v>661.4625940104429</v>
      </c>
      <c r="I420" s="37">
        <f t="shared" si="69"/>
        <v>2344.2192020291186</v>
      </c>
      <c r="J420" s="40">
        <f t="shared" si="70"/>
        <v>-97.180207855166486</v>
      </c>
      <c r="K420" s="37">
        <f t="shared" si="71"/>
        <v>2247.0389941739522</v>
      </c>
      <c r="L420" s="37">
        <f t="shared" si="72"/>
        <v>2939650.8793445146</v>
      </c>
      <c r="M420" s="37">
        <f t="shared" si="73"/>
        <v>2817786.8986941362</v>
      </c>
      <c r="N420" s="41">
        <f>'jan-feb'!M420</f>
        <v>1228666.7863567416</v>
      </c>
      <c r="O420" s="41">
        <f t="shared" si="74"/>
        <v>1589120.1123373946</v>
      </c>
      <c r="Q420" s="4"/>
      <c r="R420" s="4"/>
      <c r="S420" s="4"/>
      <c r="T420" s="4"/>
    </row>
    <row r="421" spans="1:20" s="34" customFormat="1" x14ac:dyDescent="0.3">
      <c r="A421" s="33" t="s">
        <v>895</v>
      </c>
      <c r="B421" s="34" t="s">
        <v>456</v>
      </c>
      <c r="C421" s="36">
        <v>27594670</v>
      </c>
      <c r="D421" s="36">
        <v>3879</v>
      </c>
      <c r="E421" s="37">
        <f t="shared" si="65"/>
        <v>7113.8618200567153</v>
      </c>
      <c r="F421" s="38">
        <f t="shared" si="66"/>
        <v>0.77772519125313699</v>
      </c>
      <c r="G421" s="39">
        <f t="shared" si="67"/>
        <v>1219.8902336879955</v>
      </c>
      <c r="H421" s="39">
        <f t="shared" si="68"/>
        <v>391.45720898421297</v>
      </c>
      <c r="I421" s="37">
        <f t="shared" si="69"/>
        <v>1611.3474426722084</v>
      </c>
      <c r="J421" s="40">
        <f t="shared" si="70"/>
        <v>-97.180207855166486</v>
      </c>
      <c r="K421" s="37">
        <f t="shared" si="71"/>
        <v>1514.1672348170418</v>
      </c>
      <c r="L421" s="37">
        <f t="shared" si="72"/>
        <v>6250416.7301254962</v>
      </c>
      <c r="M421" s="37">
        <f t="shared" si="73"/>
        <v>5873454.703855305</v>
      </c>
      <c r="N421" s="41">
        <f>'jan-feb'!M421</f>
        <v>2457493.7702374803</v>
      </c>
      <c r="O421" s="41">
        <f t="shared" si="74"/>
        <v>3415960.9336178247</v>
      </c>
      <c r="Q421" s="4"/>
      <c r="R421" s="4"/>
      <c r="S421" s="4"/>
      <c r="T421" s="4"/>
    </row>
    <row r="422" spans="1:20" s="34" customFormat="1" x14ac:dyDescent="0.3">
      <c r="A422" s="33" t="s">
        <v>896</v>
      </c>
      <c r="B422" s="34" t="s">
        <v>457</v>
      </c>
      <c r="C422" s="36">
        <v>3592225</v>
      </c>
      <c r="D422" s="36">
        <v>605</v>
      </c>
      <c r="E422" s="37">
        <f t="shared" si="65"/>
        <v>5937.5619834710742</v>
      </c>
      <c r="F422" s="38">
        <f t="shared" si="66"/>
        <v>0.64912583994154405</v>
      </c>
      <c r="G422" s="39">
        <f t="shared" si="67"/>
        <v>1925.6701356393801</v>
      </c>
      <c r="H422" s="39">
        <f t="shared" si="68"/>
        <v>803.16215178918731</v>
      </c>
      <c r="I422" s="37">
        <f t="shared" si="69"/>
        <v>2728.8322874285673</v>
      </c>
      <c r="J422" s="40">
        <f t="shared" si="70"/>
        <v>-97.180207855166486</v>
      </c>
      <c r="K422" s="37">
        <f t="shared" si="71"/>
        <v>2631.6520795734009</v>
      </c>
      <c r="L422" s="37">
        <f t="shared" si="72"/>
        <v>1650943.5338942832</v>
      </c>
      <c r="M422" s="37">
        <f t="shared" si="73"/>
        <v>1592149.5081419076</v>
      </c>
      <c r="N422" s="41">
        <f>'jan-feb'!M422</f>
        <v>677246.88552298944</v>
      </c>
      <c r="O422" s="41">
        <f t="shared" si="74"/>
        <v>914902.62261891819</v>
      </c>
      <c r="Q422" s="4"/>
      <c r="R422" s="4"/>
      <c r="S422" s="4"/>
      <c r="T422" s="4"/>
    </row>
    <row r="423" spans="1:20" s="34" customFormat="1" x14ac:dyDescent="0.3">
      <c r="A423" s="33" t="s">
        <v>897</v>
      </c>
      <c r="B423" s="34" t="s">
        <v>458</v>
      </c>
      <c r="C423" s="36">
        <v>8684803</v>
      </c>
      <c r="D423" s="36">
        <v>1103</v>
      </c>
      <c r="E423" s="37">
        <f t="shared" si="65"/>
        <v>7873.8014505893016</v>
      </c>
      <c r="F423" s="38">
        <f t="shared" si="66"/>
        <v>0.86080583148014689</v>
      </c>
      <c r="G423" s="39">
        <f t="shared" si="67"/>
        <v>763.92645536844373</v>
      </c>
      <c r="H423" s="39">
        <f t="shared" si="68"/>
        <v>125.47833829780778</v>
      </c>
      <c r="I423" s="37">
        <f t="shared" si="69"/>
        <v>889.40479366625152</v>
      </c>
      <c r="J423" s="40">
        <f t="shared" si="70"/>
        <v>-97.180207855166486</v>
      </c>
      <c r="K423" s="37">
        <f t="shared" si="71"/>
        <v>792.22458581108503</v>
      </c>
      <c r="L423" s="37">
        <f t="shared" si="72"/>
        <v>981013.48741387541</v>
      </c>
      <c r="M423" s="37">
        <f t="shared" si="73"/>
        <v>873823.71814962674</v>
      </c>
      <c r="N423" s="41">
        <f>'jan-feb'!M423</f>
        <v>531067.14972207835</v>
      </c>
      <c r="O423" s="41">
        <f t="shared" si="74"/>
        <v>342756.56842754839</v>
      </c>
      <c r="Q423" s="4"/>
      <c r="R423" s="4"/>
      <c r="S423" s="4"/>
      <c r="T423" s="4"/>
    </row>
    <row r="424" spans="1:20" s="34" customFormat="1" x14ac:dyDescent="0.3">
      <c r="A424" s="33" t="s">
        <v>898</v>
      </c>
      <c r="B424" s="34" t="s">
        <v>459</v>
      </c>
      <c r="C424" s="36">
        <v>37602969</v>
      </c>
      <c r="D424" s="36">
        <v>4578</v>
      </c>
      <c r="E424" s="37">
        <f t="shared" si="65"/>
        <v>8213.8420707732639</v>
      </c>
      <c r="F424" s="38">
        <f t="shared" si="66"/>
        <v>0.89798087972480045</v>
      </c>
      <c r="G424" s="39">
        <f t="shared" si="67"/>
        <v>559.90208325806634</v>
      </c>
      <c r="H424" s="39">
        <f t="shared" si="68"/>
        <v>6.4641212334209737</v>
      </c>
      <c r="I424" s="37">
        <f t="shared" si="69"/>
        <v>566.36620449148734</v>
      </c>
      <c r="J424" s="40">
        <f t="shared" si="70"/>
        <v>-97.180207855166486</v>
      </c>
      <c r="K424" s="37">
        <f t="shared" si="71"/>
        <v>469.18599663632085</v>
      </c>
      <c r="L424" s="37">
        <f t="shared" si="72"/>
        <v>2592824.4841620289</v>
      </c>
      <c r="M424" s="37">
        <f t="shared" si="73"/>
        <v>2147933.4926010771</v>
      </c>
      <c r="N424" s="41">
        <f>'jan-feb'!M424</f>
        <v>418257.76453013933</v>
      </c>
      <c r="O424" s="41">
        <f t="shared" si="74"/>
        <v>1729675.7280709378</v>
      </c>
      <c r="Q424" s="4"/>
      <c r="R424" s="4"/>
      <c r="S424" s="4"/>
      <c r="T424" s="4"/>
    </row>
    <row r="425" spans="1:20" s="34" customFormat="1" x14ac:dyDescent="0.3">
      <c r="A425" s="33" t="s">
        <v>899</v>
      </c>
      <c r="B425" s="34" t="s">
        <v>460</v>
      </c>
      <c r="C425" s="36">
        <v>36678896</v>
      </c>
      <c r="D425" s="36">
        <v>5072</v>
      </c>
      <c r="E425" s="37">
        <f t="shared" si="65"/>
        <v>7231.6435331230286</v>
      </c>
      <c r="F425" s="38">
        <f t="shared" si="66"/>
        <v>0.79060171424974057</v>
      </c>
      <c r="G425" s="39">
        <f t="shared" si="67"/>
        <v>1149.2212058482075</v>
      </c>
      <c r="H425" s="39">
        <f t="shared" si="68"/>
        <v>350.23360941100327</v>
      </c>
      <c r="I425" s="37">
        <f t="shared" si="69"/>
        <v>1499.4548152592108</v>
      </c>
      <c r="J425" s="40">
        <f t="shared" si="70"/>
        <v>-97.180207855166486</v>
      </c>
      <c r="K425" s="37">
        <f t="shared" si="71"/>
        <v>1402.2746074040442</v>
      </c>
      <c r="L425" s="37">
        <f t="shared" si="72"/>
        <v>7605234.8229947174</v>
      </c>
      <c r="M425" s="37">
        <f t="shared" si="73"/>
        <v>7112336.8087533126</v>
      </c>
      <c r="N425" s="41">
        <f>'jan-feb'!M425</f>
        <v>2569069.1785497554</v>
      </c>
      <c r="O425" s="41">
        <f t="shared" si="74"/>
        <v>4543267.6302035572</v>
      </c>
      <c r="Q425" s="4"/>
      <c r="R425" s="4"/>
      <c r="S425" s="4"/>
      <c r="T425" s="4"/>
    </row>
    <row r="426" spans="1:20" s="34" customFormat="1" x14ac:dyDescent="0.3">
      <c r="A426" s="33" t="s">
        <v>900</v>
      </c>
      <c r="B426" s="34" t="s">
        <v>461</v>
      </c>
      <c r="C426" s="36">
        <v>3772348</v>
      </c>
      <c r="D426" s="36">
        <v>567</v>
      </c>
      <c r="E426" s="37">
        <f t="shared" si="65"/>
        <v>6653.1710758377421</v>
      </c>
      <c r="F426" s="38">
        <f t="shared" si="66"/>
        <v>0.72736003007639172</v>
      </c>
      <c r="G426" s="39">
        <f t="shared" si="67"/>
        <v>1496.3046802193794</v>
      </c>
      <c r="H426" s="39">
        <f t="shared" si="68"/>
        <v>552.6989694608535</v>
      </c>
      <c r="I426" s="37">
        <f t="shared" si="69"/>
        <v>2049.0036496802331</v>
      </c>
      <c r="J426" s="40">
        <f t="shared" si="70"/>
        <v>-97.180207855166486</v>
      </c>
      <c r="K426" s="37">
        <f t="shared" si="71"/>
        <v>1951.8234418250668</v>
      </c>
      <c r="L426" s="37">
        <f t="shared" si="72"/>
        <v>1161785.0693686921</v>
      </c>
      <c r="M426" s="37">
        <f t="shared" si="73"/>
        <v>1106683.8915148128</v>
      </c>
      <c r="N426" s="41">
        <f>'jan-feb'!M426</f>
        <v>482845.00411823974</v>
      </c>
      <c r="O426" s="41">
        <f t="shared" si="74"/>
        <v>623838.88739657309</v>
      </c>
      <c r="Q426" s="4"/>
      <c r="R426" s="4"/>
      <c r="S426" s="4"/>
      <c r="T426" s="4"/>
    </row>
    <row r="427" spans="1:20" s="34" customFormat="1" x14ac:dyDescent="0.3">
      <c r="A427" s="33" t="s">
        <v>901</v>
      </c>
      <c r="B427" s="34" t="s">
        <v>462</v>
      </c>
      <c r="C427" s="36">
        <v>47832993</v>
      </c>
      <c r="D427" s="36">
        <v>6804</v>
      </c>
      <c r="E427" s="37">
        <f t="shared" si="65"/>
        <v>7030.1283068783068</v>
      </c>
      <c r="F427" s="38">
        <f t="shared" si="66"/>
        <v>0.76857099846752908</v>
      </c>
      <c r="G427" s="39">
        <f t="shared" si="67"/>
        <v>1270.1303415950406</v>
      </c>
      <c r="H427" s="39">
        <f t="shared" si="68"/>
        <v>420.76393859665592</v>
      </c>
      <c r="I427" s="37">
        <f t="shared" si="69"/>
        <v>1690.8942801916965</v>
      </c>
      <c r="J427" s="40">
        <f t="shared" si="70"/>
        <v>-97.180207855166486</v>
      </c>
      <c r="K427" s="37">
        <f t="shared" si="71"/>
        <v>1593.7140723365301</v>
      </c>
      <c r="L427" s="37">
        <f t="shared" si="72"/>
        <v>11504844.682424303</v>
      </c>
      <c r="M427" s="37">
        <f t="shared" si="73"/>
        <v>10843630.548177751</v>
      </c>
      <c r="N427" s="41">
        <f>'jan-feb'!M427</f>
        <v>4933608.1994188754</v>
      </c>
      <c r="O427" s="41">
        <f t="shared" si="74"/>
        <v>5910022.3487588754</v>
      </c>
      <c r="Q427" s="4"/>
      <c r="R427" s="4"/>
      <c r="S427" s="4"/>
      <c r="T427" s="4"/>
    </row>
    <row r="428" spans="1:20" s="34" customFormat="1" x14ac:dyDescent="0.3">
      <c r="A428" s="33" t="s">
        <v>902</v>
      </c>
      <c r="B428" s="34" t="s">
        <v>463</v>
      </c>
      <c r="C428" s="36">
        <v>67845466</v>
      </c>
      <c r="D428" s="36">
        <v>9988</v>
      </c>
      <c r="E428" s="37">
        <f t="shared" si="65"/>
        <v>6792.6978374048858</v>
      </c>
      <c r="F428" s="38">
        <f t="shared" si="66"/>
        <v>0.7426138373711576</v>
      </c>
      <c r="G428" s="39">
        <f t="shared" si="67"/>
        <v>1412.5886232790931</v>
      </c>
      <c r="H428" s="39">
        <f t="shared" si="68"/>
        <v>503.86460291235329</v>
      </c>
      <c r="I428" s="37">
        <f t="shared" si="69"/>
        <v>1916.4532261914464</v>
      </c>
      <c r="J428" s="40">
        <f t="shared" si="70"/>
        <v>-97.180207855166486</v>
      </c>
      <c r="K428" s="37">
        <f t="shared" si="71"/>
        <v>1819.2730183362801</v>
      </c>
      <c r="L428" s="37">
        <f t="shared" si="72"/>
        <v>19141534.823200166</v>
      </c>
      <c r="M428" s="37">
        <f t="shared" si="73"/>
        <v>18170898.907142766</v>
      </c>
      <c r="N428" s="41">
        <f>'jan-feb'!M428</f>
        <v>6865061.1255431706</v>
      </c>
      <c r="O428" s="41">
        <f t="shared" si="74"/>
        <v>11305837.781599596</v>
      </c>
      <c r="Q428" s="4"/>
      <c r="R428" s="4"/>
      <c r="S428" s="4"/>
      <c r="T428" s="4"/>
    </row>
    <row r="429" spans="1:20" s="34" customFormat="1" x14ac:dyDescent="0.3">
      <c r="A429" s="33" t="s">
        <v>903</v>
      </c>
      <c r="B429" s="34" t="s">
        <v>343</v>
      </c>
      <c r="C429" s="36">
        <v>15579083</v>
      </c>
      <c r="D429" s="36">
        <v>2028</v>
      </c>
      <c r="E429" s="37">
        <f t="shared" si="65"/>
        <v>7681.9935897435898</v>
      </c>
      <c r="F429" s="38">
        <f t="shared" si="66"/>
        <v>0.83983637648743004</v>
      </c>
      <c r="G429" s="39">
        <f t="shared" si="67"/>
        <v>879.01117187587079</v>
      </c>
      <c r="H429" s="39">
        <f t="shared" si="68"/>
        <v>192.61108959380689</v>
      </c>
      <c r="I429" s="37">
        <f t="shared" si="69"/>
        <v>1071.6222614696776</v>
      </c>
      <c r="J429" s="40">
        <f t="shared" si="70"/>
        <v>-97.180207855166486</v>
      </c>
      <c r="K429" s="37">
        <f t="shared" si="71"/>
        <v>974.44205361451111</v>
      </c>
      <c r="L429" s="37">
        <f t="shared" si="72"/>
        <v>2173249.9462605063</v>
      </c>
      <c r="M429" s="37">
        <f t="shared" si="73"/>
        <v>1976168.4847302285</v>
      </c>
      <c r="N429" s="41">
        <f>'jan-feb'!M429</f>
        <v>335864.4445756058</v>
      </c>
      <c r="O429" s="41">
        <f t="shared" si="74"/>
        <v>1640304.0401546229</v>
      </c>
      <c r="Q429" s="4"/>
      <c r="R429" s="4"/>
      <c r="S429" s="4"/>
      <c r="T429" s="4"/>
    </row>
    <row r="430" spans="1:20" s="34" customFormat="1" x14ac:dyDescent="0.3">
      <c r="A430" s="33"/>
      <c r="C430" s="36"/>
      <c r="D430" s="36"/>
      <c r="E430" s="37"/>
      <c r="F430" s="38"/>
      <c r="G430" s="39"/>
      <c r="H430" s="39"/>
      <c r="I430" s="37"/>
      <c r="J430" s="40"/>
      <c r="K430" s="37"/>
      <c r="L430" s="37"/>
      <c r="M430" s="37"/>
      <c r="N430" s="41"/>
      <c r="O430" s="41"/>
      <c r="Q430" s="4"/>
      <c r="R430" s="4"/>
      <c r="S430" s="4"/>
      <c r="T430" s="4"/>
    </row>
    <row r="431" spans="1:20" s="34" customFormat="1" x14ac:dyDescent="0.3">
      <c r="A431" s="33"/>
      <c r="C431" s="36"/>
      <c r="D431" s="36"/>
      <c r="E431" s="37"/>
      <c r="F431" s="38"/>
      <c r="G431" s="39"/>
      <c r="H431" s="39"/>
      <c r="I431" s="37"/>
      <c r="J431" s="40"/>
      <c r="K431" s="37"/>
      <c r="L431" s="37"/>
      <c r="M431" s="37"/>
      <c r="N431" s="41"/>
      <c r="O431" s="41"/>
      <c r="Q431" s="4"/>
      <c r="R431" s="4"/>
      <c r="S431" s="4"/>
      <c r="T431" s="4"/>
    </row>
    <row r="432" spans="1:20" s="34" customFormat="1" x14ac:dyDescent="0.3">
      <c r="A432" s="33"/>
      <c r="C432" s="36"/>
      <c r="D432" s="36"/>
      <c r="E432" s="37"/>
      <c r="F432" s="38"/>
      <c r="G432" s="39"/>
      <c r="H432" s="39"/>
      <c r="I432" s="37"/>
      <c r="J432" s="40"/>
      <c r="K432" s="37"/>
      <c r="L432" s="37"/>
      <c r="M432" s="37"/>
      <c r="N432" s="41"/>
      <c r="O432" s="41"/>
      <c r="Q432" s="4"/>
      <c r="R432" s="4"/>
      <c r="S432" s="4"/>
      <c r="T432" s="4"/>
    </row>
    <row r="433" spans="1:20" s="34" customFormat="1" x14ac:dyDescent="0.3">
      <c r="A433" s="33"/>
      <c r="C433" s="36"/>
      <c r="D433" s="36"/>
      <c r="E433" s="37"/>
      <c r="F433" s="38"/>
      <c r="G433" s="39"/>
      <c r="H433" s="39"/>
      <c r="I433" s="37"/>
      <c r="J433" s="40"/>
      <c r="K433" s="37"/>
      <c r="L433" s="37"/>
      <c r="M433" s="37"/>
      <c r="N433" s="41"/>
      <c r="O433" s="41"/>
      <c r="Q433" s="4"/>
      <c r="R433" s="4"/>
      <c r="S433" s="4"/>
      <c r="T433" s="4"/>
    </row>
    <row r="434" spans="1:20" s="34" customFormat="1" x14ac:dyDescent="0.3">
      <c r="A434" s="33"/>
      <c r="C434" s="36"/>
      <c r="D434" s="36"/>
      <c r="E434" s="37"/>
      <c r="F434" s="38"/>
      <c r="G434" s="39"/>
      <c r="H434" s="39"/>
      <c r="I434" s="37"/>
      <c r="J434" s="40"/>
      <c r="K434" s="37"/>
      <c r="L434" s="37"/>
      <c r="M434" s="37"/>
      <c r="N434" s="41"/>
      <c r="O434" s="41"/>
      <c r="Q434" s="4"/>
      <c r="R434" s="4"/>
      <c r="S434" s="4"/>
      <c r="T434" s="4"/>
    </row>
    <row r="435" spans="1:20" s="60" customFormat="1" ht="13.5" thickBot="1" x14ac:dyDescent="0.35">
      <c r="A435" s="44"/>
      <c r="B435" s="44" t="s">
        <v>32</v>
      </c>
      <c r="C435" s="45">
        <f>SUM(C8:C433)</f>
        <v>48737220219</v>
      </c>
      <c r="D435" s="46">
        <f>SUM(D8:D433)</f>
        <v>5328212</v>
      </c>
      <c r="E435" s="46">
        <f>(C435)/D435</f>
        <v>9147.0122095367078</v>
      </c>
      <c r="F435" s="47">
        <f>IF(C435&gt;0,E435/E$435,"")</f>
        <v>1</v>
      </c>
      <c r="G435" s="48"/>
      <c r="H435" s="48"/>
      <c r="I435" s="46"/>
      <c r="J435" s="49"/>
      <c r="K435" s="46"/>
      <c r="L435" s="46">
        <f>SUM(L8:L433)</f>
        <v>517796749.65639234</v>
      </c>
      <c r="M435" s="46">
        <f>SUM(M8:M433)</f>
        <v>6.1816535890102386E-7</v>
      </c>
      <c r="N435" s="46">
        <f>jan!M435</f>
        <v>1.0523945093154907E-7</v>
      </c>
      <c r="O435" s="46">
        <f t="shared" ref="O435" si="75">M435-N435</f>
        <v>5.1292590796947479E-7</v>
      </c>
      <c r="Q435" s="4"/>
      <c r="R435" s="4"/>
      <c r="S435" s="4"/>
      <c r="T435" s="4"/>
    </row>
    <row r="436" spans="1:20" s="34" customFormat="1" ht="13.5" thickTop="1" x14ac:dyDescent="0.3">
      <c r="A436" s="50"/>
      <c r="B436" s="50"/>
      <c r="C436" s="50"/>
      <c r="D436" s="2"/>
      <c r="E436" s="37"/>
      <c r="F436" s="38"/>
      <c r="G436" s="39"/>
      <c r="H436" s="39"/>
      <c r="I436" s="37"/>
      <c r="J436" s="40"/>
      <c r="K436" s="37"/>
      <c r="L436" s="37"/>
      <c r="M436" s="37"/>
      <c r="O436" s="51"/>
      <c r="Q436" s="4"/>
      <c r="R436" s="4"/>
      <c r="S436" s="4"/>
      <c r="T436" s="4"/>
    </row>
    <row r="437" spans="1:20" s="34" customFormat="1" x14ac:dyDescent="0.3">
      <c r="A437" s="52" t="s">
        <v>33</v>
      </c>
      <c r="B437" s="52"/>
      <c r="C437" s="52"/>
      <c r="D437" s="53">
        <f>L435</f>
        <v>517796749.65639234</v>
      </c>
      <c r="E437" s="54" t="s">
        <v>34</v>
      </c>
      <c r="F437" s="55">
        <f>D435</f>
        <v>5328212</v>
      </c>
      <c r="G437" s="54" t="s">
        <v>35</v>
      </c>
      <c r="H437" s="54"/>
      <c r="I437" s="56">
        <f>-L435/D435</f>
        <v>-97.180207855166486</v>
      </c>
      <c r="J437" s="57" t="s">
        <v>36</v>
      </c>
      <c r="M437" s="58"/>
      <c r="Q437" s="4"/>
      <c r="R437" s="4"/>
      <c r="S437" s="4"/>
      <c r="T437" s="4"/>
    </row>
  </sheetData>
  <mergeCells count="6">
    <mergeCell ref="A1:M1"/>
    <mergeCell ref="A2:A5"/>
    <mergeCell ref="B2:B5"/>
    <mergeCell ref="E2:F2"/>
    <mergeCell ref="G2:K2"/>
    <mergeCell ref="L2:M2"/>
  </mergeCells>
  <pageMargins left="0.70866141732283472" right="0.70866141732283472" top="0.78740157480314965" bottom="0.78740157480314965" header="0.31496062992125984" footer="0.31496062992125984"/>
  <pageSetup paperSize="9" scale="96" fitToHeight="1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7"/>
  <sheetViews>
    <sheetView workbookViewId="0">
      <pane xSplit="2" ySplit="7" topLeftCell="C125" activePane="bottomRight" state="frozen"/>
      <selection pane="topRight" activeCell="C1" sqref="C1"/>
      <selection pane="bottomLeft" activeCell="A8" sqref="A8"/>
      <selection pane="bottomRight" activeCell="Q150" sqref="Q150"/>
    </sheetView>
  </sheetViews>
  <sheetFormatPr baseColWidth="10" defaultColWidth="9.453125" defaultRowHeight="13" x14ac:dyDescent="0.3"/>
  <cols>
    <col min="1" max="1" width="6.54296875" style="2" customWidth="1"/>
    <col min="2" max="2" width="14" style="2" bestFit="1" customWidth="1"/>
    <col min="3" max="3" width="14" style="2" customWidth="1"/>
    <col min="4" max="6" width="11.453125" style="2" customWidth="1"/>
    <col min="7" max="8" width="11.453125" style="61" customWidth="1"/>
    <col min="9" max="9" width="11.453125" style="2" customWidth="1"/>
    <col min="10" max="10" width="11.453125" style="62" customWidth="1"/>
    <col min="11" max="15" width="11.453125" style="2" customWidth="1"/>
    <col min="16" max="16384" width="9.453125" style="2"/>
  </cols>
  <sheetData>
    <row r="1" spans="1:18" ht="22.5" customHeight="1" x14ac:dyDescent="0.3">
      <c r="A1" s="78" t="s">
        <v>906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9"/>
      <c r="N1" s="3"/>
      <c r="O1" s="3"/>
    </row>
    <row r="2" spans="1:18" x14ac:dyDescent="0.3">
      <c r="A2" s="80" t="s">
        <v>0</v>
      </c>
      <c r="B2" s="80" t="s">
        <v>1</v>
      </c>
      <c r="C2" s="5" t="s">
        <v>2</v>
      </c>
      <c r="D2" s="6" t="s">
        <v>3</v>
      </c>
      <c r="E2" s="83" t="s">
        <v>907</v>
      </c>
      <c r="F2" s="84"/>
      <c r="G2" s="83" t="s">
        <v>4</v>
      </c>
      <c r="H2" s="85"/>
      <c r="I2" s="85"/>
      <c r="J2" s="85"/>
      <c r="K2" s="84"/>
      <c r="L2" s="83" t="s">
        <v>5</v>
      </c>
      <c r="M2" s="84"/>
      <c r="N2" s="7" t="s">
        <v>6</v>
      </c>
      <c r="O2" s="7" t="s">
        <v>7</v>
      </c>
    </row>
    <row r="3" spans="1:18" x14ac:dyDescent="0.3">
      <c r="A3" s="81"/>
      <c r="B3" s="81"/>
      <c r="C3" s="8" t="s">
        <v>38</v>
      </c>
      <c r="D3" s="9" t="s">
        <v>466</v>
      </c>
      <c r="E3" s="10" t="s">
        <v>9</v>
      </c>
      <c r="F3" s="11" t="s">
        <v>10</v>
      </c>
      <c r="G3" s="12" t="s">
        <v>11</v>
      </c>
      <c r="H3" s="71" t="s">
        <v>12</v>
      </c>
      <c r="I3" s="10" t="s">
        <v>13</v>
      </c>
      <c r="J3" s="13" t="s">
        <v>14</v>
      </c>
      <c r="K3" s="14" t="s">
        <v>15</v>
      </c>
      <c r="L3" s="15" t="s">
        <v>13</v>
      </c>
      <c r="M3" s="16" t="s">
        <v>6</v>
      </c>
      <c r="N3" s="17" t="s">
        <v>16</v>
      </c>
      <c r="O3" s="17" t="s">
        <v>17</v>
      </c>
    </row>
    <row r="4" spans="1:18" x14ac:dyDescent="0.3">
      <c r="A4" s="81"/>
      <c r="B4" s="81"/>
      <c r="C4" s="9"/>
      <c r="D4" s="9"/>
      <c r="E4" s="18"/>
      <c r="F4" s="16" t="s">
        <v>18</v>
      </c>
      <c r="G4" s="19" t="s">
        <v>19</v>
      </c>
      <c r="H4" s="72" t="s">
        <v>20</v>
      </c>
      <c r="I4" s="18" t="s">
        <v>16</v>
      </c>
      <c r="J4" s="20" t="s">
        <v>21</v>
      </c>
      <c r="K4" s="15" t="s">
        <v>22</v>
      </c>
      <c r="L4" s="15" t="s">
        <v>23</v>
      </c>
      <c r="M4" s="16" t="s">
        <v>16</v>
      </c>
      <c r="N4" s="21" t="s">
        <v>24</v>
      </c>
      <c r="O4" s="17" t="s">
        <v>25</v>
      </c>
    </row>
    <row r="5" spans="1:18" s="34" customFormat="1" x14ac:dyDescent="0.3">
      <c r="A5" s="82"/>
      <c r="B5" s="82"/>
      <c r="C5" s="1"/>
      <c r="D5" s="22"/>
      <c r="E5" s="22"/>
      <c r="F5" s="23" t="s">
        <v>26</v>
      </c>
      <c r="G5" s="24" t="s">
        <v>27</v>
      </c>
      <c r="H5" s="25" t="s">
        <v>28</v>
      </c>
      <c r="I5" s="22"/>
      <c r="J5" s="26" t="s">
        <v>29</v>
      </c>
      <c r="K5" s="22"/>
      <c r="L5" s="23" t="s">
        <v>30</v>
      </c>
      <c r="M5" s="23" t="s">
        <v>62</v>
      </c>
      <c r="N5" s="27"/>
      <c r="O5" s="27"/>
    </row>
    <row r="6" spans="1:18" s="59" customFormat="1" x14ac:dyDescent="0.3">
      <c r="A6" s="75"/>
      <c r="B6" s="75"/>
      <c r="C6" s="75">
        <v>1</v>
      </c>
      <c r="D6" s="76">
        <v>2</v>
      </c>
      <c r="E6" s="75">
        <v>3</v>
      </c>
      <c r="F6" s="75">
        <v>4</v>
      </c>
      <c r="G6" s="75">
        <v>5</v>
      </c>
      <c r="H6" s="75">
        <f t="shared" ref="H6:M6" si="0">G6+1</f>
        <v>6</v>
      </c>
      <c r="I6" s="75">
        <f t="shared" si="0"/>
        <v>7</v>
      </c>
      <c r="J6" s="75">
        <f t="shared" si="0"/>
        <v>8</v>
      </c>
      <c r="K6" s="75">
        <f t="shared" si="0"/>
        <v>9</v>
      </c>
      <c r="L6" s="75">
        <f t="shared" si="0"/>
        <v>10</v>
      </c>
      <c r="M6" s="75">
        <f t="shared" si="0"/>
        <v>11</v>
      </c>
      <c r="N6" s="75">
        <v>12</v>
      </c>
      <c r="O6" s="75">
        <v>13</v>
      </c>
    </row>
    <row r="7" spans="1:18" s="34" customFormat="1" x14ac:dyDescent="0.3">
      <c r="A7" s="28"/>
      <c r="B7" s="29"/>
      <c r="C7" s="29"/>
      <c r="D7" s="29"/>
      <c r="E7" s="29"/>
      <c r="F7" s="29"/>
      <c r="G7" s="30"/>
      <c r="H7" s="30"/>
      <c r="I7" s="29"/>
      <c r="J7" s="31"/>
      <c r="K7" s="29"/>
      <c r="L7" s="29"/>
      <c r="M7" s="29"/>
      <c r="N7" s="32"/>
      <c r="O7" s="29"/>
    </row>
    <row r="8" spans="1:18" s="34" customFormat="1" x14ac:dyDescent="0.3">
      <c r="A8" s="33" t="s">
        <v>467</v>
      </c>
      <c r="B8" s="34" t="s">
        <v>63</v>
      </c>
      <c r="C8" s="36">
        <v>94324311</v>
      </c>
      <c r="D8" s="36">
        <v>31177</v>
      </c>
      <c r="E8" s="37">
        <f>(C8)/D8</f>
        <v>3025.4453924367322</v>
      </c>
      <c r="F8" s="38">
        <f t="shared" ref="F8:F71" si="1">IF(ISNUMBER(C8),E8/E$435,"")</f>
        <v>0.75318440314563184</v>
      </c>
      <c r="G8" s="39">
        <f t="shared" ref="G8:G71" si="2">(E$435-E8)*0.6</f>
        <v>594.85600644350052</v>
      </c>
      <c r="H8" s="39">
        <f t="shared" ref="H8:H71" si="3">IF(E8&gt;=E$435*0.9,0,IF(E8&lt;0.9*E$435,(E$435*0.9-E8)*0.35))</f>
        <v>206.40881464755216</v>
      </c>
      <c r="I8" s="37">
        <f t="shared" ref="I8" si="4">G8+H8</f>
        <v>801.26482109105268</v>
      </c>
      <c r="J8" s="40">
        <f>I$437</f>
        <v>-40.898959570428545</v>
      </c>
      <c r="K8" s="37">
        <f t="shared" ref="K8" si="5">I8+J8</f>
        <v>760.36586152062409</v>
      </c>
      <c r="L8" s="37">
        <f t="shared" ref="L8" si="6">(I8*D8)</f>
        <v>24981033.32715575</v>
      </c>
      <c r="M8" s="37">
        <f t="shared" ref="M8" si="7">(K8*D8)</f>
        <v>23705926.464628499</v>
      </c>
      <c r="N8" s="41">
        <f>jan!M8</f>
        <v>19654661.480675228</v>
      </c>
      <c r="O8" s="41">
        <f>M8-N8</f>
        <v>4051264.9839532711</v>
      </c>
      <c r="P8" s="4"/>
      <c r="Q8" s="65"/>
      <c r="R8" s="4"/>
    </row>
    <row r="9" spans="1:18" s="34" customFormat="1" x14ac:dyDescent="0.3">
      <c r="A9" s="33" t="s">
        <v>468</v>
      </c>
      <c r="B9" s="34" t="s">
        <v>64</v>
      </c>
      <c r="C9" s="36">
        <v>109668055</v>
      </c>
      <c r="D9" s="36">
        <v>32726</v>
      </c>
      <c r="E9" s="37">
        <f t="shared" ref="E9:E72" si="8">(C9)/D9</f>
        <v>3351.0986677259671</v>
      </c>
      <c r="F9" s="38">
        <f t="shared" si="1"/>
        <v>0.83425576156257997</v>
      </c>
      <c r="G9" s="39">
        <f t="shared" si="2"/>
        <v>399.46404126995958</v>
      </c>
      <c r="H9" s="39">
        <f t="shared" si="3"/>
        <v>92.430168296319948</v>
      </c>
      <c r="I9" s="37">
        <f t="shared" ref="I9:I72" si="9">G9+H9</f>
        <v>491.89420956627953</v>
      </c>
      <c r="J9" s="40">
        <f t="shared" ref="J9:J72" si="10">I$437</f>
        <v>-40.898959570428545</v>
      </c>
      <c r="K9" s="37">
        <f t="shared" ref="K9:K72" si="11">I9+J9</f>
        <v>450.995249995851</v>
      </c>
      <c r="L9" s="37">
        <f t="shared" ref="L9:L72" si="12">(I9*D9)</f>
        <v>16097729.902266065</v>
      </c>
      <c r="M9" s="37">
        <f t="shared" ref="M9:M72" si="13">(K9*D9)</f>
        <v>14759270.551364219</v>
      </c>
      <c r="N9" s="41">
        <f>jan!M9</f>
        <v>10762045.643035803</v>
      </c>
      <c r="O9" s="41">
        <f t="shared" ref="O9:O72" si="14">M9-N9</f>
        <v>3997224.9083284158</v>
      </c>
      <c r="P9" s="4"/>
      <c r="Q9" s="65"/>
      <c r="R9" s="4"/>
    </row>
    <row r="10" spans="1:18" s="34" customFormat="1" x14ac:dyDescent="0.3">
      <c r="A10" s="33" t="s">
        <v>469</v>
      </c>
      <c r="B10" s="34" t="s">
        <v>65</v>
      </c>
      <c r="C10" s="36">
        <v>181197031</v>
      </c>
      <c r="D10" s="36">
        <v>55997</v>
      </c>
      <c r="E10" s="37">
        <f t="shared" si="8"/>
        <v>3235.8346161401505</v>
      </c>
      <c r="F10" s="38">
        <f t="shared" si="1"/>
        <v>0.80556078458007074</v>
      </c>
      <c r="G10" s="39">
        <f t="shared" si="2"/>
        <v>468.62247222144947</v>
      </c>
      <c r="H10" s="39">
        <f t="shared" si="3"/>
        <v>132.77258635135573</v>
      </c>
      <c r="I10" s="37">
        <f t="shared" si="9"/>
        <v>601.39505857280517</v>
      </c>
      <c r="J10" s="40">
        <f t="shared" si="10"/>
        <v>-40.898959570428545</v>
      </c>
      <c r="K10" s="37">
        <f t="shared" si="11"/>
        <v>560.49609900237658</v>
      </c>
      <c r="L10" s="37">
        <f t="shared" si="12"/>
        <v>33676319.094901368</v>
      </c>
      <c r="M10" s="37">
        <f t="shared" si="13"/>
        <v>31386100.055836082</v>
      </c>
      <c r="N10" s="41">
        <f>jan!M10</f>
        <v>27241139.885574963</v>
      </c>
      <c r="O10" s="41">
        <f t="shared" si="14"/>
        <v>4144960.1702611186</v>
      </c>
      <c r="P10" s="4"/>
      <c r="Q10" s="65"/>
      <c r="R10" s="4"/>
    </row>
    <row r="11" spans="1:18" s="34" customFormat="1" x14ac:dyDescent="0.3">
      <c r="A11" s="33" t="s">
        <v>470</v>
      </c>
      <c r="B11" s="34" t="s">
        <v>66</v>
      </c>
      <c r="C11" s="36">
        <v>269514772</v>
      </c>
      <c r="D11" s="36">
        <v>81772</v>
      </c>
      <c r="E11" s="37">
        <f t="shared" si="8"/>
        <v>3295.9298048231667</v>
      </c>
      <c r="F11" s="38">
        <f t="shared" si="1"/>
        <v>0.82052147728776048</v>
      </c>
      <c r="G11" s="39">
        <f t="shared" si="2"/>
        <v>432.56535901163977</v>
      </c>
      <c r="H11" s="39">
        <f t="shared" si="3"/>
        <v>111.73927031230006</v>
      </c>
      <c r="I11" s="37">
        <f t="shared" si="9"/>
        <v>544.30462932393982</v>
      </c>
      <c r="J11" s="40">
        <f t="shared" si="10"/>
        <v>-40.898959570428545</v>
      </c>
      <c r="K11" s="37">
        <f t="shared" si="11"/>
        <v>503.40566975351129</v>
      </c>
      <c r="L11" s="37">
        <f t="shared" si="12"/>
        <v>44508878.149077207</v>
      </c>
      <c r="M11" s="37">
        <f t="shared" si="13"/>
        <v>41164488.427084126</v>
      </c>
      <c r="N11" s="41">
        <f>jan!M11</f>
        <v>30101841.835183766</v>
      </c>
      <c r="O11" s="41">
        <f t="shared" si="14"/>
        <v>11062646.59190036</v>
      </c>
      <c r="P11" s="4"/>
      <c r="Q11" s="65"/>
      <c r="R11" s="4"/>
    </row>
    <row r="12" spans="1:18" s="34" customFormat="1" x14ac:dyDescent="0.3">
      <c r="A12" s="33" t="s">
        <v>471</v>
      </c>
      <c r="B12" s="34" t="s">
        <v>67</v>
      </c>
      <c r="C12" s="36">
        <v>17447171</v>
      </c>
      <c r="D12" s="36">
        <v>4599</v>
      </c>
      <c r="E12" s="37">
        <f t="shared" si="8"/>
        <v>3793.6879756468797</v>
      </c>
      <c r="F12" s="38">
        <f t="shared" si="1"/>
        <v>0.94443833651778863</v>
      </c>
      <c r="G12" s="39">
        <f t="shared" si="2"/>
        <v>133.91045651741197</v>
      </c>
      <c r="H12" s="39">
        <f t="shared" si="3"/>
        <v>0</v>
      </c>
      <c r="I12" s="37">
        <f t="shared" si="9"/>
        <v>133.91045651741197</v>
      </c>
      <c r="J12" s="40">
        <f t="shared" si="10"/>
        <v>-40.898959570428545</v>
      </c>
      <c r="K12" s="37">
        <f t="shared" si="11"/>
        <v>93.011496946983428</v>
      </c>
      <c r="L12" s="37">
        <f t="shared" si="12"/>
        <v>615854.18952357769</v>
      </c>
      <c r="M12" s="37">
        <f t="shared" si="13"/>
        <v>427759.87445917679</v>
      </c>
      <c r="N12" s="41">
        <f>jan!M12</f>
        <v>139335.38931093123</v>
      </c>
      <c r="O12" s="41">
        <f t="shared" si="14"/>
        <v>288424.48514824559</v>
      </c>
      <c r="P12" s="4"/>
      <c r="Q12" s="65"/>
      <c r="R12" s="4"/>
    </row>
    <row r="13" spans="1:18" s="34" customFormat="1" x14ac:dyDescent="0.3">
      <c r="A13" s="33" t="s">
        <v>472</v>
      </c>
      <c r="B13" s="34" t="s">
        <v>68</v>
      </c>
      <c r="C13" s="36">
        <v>4356159</v>
      </c>
      <c r="D13" s="36">
        <v>1357</v>
      </c>
      <c r="E13" s="37">
        <f t="shared" si="8"/>
        <v>3210.1392778187178</v>
      </c>
      <c r="F13" s="38">
        <f t="shared" si="1"/>
        <v>0.79916393203543901</v>
      </c>
      <c r="G13" s="39">
        <f t="shared" si="2"/>
        <v>484.03967521430911</v>
      </c>
      <c r="H13" s="39">
        <f t="shared" si="3"/>
        <v>141.76595476385717</v>
      </c>
      <c r="I13" s="37">
        <f t="shared" si="9"/>
        <v>625.80562997816628</v>
      </c>
      <c r="J13" s="40">
        <f t="shared" si="10"/>
        <v>-40.898959570428545</v>
      </c>
      <c r="K13" s="37">
        <f t="shared" si="11"/>
        <v>584.90667040773769</v>
      </c>
      <c r="L13" s="37">
        <f t="shared" si="12"/>
        <v>849218.23988037161</v>
      </c>
      <c r="M13" s="37">
        <f t="shared" si="13"/>
        <v>793718.3517433001</v>
      </c>
      <c r="N13" s="41">
        <f>jan!M13</f>
        <v>719100.70766514668</v>
      </c>
      <c r="O13" s="41">
        <f t="shared" si="14"/>
        <v>74617.644078153418</v>
      </c>
      <c r="P13" s="4"/>
      <c r="Q13" s="65"/>
      <c r="R13" s="4"/>
    </row>
    <row r="14" spans="1:18" s="34" customFormat="1" x14ac:dyDescent="0.3">
      <c r="A14" s="33" t="s">
        <v>473</v>
      </c>
      <c r="B14" s="34" t="s">
        <v>69</v>
      </c>
      <c r="C14" s="36">
        <v>10438973</v>
      </c>
      <c r="D14" s="36">
        <v>3592</v>
      </c>
      <c r="E14" s="37">
        <f t="shared" si="8"/>
        <v>2906.1728841870822</v>
      </c>
      <c r="F14" s="38">
        <f t="shared" si="1"/>
        <v>0.72349152117781634</v>
      </c>
      <c r="G14" s="39">
        <f t="shared" si="2"/>
        <v>666.41951139329046</v>
      </c>
      <c r="H14" s="39">
        <f t="shared" si="3"/>
        <v>248.15419253492962</v>
      </c>
      <c r="I14" s="37">
        <f t="shared" si="9"/>
        <v>914.57370392822008</v>
      </c>
      <c r="J14" s="40">
        <f t="shared" si="10"/>
        <v>-40.898959570428545</v>
      </c>
      <c r="K14" s="37">
        <f t="shared" si="11"/>
        <v>873.6747443577915</v>
      </c>
      <c r="L14" s="37">
        <f t="shared" si="12"/>
        <v>3285148.7445101663</v>
      </c>
      <c r="M14" s="37">
        <f t="shared" si="13"/>
        <v>3138239.6817331873</v>
      </c>
      <c r="N14" s="41">
        <f>jan!M14</f>
        <v>2668854.4670104687</v>
      </c>
      <c r="O14" s="41">
        <f t="shared" si="14"/>
        <v>469385.21472271858</v>
      </c>
      <c r="P14" s="4"/>
      <c r="Q14" s="65"/>
      <c r="R14" s="4"/>
    </row>
    <row r="15" spans="1:18" s="34" customFormat="1" x14ac:dyDescent="0.3">
      <c r="A15" s="33" t="s">
        <v>474</v>
      </c>
      <c r="B15" s="34" t="s">
        <v>70</v>
      </c>
      <c r="C15" s="36">
        <v>2436342</v>
      </c>
      <c r="D15" s="36">
        <v>673</v>
      </c>
      <c r="E15" s="37">
        <f t="shared" si="8"/>
        <v>3620.1218424962854</v>
      </c>
      <c r="F15" s="38">
        <f t="shared" si="1"/>
        <v>0.90122906070995912</v>
      </c>
      <c r="G15" s="39">
        <f t="shared" si="2"/>
        <v>238.0501364077686</v>
      </c>
      <c r="H15" s="39">
        <f t="shared" si="3"/>
        <v>0</v>
      </c>
      <c r="I15" s="37">
        <f t="shared" si="9"/>
        <v>238.0501364077686</v>
      </c>
      <c r="J15" s="40">
        <f t="shared" si="10"/>
        <v>-40.898959570428545</v>
      </c>
      <c r="K15" s="37">
        <f t="shared" si="11"/>
        <v>197.15117683734007</v>
      </c>
      <c r="L15" s="37">
        <f t="shared" si="12"/>
        <v>160207.74180242827</v>
      </c>
      <c r="M15" s="37">
        <f t="shared" si="13"/>
        <v>132682.74201152986</v>
      </c>
      <c r="N15" s="41">
        <f>jan!M15</f>
        <v>53693.836487552966</v>
      </c>
      <c r="O15" s="41">
        <f t="shared" si="14"/>
        <v>78988.905523976893</v>
      </c>
      <c r="P15" s="4"/>
      <c r="Q15" s="65"/>
      <c r="R15" s="4"/>
    </row>
    <row r="16" spans="1:18" s="34" customFormat="1" x14ac:dyDescent="0.3">
      <c r="A16" s="33" t="s">
        <v>475</v>
      </c>
      <c r="B16" s="34" t="s">
        <v>71</v>
      </c>
      <c r="C16" s="36">
        <v>16962278</v>
      </c>
      <c r="D16" s="36">
        <v>5347</v>
      </c>
      <c r="E16" s="37">
        <f t="shared" si="8"/>
        <v>3172.2981110903311</v>
      </c>
      <c r="F16" s="38">
        <f t="shared" si="1"/>
        <v>0.78974337642141124</v>
      </c>
      <c r="G16" s="39">
        <f t="shared" si="2"/>
        <v>506.74437525134113</v>
      </c>
      <c r="H16" s="39">
        <f t="shared" si="3"/>
        <v>155.01036311879253</v>
      </c>
      <c r="I16" s="37">
        <f t="shared" si="9"/>
        <v>661.75473837013362</v>
      </c>
      <c r="J16" s="40">
        <f t="shared" si="10"/>
        <v>-40.898959570428545</v>
      </c>
      <c r="K16" s="37">
        <f t="shared" si="11"/>
        <v>620.85577879970504</v>
      </c>
      <c r="L16" s="37">
        <f t="shared" si="12"/>
        <v>3538402.5860651047</v>
      </c>
      <c r="M16" s="37">
        <f t="shared" si="13"/>
        <v>3319715.8492420227</v>
      </c>
      <c r="N16" s="41">
        <f>jan!M16</f>
        <v>2973980.0146171995</v>
      </c>
      <c r="O16" s="41">
        <f t="shared" si="14"/>
        <v>345735.83462482318</v>
      </c>
      <c r="P16" s="4"/>
      <c r="Q16" s="65"/>
      <c r="R16" s="4"/>
    </row>
    <row r="17" spans="1:18" s="34" customFormat="1" x14ac:dyDescent="0.3">
      <c r="A17" s="33" t="s">
        <v>476</v>
      </c>
      <c r="B17" s="34" t="s">
        <v>72</v>
      </c>
      <c r="C17" s="36">
        <v>22660624</v>
      </c>
      <c r="D17" s="36">
        <v>6042</v>
      </c>
      <c r="E17" s="37">
        <f t="shared" si="8"/>
        <v>3750.5170473353196</v>
      </c>
      <c r="F17" s="38">
        <f t="shared" si="1"/>
        <v>0.9336909371580544</v>
      </c>
      <c r="G17" s="39">
        <f t="shared" si="2"/>
        <v>159.81301350434805</v>
      </c>
      <c r="H17" s="39">
        <f t="shared" si="3"/>
        <v>0</v>
      </c>
      <c r="I17" s="37">
        <f t="shared" si="9"/>
        <v>159.81301350434805</v>
      </c>
      <c r="J17" s="40">
        <f t="shared" si="10"/>
        <v>-40.898959570428545</v>
      </c>
      <c r="K17" s="37">
        <f t="shared" si="11"/>
        <v>118.9140539339195</v>
      </c>
      <c r="L17" s="37">
        <f t="shared" si="12"/>
        <v>965590.22759327095</v>
      </c>
      <c r="M17" s="37">
        <f t="shared" si="13"/>
        <v>718478.71386874164</v>
      </c>
      <c r="N17" s="41">
        <f>jan!M17</f>
        <v>2788058.6633845363</v>
      </c>
      <c r="O17" s="41">
        <f t="shared" si="14"/>
        <v>-2069579.9495157946</v>
      </c>
      <c r="P17" s="4"/>
      <c r="Q17" s="65"/>
      <c r="R17" s="4"/>
    </row>
    <row r="18" spans="1:18" s="34" customFormat="1" x14ac:dyDescent="0.3">
      <c r="A18" s="33" t="s">
        <v>477</v>
      </c>
      <c r="B18" s="34" t="s">
        <v>73</v>
      </c>
      <c r="C18" s="36">
        <v>63302318</v>
      </c>
      <c r="D18" s="36">
        <v>15865</v>
      </c>
      <c r="E18" s="37">
        <f t="shared" si="8"/>
        <v>3990.0610148124802</v>
      </c>
      <c r="F18" s="38">
        <f t="shared" si="1"/>
        <v>0.99332538986457264</v>
      </c>
      <c r="G18" s="39">
        <f t="shared" si="2"/>
        <v>16.086633018051725</v>
      </c>
      <c r="H18" s="39">
        <f t="shared" si="3"/>
        <v>0</v>
      </c>
      <c r="I18" s="37">
        <f t="shared" si="9"/>
        <v>16.086633018051725</v>
      </c>
      <c r="J18" s="40">
        <f t="shared" si="10"/>
        <v>-40.898959570428545</v>
      </c>
      <c r="K18" s="37">
        <f t="shared" si="11"/>
        <v>-24.81232655237682</v>
      </c>
      <c r="L18" s="37">
        <f t="shared" si="12"/>
        <v>255214.43283139062</v>
      </c>
      <c r="M18" s="37">
        <f t="shared" si="13"/>
        <v>-393647.56075345824</v>
      </c>
      <c r="N18" s="41">
        <f>jan!M18</f>
        <v>8332452.93121411</v>
      </c>
      <c r="O18" s="41">
        <f t="shared" si="14"/>
        <v>-8726100.4919675682</v>
      </c>
      <c r="P18" s="4"/>
      <c r="Q18" s="65"/>
      <c r="R18" s="4"/>
    </row>
    <row r="19" spans="1:18" s="34" customFormat="1" x14ac:dyDescent="0.3">
      <c r="A19" s="33" t="s">
        <v>478</v>
      </c>
      <c r="B19" s="34" t="s">
        <v>74</v>
      </c>
      <c r="C19" s="36">
        <v>34650694</v>
      </c>
      <c r="D19" s="36">
        <v>11424</v>
      </c>
      <c r="E19" s="37">
        <f t="shared" si="8"/>
        <v>3033.1489845938377</v>
      </c>
      <c r="F19" s="38">
        <f t="shared" si="1"/>
        <v>0.75510221183437298</v>
      </c>
      <c r="G19" s="39">
        <f t="shared" si="2"/>
        <v>590.23385114923724</v>
      </c>
      <c r="H19" s="39">
        <f t="shared" si="3"/>
        <v>203.71255739256523</v>
      </c>
      <c r="I19" s="37">
        <f t="shared" si="9"/>
        <v>793.9464085418025</v>
      </c>
      <c r="J19" s="40">
        <f t="shared" si="10"/>
        <v>-40.898959570428545</v>
      </c>
      <c r="K19" s="37">
        <f t="shared" si="11"/>
        <v>753.04744897137391</v>
      </c>
      <c r="L19" s="37">
        <f t="shared" si="12"/>
        <v>9070043.7711815517</v>
      </c>
      <c r="M19" s="37">
        <f t="shared" si="13"/>
        <v>8602814.0570489764</v>
      </c>
      <c r="N19" s="41">
        <f>jan!M19</f>
        <v>6913348.4293785095</v>
      </c>
      <c r="O19" s="41">
        <f t="shared" si="14"/>
        <v>1689465.6276704669</v>
      </c>
      <c r="P19" s="4"/>
      <c r="Q19" s="65"/>
      <c r="R19" s="4"/>
    </row>
    <row r="20" spans="1:18" s="34" customFormat="1" x14ac:dyDescent="0.3">
      <c r="A20" s="33" t="s">
        <v>479</v>
      </c>
      <c r="B20" s="34" t="s">
        <v>75</v>
      </c>
      <c r="C20" s="36">
        <v>13660500</v>
      </c>
      <c r="D20" s="36">
        <v>3797</v>
      </c>
      <c r="E20" s="37">
        <f t="shared" si="8"/>
        <v>3597.7087174084804</v>
      </c>
      <c r="F20" s="38">
        <f t="shared" si="1"/>
        <v>0.89564931490324651</v>
      </c>
      <c r="G20" s="39">
        <f t="shared" si="2"/>
        <v>251.49801146045155</v>
      </c>
      <c r="H20" s="39">
        <f t="shared" si="3"/>
        <v>6.1166509074402704</v>
      </c>
      <c r="I20" s="37">
        <f t="shared" si="9"/>
        <v>257.61466236789181</v>
      </c>
      <c r="J20" s="40">
        <f t="shared" si="10"/>
        <v>-40.898959570428545</v>
      </c>
      <c r="K20" s="37">
        <f t="shared" si="11"/>
        <v>216.71570279746328</v>
      </c>
      <c r="L20" s="37">
        <f t="shared" si="12"/>
        <v>978162.8730108852</v>
      </c>
      <c r="M20" s="37">
        <f t="shared" si="13"/>
        <v>822869.52352196805</v>
      </c>
      <c r="N20" s="41">
        <f>jan!M20</f>
        <v>1992122.2465029936</v>
      </c>
      <c r="O20" s="41">
        <f t="shared" si="14"/>
        <v>-1169252.7229810255</v>
      </c>
      <c r="P20" s="4"/>
      <c r="Q20" s="65"/>
      <c r="R20" s="4"/>
    </row>
    <row r="21" spans="1:18" s="34" customFormat="1" x14ac:dyDescent="0.3">
      <c r="A21" s="33" t="s">
        <v>480</v>
      </c>
      <c r="B21" s="34" t="s">
        <v>76</v>
      </c>
      <c r="C21" s="36">
        <v>25088704</v>
      </c>
      <c r="D21" s="36">
        <v>8230</v>
      </c>
      <c r="E21" s="37">
        <f t="shared" si="8"/>
        <v>3048.4452004860268</v>
      </c>
      <c r="F21" s="38">
        <f t="shared" si="1"/>
        <v>0.75891020363152983</v>
      </c>
      <c r="G21" s="39">
        <f t="shared" si="2"/>
        <v>581.05612161392366</v>
      </c>
      <c r="H21" s="39">
        <f t="shared" si="3"/>
        <v>198.35888183029903</v>
      </c>
      <c r="I21" s="37">
        <f t="shared" si="9"/>
        <v>779.41500344422275</v>
      </c>
      <c r="J21" s="40">
        <f t="shared" si="10"/>
        <v>-40.898959570428545</v>
      </c>
      <c r="K21" s="37">
        <f t="shared" si="11"/>
        <v>738.51604387379416</v>
      </c>
      <c r="L21" s="37">
        <f t="shared" si="12"/>
        <v>6414585.4783459529</v>
      </c>
      <c r="M21" s="37">
        <f t="shared" si="13"/>
        <v>6077987.0410813261</v>
      </c>
      <c r="N21" s="41">
        <f>jan!M21</f>
        <v>4861730.5023096222</v>
      </c>
      <c r="O21" s="41">
        <f t="shared" si="14"/>
        <v>1216256.5387717038</v>
      </c>
      <c r="P21" s="4"/>
      <c r="Q21" s="65"/>
      <c r="R21" s="4"/>
    </row>
    <row r="22" spans="1:18" s="34" customFormat="1" x14ac:dyDescent="0.3">
      <c r="A22" s="33" t="s">
        <v>481</v>
      </c>
      <c r="B22" s="34" t="s">
        <v>77</v>
      </c>
      <c r="C22" s="36">
        <v>26115361</v>
      </c>
      <c r="D22" s="36">
        <v>7542</v>
      </c>
      <c r="E22" s="37">
        <f t="shared" si="8"/>
        <v>3462.657252718112</v>
      </c>
      <c r="F22" s="38">
        <f t="shared" si="1"/>
        <v>0.86202826291498602</v>
      </c>
      <c r="G22" s="39">
        <f t="shared" si="2"/>
        <v>332.52889027467262</v>
      </c>
      <c r="H22" s="39">
        <f t="shared" si="3"/>
        <v>53.384663549069224</v>
      </c>
      <c r="I22" s="37">
        <f t="shared" si="9"/>
        <v>385.91355382374184</v>
      </c>
      <c r="J22" s="40">
        <f t="shared" si="10"/>
        <v>-40.898959570428545</v>
      </c>
      <c r="K22" s="37">
        <f t="shared" si="11"/>
        <v>345.01459425331331</v>
      </c>
      <c r="L22" s="37">
        <f t="shared" si="12"/>
        <v>2910560.0229386608</v>
      </c>
      <c r="M22" s="37">
        <f t="shared" si="13"/>
        <v>2602100.0698584891</v>
      </c>
      <c r="N22" s="41">
        <f>jan!M22</f>
        <v>1534742.0438176403</v>
      </c>
      <c r="O22" s="41">
        <f t="shared" si="14"/>
        <v>1067358.0260408488</v>
      </c>
      <c r="P22" s="4"/>
      <c r="Q22" s="65"/>
      <c r="R22" s="4"/>
    </row>
    <row r="23" spans="1:18" s="34" customFormat="1" x14ac:dyDescent="0.3">
      <c r="A23" s="33" t="s">
        <v>482</v>
      </c>
      <c r="B23" s="34" t="s">
        <v>78</v>
      </c>
      <c r="C23" s="36">
        <v>57228256</v>
      </c>
      <c r="D23" s="36">
        <v>16145</v>
      </c>
      <c r="E23" s="37">
        <f t="shared" si="8"/>
        <v>3544.6426757510067</v>
      </c>
      <c r="F23" s="38">
        <f t="shared" si="1"/>
        <v>0.8824385278194663</v>
      </c>
      <c r="G23" s="39">
        <f t="shared" si="2"/>
        <v>283.33763645493582</v>
      </c>
      <c r="H23" s="39">
        <f t="shared" si="3"/>
        <v>24.689765487556087</v>
      </c>
      <c r="I23" s="37">
        <f t="shared" si="9"/>
        <v>308.02740194249191</v>
      </c>
      <c r="J23" s="40">
        <f t="shared" si="10"/>
        <v>-40.898959570428545</v>
      </c>
      <c r="K23" s="37">
        <f t="shared" si="11"/>
        <v>267.12844237206338</v>
      </c>
      <c r="L23" s="37">
        <f t="shared" si="12"/>
        <v>4973102.4043615321</v>
      </c>
      <c r="M23" s="37">
        <f t="shared" si="13"/>
        <v>4312788.7020969633</v>
      </c>
      <c r="N23" s="41">
        <f>jan!M23</f>
        <v>2848966.1965699019</v>
      </c>
      <c r="O23" s="41">
        <f t="shared" si="14"/>
        <v>1463822.5055270614</v>
      </c>
      <c r="P23" s="4"/>
      <c r="Q23" s="65"/>
      <c r="R23" s="4"/>
    </row>
    <row r="24" spans="1:18" s="34" customFormat="1" x14ac:dyDescent="0.3">
      <c r="A24" s="33" t="s">
        <v>483</v>
      </c>
      <c r="B24" s="34" t="s">
        <v>79</v>
      </c>
      <c r="C24" s="36">
        <v>19190134</v>
      </c>
      <c r="D24" s="36">
        <v>5593</v>
      </c>
      <c r="E24" s="37">
        <f t="shared" si="8"/>
        <v>3431.0985160021455</v>
      </c>
      <c r="F24" s="38">
        <f t="shared" si="1"/>
        <v>0.85417171778055179</v>
      </c>
      <c r="G24" s="39">
        <f t="shared" si="2"/>
        <v>351.46413230425247</v>
      </c>
      <c r="H24" s="39">
        <f t="shared" si="3"/>
        <v>64.430221399657484</v>
      </c>
      <c r="I24" s="37">
        <f t="shared" si="9"/>
        <v>415.89435370390993</v>
      </c>
      <c r="J24" s="40">
        <f t="shared" si="10"/>
        <v>-40.898959570428545</v>
      </c>
      <c r="K24" s="37">
        <f t="shared" si="11"/>
        <v>374.9953941334814</v>
      </c>
      <c r="L24" s="37">
        <f t="shared" si="12"/>
        <v>2326097.1202659681</v>
      </c>
      <c r="M24" s="37">
        <f t="shared" si="13"/>
        <v>2097349.2393885613</v>
      </c>
      <c r="N24" s="41">
        <f>jan!M24</f>
        <v>1786559.5800082283</v>
      </c>
      <c r="O24" s="41">
        <f t="shared" si="14"/>
        <v>310789.65938033303</v>
      </c>
      <c r="P24" s="4"/>
      <c r="Q24" s="65"/>
      <c r="R24" s="4"/>
    </row>
    <row r="25" spans="1:18" s="34" customFormat="1" x14ac:dyDescent="0.3">
      <c r="A25" s="33" t="s">
        <v>484</v>
      </c>
      <c r="B25" s="34" t="s">
        <v>80</v>
      </c>
      <c r="C25" s="36">
        <v>19186537</v>
      </c>
      <c r="D25" s="36">
        <v>5642</v>
      </c>
      <c r="E25" s="37">
        <f t="shared" si="8"/>
        <v>3400.6623537752571</v>
      </c>
      <c r="F25" s="38">
        <f t="shared" si="1"/>
        <v>0.84659463748083452</v>
      </c>
      <c r="G25" s="39">
        <f t="shared" si="2"/>
        <v>369.72582964038554</v>
      </c>
      <c r="H25" s="39">
        <f t="shared" si="3"/>
        <v>75.08287817906843</v>
      </c>
      <c r="I25" s="37">
        <f t="shared" si="9"/>
        <v>444.80870781945396</v>
      </c>
      <c r="J25" s="40">
        <f t="shared" si="10"/>
        <v>-40.898959570428545</v>
      </c>
      <c r="K25" s="37">
        <f t="shared" si="11"/>
        <v>403.90974824902543</v>
      </c>
      <c r="L25" s="37">
        <f t="shared" si="12"/>
        <v>2509610.7295173593</v>
      </c>
      <c r="M25" s="37">
        <f t="shared" si="13"/>
        <v>2278858.7996210014</v>
      </c>
      <c r="N25" s="41">
        <f>jan!M25</f>
        <v>1576644.1619357085</v>
      </c>
      <c r="O25" s="41">
        <f t="shared" si="14"/>
        <v>702214.63768529287</v>
      </c>
      <c r="P25" s="4"/>
      <c r="Q25" s="65"/>
      <c r="R25" s="4"/>
    </row>
    <row r="26" spans="1:18" s="34" customFormat="1" x14ac:dyDescent="0.3">
      <c r="A26" s="33" t="s">
        <v>485</v>
      </c>
      <c r="B26" s="34" t="s">
        <v>81</v>
      </c>
      <c r="C26" s="36">
        <v>67059269</v>
      </c>
      <c r="D26" s="36">
        <v>17824</v>
      </c>
      <c r="E26" s="37">
        <f t="shared" si="8"/>
        <v>3762.3018963195691</v>
      </c>
      <c r="F26" s="38">
        <f t="shared" si="1"/>
        <v>0.93662477442728853</v>
      </c>
      <c r="G26" s="39">
        <f t="shared" si="2"/>
        <v>152.74210411379835</v>
      </c>
      <c r="H26" s="39">
        <f t="shared" si="3"/>
        <v>0</v>
      </c>
      <c r="I26" s="37">
        <f t="shared" si="9"/>
        <v>152.74210411379835</v>
      </c>
      <c r="J26" s="40">
        <f t="shared" si="10"/>
        <v>-40.898959570428545</v>
      </c>
      <c r="K26" s="37">
        <f t="shared" si="11"/>
        <v>111.8431445433698</v>
      </c>
      <c r="L26" s="37">
        <f t="shared" si="12"/>
        <v>2722475.2637243415</v>
      </c>
      <c r="M26" s="37">
        <f t="shared" si="13"/>
        <v>1993492.2083410234</v>
      </c>
      <c r="N26" s="41">
        <f>jan!M26</f>
        <v>-97627.451776902162</v>
      </c>
      <c r="O26" s="41">
        <f t="shared" si="14"/>
        <v>2091119.6601179256</v>
      </c>
      <c r="P26" s="4"/>
      <c r="Q26" s="65"/>
      <c r="R26" s="4"/>
    </row>
    <row r="27" spans="1:18" s="34" customFormat="1" x14ac:dyDescent="0.3">
      <c r="A27" s="33" t="s">
        <v>486</v>
      </c>
      <c r="B27" s="34" t="s">
        <v>82</v>
      </c>
      <c r="C27" s="36">
        <v>129112049</v>
      </c>
      <c r="D27" s="36">
        <v>30843</v>
      </c>
      <c r="E27" s="37">
        <f t="shared" si="8"/>
        <v>4186.1054047920115</v>
      </c>
      <c r="F27" s="38">
        <f t="shared" si="1"/>
        <v>1.0421306260211762</v>
      </c>
      <c r="G27" s="39">
        <f t="shared" si="2"/>
        <v>-101.5400009696671</v>
      </c>
      <c r="H27" s="39">
        <f t="shared" si="3"/>
        <v>0</v>
      </c>
      <c r="I27" s="37">
        <f t="shared" si="9"/>
        <v>-101.5400009696671</v>
      </c>
      <c r="J27" s="40">
        <f t="shared" si="10"/>
        <v>-40.898959570428545</v>
      </c>
      <c r="K27" s="37">
        <f t="shared" si="11"/>
        <v>-142.43896054009565</v>
      </c>
      <c r="L27" s="37">
        <f t="shared" si="12"/>
        <v>-3131798.2499074424</v>
      </c>
      <c r="M27" s="37">
        <f t="shared" si="13"/>
        <v>-4393244.8599381698</v>
      </c>
      <c r="N27" s="41">
        <f>jan!M27</f>
        <v>-6798566.5073022246</v>
      </c>
      <c r="O27" s="41">
        <f t="shared" si="14"/>
        <v>2405321.6473640548</v>
      </c>
      <c r="P27" s="4"/>
      <c r="Q27" s="65"/>
      <c r="R27" s="4"/>
    </row>
    <row r="28" spans="1:18" s="34" customFormat="1" x14ac:dyDescent="0.3">
      <c r="A28" s="33" t="s">
        <v>487</v>
      </c>
      <c r="B28" s="34" t="s">
        <v>83</v>
      </c>
      <c r="C28" s="36">
        <v>76161369</v>
      </c>
      <c r="D28" s="36">
        <v>20335</v>
      </c>
      <c r="E28" s="37">
        <f t="shared" si="8"/>
        <v>3745.3341037619866</v>
      </c>
      <c r="F28" s="38">
        <f t="shared" si="1"/>
        <v>0.93240064374486731</v>
      </c>
      <c r="G28" s="39">
        <f t="shared" si="2"/>
        <v>162.92277964834784</v>
      </c>
      <c r="H28" s="39">
        <f t="shared" si="3"/>
        <v>0</v>
      </c>
      <c r="I28" s="37">
        <f t="shared" si="9"/>
        <v>162.92277964834784</v>
      </c>
      <c r="J28" s="40">
        <f t="shared" si="10"/>
        <v>-40.898959570428545</v>
      </c>
      <c r="K28" s="37">
        <f t="shared" si="11"/>
        <v>122.0238200779193</v>
      </c>
      <c r="L28" s="37">
        <f t="shared" si="12"/>
        <v>3313034.7241491536</v>
      </c>
      <c r="M28" s="37">
        <f t="shared" si="13"/>
        <v>2481354.3812844888</v>
      </c>
      <c r="N28" s="41">
        <f>jan!M28</f>
        <v>1094465.0766335691</v>
      </c>
      <c r="O28" s="41">
        <f t="shared" si="14"/>
        <v>1386889.3046509197</v>
      </c>
      <c r="P28" s="4"/>
      <c r="Q28" s="65"/>
      <c r="R28" s="4"/>
    </row>
    <row r="29" spans="1:18" s="34" customFormat="1" x14ac:dyDescent="0.3">
      <c r="A29" s="33" t="s">
        <v>488</v>
      </c>
      <c r="B29" s="34" t="s">
        <v>84</v>
      </c>
      <c r="C29" s="36">
        <v>70327503</v>
      </c>
      <c r="D29" s="36">
        <v>15761</v>
      </c>
      <c r="E29" s="37">
        <f t="shared" si="8"/>
        <v>4462.1218831292426</v>
      </c>
      <c r="F29" s="38">
        <f t="shared" si="1"/>
        <v>1.110844907566132</v>
      </c>
      <c r="G29" s="39">
        <f t="shared" si="2"/>
        <v>-267.14988797200573</v>
      </c>
      <c r="H29" s="39">
        <f t="shared" si="3"/>
        <v>0</v>
      </c>
      <c r="I29" s="37">
        <f t="shared" si="9"/>
        <v>-267.14988797200573</v>
      </c>
      <c r="J29" s="40">
        <f t="shared" si="10"/>
        <v>-40.898959570428545</v>
      </c>
      <c r="K29" s="37">
        <f t="shared" si="11"/>
        <v>-308.04884754243426</v>
      </c>
      <c r="L29" s="37">
        <f t="shared" si="12"/>
        <v>-4210549.3843267821</v>
      </c>
      <c r="M29" s="37">
        <f t="shared" si="13"/>
        <v>-4855157.8861163063</v>
      </c>
      <c r="N29" s="41">
        <f>jan!M29</f>
        <v>-5886039.9157796111</v>
      </c>
      <c r="O29" s="41">
        <f t="shared" si="14"/>
        <v>1030882.0296633048</v>
      </c>
      <c r="P29" s="4"/>
      <c r="Q29" s="65"/>
      <c r="R29" s="4"/>
    </row>
    <row r="30" spans="1:18" s="34" customFormat="1" x14ac:dyDescent="0.3">
      <c r="A30" s="33" t="s">
        <v>489</v>
      </c>
      <c r="B30" s="34" t="s">
        <v>85</v>
      </c>
      <c r="C30" s="36">
        <v>78508877</v>
      </c>
      <c r="D30" s="36">
        <v>19488</v>
      </c>
      <c r="E30" s="37">
        <f t="shared" si="8"/>
        <v>4028.575379720854</v>
      </c>
      <c r="F30" s="38">
        <f t="shared" si="1"/>
        <v>1.0029135381149308</v>
      </c>
      <c r="G30" s="39">
        <f t="shared" si="2"/>
        <v>-7.0219859269725928</v>
      </c>
      <c r="H30" s="39">
        <f t="shared" si="3"/>
        <v>0</v>
      </c>
      <c r="I30" s="37">
        <f t="shared" si="9"/>
        <v>-7.0219859269725928</v>
      </c>
      <c r="J30" s="40">
        <f t="shared" si="10"/>
        <v>-40.898959570428545</v>
      </c>
      <c r="K30" s="37">
        <f t="shared" si="11"/>
        <v>-47.920945497401135</v>
      </c>
      <c r="L30" s="37">
        <f t="shared" si="12"/>
        <v>-136844.46174484189</v>
      </c>
      <c r="M30" s="37">
        <f t="shared" si="13"/>
        <v>-933883.38585335331</v>
      </c>
      <c r="N30" s="41">
        <f>jan!M30</f>
        <v>-2330525.2982623549</v>
      </c>
      <c r="O30" s="41">
        <f t="shared" si="14"/>
        <v>1396641.9124090015</v>
      </c>
      <c r="P30" s="4"/>
      <c r="Q30" s="65"/>
      <c r="R30" s="4"/>
    </row>
    <row r="31" spans="1:18" s="34" customFormat="1" x14ac:dyDescent="0.3">
      <c r="A31" s="33" t="s">
        <v>490</v>
      </c>
      <c r="B31" s="34" t="s">
        <v>86</v>
      </c>
      <c r="C31" s="36">
        <v>130045090</v>
      </c>
      <c r="D31" s="36">
        <v>27394</v>
      </c>
      <c r="E31" s="37">
        <f t="shared" si="8"/>
        <v>4747.2107030736661</v>
      </c>
      <c r="F31" s="38">
        <f t="shared" si="1"/>
        <v>1.1818177478725937</v>
      </c>
      <c r="G31" s="39">
        <f t="shared" si="2"/>
        <v>-438.20317993865984</v>
      </c>
      <c r="H31" s="39">
        <f t="shared" si="3"/>
        <v>0</v>
      </c>
      <c r="I31" s="37">
        <f t="shared" si="9"/>
        <v>-438.20317993865984</v>
      </c>
      <c r="J31" s="40">
        <f t="shared" si="10"/>
        <v>-40.898959570428545</v>
      </c>
      <c r="K31" s="37">
        <f t="shared" si="11"/>
        <v>-479.10213950908837</v>
      </c>
      <c r="L31" s="37">
        <f t="shared" si="12"/>
        <v>-12004137.911239648</v>
      </c>
      <c r="M31" s="37">
        <f t="shared" si="13"/>
        <v>-13124524.009711968</v>
      </c>
      <c r="N31" s="41">
        <f>jan!M31</f>
        <v>-15384059.639316458</v>
      </c>
      <c r="O31" s="41">
        <f t="shared" si="14"/>
        <v>2259535.6296044905</v>
      </c>
      <c r="P31" s="4"/>
      <c r="Q31" s="65"/>
      <c r="R31" s="4"/>
    </row>
    <row r="32" spans="1:18" s="34" customFormat="1" x14ac:dyDescent="0.3">
      <c r="A32" s="33" t="s">
        <v>491</v>
      </c>
      <c r="B32" s="34" t="s">
        <v>87</v>
      </c>
      <c r="C32" s="36">
        <v>719566616</v>
      </c>
      <c r="D32" s="36">
        <v>126841</v>
      </c>
      <c r="E32" s="37">
        <f t="shared" si="8"/>
        <v>5672.9812600026808</v>
      </c>
      <c r="F32" s="38">
        <f t="shared" si="1"/>
        <v>1.4122882584669973</v>
      </c>
      <c r="G32" s="39">
        <f t="shared" si="2"/>
        <v>-993.66551409606859</v>
      </c>
      <c r="H32" s="39">
        <f t="shared" si="3"/>
        <v>0</v>
      </c>
      <c r="I32" s="37">
        <f t="shared" si="9"/>
        <v>-993.66551409606859</v>
      </c>
      <c r="J32" s="40">
        <f t="shared" si="10"/>
        <v>-40.898959570428545</v>
      </c>
      <c r="K32" s="37">
        <f t="shared" si="11"/>
        <v>-1034.5644736664972</v>
      </c>
      <c r="L32" s="37">
        <f t="shared" si="12"/>
        <v>-126037527.47345944</v>
      </c>
      <c r="M32" s="37">
        <f t="shared" si="13"/>
        <v>-131225192.40433218</v>
      </c>
      <c r="N32" s="41">
        <f>jan!M32</f>
        <v>-133215818.49967645</v>
      </c>
      <c r="O32" s="41">
        <f t="shared" si="14"/>
        <v>1990626.0953442752</v>
      </c>
      <c r="P32" s="4"/>
      <c r="Q32" s="65"/>
      <c r="R32" s="4"/>
    </row>
    <row r="33" spans="1:18" s="34" customFormat="1" x14ac:dyDescent="0.3">
      <c r="A33" s="33" t="s">
        <v>492</v>
      </c>
      <c r="B33" s="34" t="s">
        <v>88</v>
      </c>
      <c r="C33" s="36">
        <v>324507835</v>
      </c>
      <c r="D33" s="36">
        <v>61523</v>
      </c>
      <c r="E33" s="37">
        <f t="shared" si="8"/>
        <v>5274.5775563610359</v>
      </c>
      <c r="F33" s="38">
        <f t="shared" si="1"/>
        <v>1.3131056863774511</v>
      </c>
      <c r="G33" s="39">
        <f t="shared" si="2"/>
        <v>-754.62329191108176</v>
      </c>
      <c r="H33" s="39">
        <f t="shared" si="3"/>
        <v>0</v>
      </c>
      <c r="I33" s="37">
        <f t="shared" si="9"/>
        <v>-754.62329191108176</v>
      </c>
      <c r="J33" s="40">
        <f t="shared" si="10"/>
        <v>-40.898959570428545</v>
      </c>
      <c r="K33" s="37">
        <f t="shared" si="11"/>
        <v>-795.52225148151035</v>
      </c>
      <c r="L33" s="37">
        <f t="shared" si="12"/>
        <v>-46426688.788245484</v>
      </c>
      <c r="M33" s="37">
        <f t="shared" si="13"/>
        <v>-48942915.477896959</v>
      </c>
      <c r="N33" s="41">
        <f>jan!M33</f>
        <v>-52359642.714377813</v>
      </c>
      <c r="O33" s="41">
        <f t="shared" si="14"/>
        <v>3416727.2364808545</v>
      </c>
      <c r="P33" s="4"/>
      <c r="Q33" s="65"/>
      <c r="R33" s="4"/>
    </row>
    <row r="34" spans="1:18" s="34" customFormat="1" x14ac:dyDescent="0.3">
      <c r="A34" s="33" t="s">
        <v>493</v>
      </c>
      <c r="B34" s="34" t="s">
        <v>89</v>
      </c>
      <c r="C34" s="36">
        <v>52670488</v>
      </c>
      <c r="D34" s="36">
        <v>16500</v>
      </c>
      <c r="E34" s="37">
        <f t="shared" si="8"/>
        <v>3192.1507878787879</v>
      </c>
      <c r="F34" s="38">
        <f t="shared" si="1"/>
        <v>0.79468569881636741</v>
      </c>
      <c r="G34" s="39">
        <f t="shared" si="2"/>
        <v>494.83276917826703</v>
      </c>
      <c r="H34" s="39">
        <f t="shared" si="3"/>
        <v>148.06192624283264</v>
      </c>
      <c r="I34" s="37">
        <f t="shared" si="9"/>
        <v>642.89469542109964</v>
      </c>
      <c r="J34" s="40">
        <f t="shared" si="10"/>
        <v>-40.898959570428545</v>
      </c>
      <c r="K34" s="37">
        <f t="shared" si="11"/>
        <v>601.99573585067105</v>
      </c>
      <c r="L34" s="37">
        <f t="shared" si="12"/>
        <v>10607762.474448144</v>
      </c>
      <c r="M34" s="37">
        <f t="shared" si="13"/>
        <v>9932929.6415360719</v>
      </c>
      <c r="N34" s="41">
        <f>jan!M34</f>
        <v>7895027.0847641304</v>
      </c>
      <c r="O34" s="41">
        <f t="shared" si="14"/>
        <v>2037902.5567719415</v>
      </c>
      <c r="P34" s="4"/>
      <c r="Q34" s="65"/>
      <c r="R34" s="4"/>
    </row>
    <row r="35" spans="1:18" s="34" customFormat="1" x14ac:dyDescent="0.3">
      <c r="A35" s="33" t="s">
        <v>494</v>
      </c>
      <c r="B35" s="34" t="s">
        <v>90</v>
      </c>
      <c r="C35" s="36">
        <v>74155358</v>
      </c>
      <c r="D35" s="36">
        <v>18263</v>
      </c>
      <c r="E35" s="37">
        <f t="shared" si="8"/>
        <v>4060.4149373049336</v>
      </c>
      <c r="F35" s="38">
        <f t="shared" si="1"/>
        <v>1.0108399935833838</v>
      </c>
      <c r="G35" s="39">
        <f t="shared" si="2"/>
        <v>-26.125720477420327</v>
      </c>
      <c r="H35" s="39">
        <f t="shared" si="3"/>
        <v>0</v>
      </c>
      <c r="I35" s="37">
        <f t="shared" si="9"/>
        <v>-26.125720477420327</v>
      </c>
      <c r="J35" s="40">
        <f t="shared" si="10"/>
        <v>-40.898959570428545</v>
      </c>
      <c r="K35" s="37">
        <f t="shared" si="11"/>
        <v>-67.024680047848875</v>
      </c>
      <c r="L35" s="37">
        <f t="shared" si="12"/>
        <v>-477134.03307912743</v>
      </c>
      <c r="M35" s="37">
        <f t="shared" si="13"/>
        <v>-1224071.731713864</v>
      </c>
      <c r="N35" s="41">
        <f>jan!M35</f>
        <v>-1061099.5462523324</v>
      </c>
      <c r="O35" s="41">
        <f t="shared" si="14"/>
        <v>-162972.18546153163</v>
      </c>
      <c r="P35" s="4"/>
      <c r="Q35" s="65"/>
      <c r="R35" s="4"/>
    </row>
    <row r="36" spans="1:18" s="34" customFormat="1" x14ac:dyDescent="0.3">
      <c r="A36" s="33" t="s">
        <v>495</v>
      </c>
      <c r="B36" s="34" t="s">
        <v>91</v>
      </c>
      <c r="C36" s="36">
        <v>46984595</v>
      </c>
      <c r="D36" s="36">
        <v>11842</v>
      </c>
      <c r="E36" s="37">
        <f t="shared" si="8"/>
        <v>3967.6232899848001</v>
      </c>
      <c r="F36" s="38">
        <f t="shared" si="1"/>
        <v>0.98773951995446629</v>
      </c>
      <c r="G36" s="39">
        <f t="shared" si="2"/>
        <v>29.549267914659776</v>
      </c>
      <c r="H36" s="39">
        <f t="shared" si="3"/>
        <v>0</v>
      </c>
      <c r="I36" s="37">
        <f t="shared" si="9"/>
        <v>29.549267914659776</v>
      </c>
      <c r="J36" s="40">
        <f t="shared" si="10"/>
        <v>-40.898959570428545</v>
      </c>
      <c r="K36" s="37">
        <f t="shared" si="11"/>
        <v>-11.349691655768769</v>
      </c>
      <c r="L36" s="37">
        <f t="shared" si="12"/>
        <v>349922.43064540107</v>
      </c>
      <c r="M36" s="37">
        <f t="shared" si="13"/>
        <v>-134403.04858761377</v>
      </c>
      <c r="N36" s="41">
        <f>jan!M36</f>
        <v>-1197239.9894716155</v>
      </c>
      <c r="O36" s="41">
        <f t="shared" si="14"/>
        <v>1062836.9408840018</v>
      </c>
      <c r="P36" s="4"/>
      <c r="Q36" s="65"/>
      <c r="R36" s="4"/>
    </row>
    <row r="37" spans="1:18" s="34" customFormat="1" x14ac:dyDescent="0.3">
      <c r="A37" s="33" t="s">
        <v>496</v>
      </c>
      <c r="B37" s="34" t="s">
        <v>92</v>
      </c>
      <c r="C37" s="36">
        <v>72587691</v>
      </c>
      <c r="D37" s="36">
        <v>18161</v>
      </c>
      <c r="E37" s="37">
        <f t="shared" si="8"/>
        <v>3996.8994548758328</v>
      </c>
      <c r="F37" s="38">
        <f t="shared" si="1"/>
        <v>0.99502781900457282</v>
      </c>
      <c r="G37" s="39">
        <f t="shared" si="2"/>
        <v>11.983568980040127</v>
      </c>
      <c r="H37" s="39">
        <f t="shared" si="3"/>
        <v>0</v>
      </c>
      <c r="I37" s="37">
        <f t="shared" si="9"/>
        <v>11.983568980040127</v>
      </c>
      <c r="J37" s="40">
        <f t="shared" si="10"/>
        <v>-40.898959570428545</v>
      </c>
      <c r="K37" s="37">
        <f t="shared" si="11"/>
        <v>-28.915390590388419</v>
      </c>
      <c r="L37" s="37">
        <f t="shared" si="12"/>
        <v>217633.59624650877</v>
      </c>
      <c r="M37" s="37">
        <f t="shared" si="13"/>
        <v>-525132.40851204412</v>
      </c>
      <c r="N37" s="41">
        <f>jan!M37</f>
        <v>-1648275.6135951702</v>
      </c>
      <c r="O37" s="41">
        <f t="shared" si="14"/>
        <v>1123143.2050831262</v>
      </c>
      <c r="P37" s="4"/>
      <c r="Q37" s="65"/>
      <c r="R37" s="4"/>
    </row>
    <row r="38" spans="1:18" s="34" customFormat="1" x14ac:dyDescent="0.3">
      <c r="A38" s="33" t="s">
        <v>497</v>
      </c>
      <c r="B38" s="34" t="s">
        <v>93</v>
      </c>
      <c r="C38" s="36">
        <v>39606419</v>
      </c>
      <c r="D38" s="36">
        <v>11026</v>
      </c>
      <c r="E38" s="37">
        <f t="shared" si="8"/>
        <v>3592.0931434790496</v>
      </c>
      <c r="F38" s="38">
        <f t="shared" si="1"/>
        <v>0.89425131819541237</v>
      </c>
      <c r="G38" s="39">
        <f t="shared" si="2"/>
        <v>254.86735581811007</v>
      </c>
      <c r="H38" s="39">
        <f t="shared" si="3"/>
        <v>8.0821017827410735</v>
      </c>
      <c r="I38" s="37">
        <f t="shared" si="9"/>
        <v>262.94945760085113</v>
      </c>
      <c r="J38" s="40">
        <f t="shared" si="10"/>
        <v>-40.898959570428545</v>
      </c>
      <c r="K38" s="37">
        <f t="shared" si="11"/>
        <v>222.0504980304226</v>
      </c>
      <c r="L38" s="37">
        <f t="shared" si="12"/>
        <v>2899280.7195069846</v>
      </c>
      <c r="M38" s="37">
        <f t="shared" si="13"/>
        <v>2448328.7912834398</v>
      </c>
      <c r="N38" s="41">
        <f>jan!M38</f>
        <v>1572726.4717856746</v>
      </c>
      <c r="O38" s="41">
        <f t="shared" si="14"/>
        <v>875602.31949776527</v>
      </c>
      <c r="P38" s="4"/>
      <c r="Q38" s="65"/>
      <c r="R38" s="4"/>
    </row>
    <row r="39" spans="1:18" s="34" customFormat="1" x14ac:dyDescent="0.3">
      <c r="A39" s="33" t="s">
        <v>498</v>
      </c>
      <c r="B39" s="34" t="s">
        <v>94</v>
      </c>
      <c r="C39" s="36">
        <v>161328445</v>
      </c>
      <c r="D39" s="36">
        <v>40106</v>
      </c>
      <c r="E39" s="37">
        <f t="shared" si="8"/>
        <v>4022.5513638857028</v>
      </c>
      <c r="F39" s="38">
        <f t="shared" si="1"/>
        <v>1.0014138598253539</v>
      </c>
      <c r="G39" s="39">
        <f t="shared" si="2"/>
        <v>-3.4075764258818708</v>
      </c>
      <c r="H39" s="39">
        <f t="shared" si="3"/>
        <v>0</v>
      </c>
      <c r="I39" s="37">
        <f t="shared" si="9"/>
        <v>-3.4075764258818708</v>
      </c>
      <c r="J39" s="40">
        <f t="shared" si="10"/>
        <v>-40.898959570428545</v>
      </c>
      <c r="K39" s="37">
        <f t="shared" si="11"/>
        <v>-44.306535996310416</v>
      </c>
      <c r="L39" s="37">
        <f t="shared" si="12"/>
        <v>-136664.26013641831</v>
      </c>
      <c r="M39" s="37">
        <f t="shared" si="13"/>
        <v>-1776957.9326680256</v>
      </c>
      <c r="N39" s="41">
        <f>jan!M39</f>
        <v>-4837719.9367462108</v>
      </c>
      <c r="O39" s="41">
        <f t="shared" si="14"/>
        <v>3060762.0040781852</v>
      </c>
      <c r="P39" s="4"/>
      <c r="Q39" s="65"/>
      <c r="R39" s="4"/>
    </row>
    <row r="40" spans="1:18" s="34" customFormat="1" x14ac:dyDescent="0.3">
      <c r="A40" s="33" t="s">
        <v>499</v>
      </c>
      <c r="B40" s="34" t="s">
        <v>95</v>
      </c>
      <c r="C40" s="36">
        <v>226210777</v>
      </c>
      <c r="D40" s="36">
        <v>55652</v>
      </c>
      <c r="E40" s="37">
        <f t="shared" si="8"/>
        <v>4064.7376015237546</v>
      </c>
      <c r="F40" s="38">
        <f t="shared" si="1"/>
        <v>1.011916120515898</v>
      </c>
      <c r="G40" s="39">
        <f t="shared" si="2"/>
        <v>-28.719319008712954</v>
      </c>
      <c r="H40" s="39">
        <f t="shared" si="3"/>
        <v>0</v>
      </c>
      <c r="I40" s="37">
        <f t="shared" si="9"/>
        <v>-28.719319008712954</v>
      </c>
      <c r="J40" s="40">
        <f t="shared" si="10"/>
        <v>-40.898959570428545</v>
      </c>
      <c r="K40" s="37">
        <f t="shared" si="11"/>
        <v>-69.618278579141503</v>
      </c>
      <c r="L40" s="37">
        <f t="shared" si="12"/>
        <v>-1598287.5414728934</v>
      </c>
      <c r="M40" s="37">
        <f t="shared" si="13"/>
        <v>-3874396.439486383</v>
      </c>
      <c r="N40" s="41">
        <f>jan!M40</f>
        <v>-7758152.0258465009</v>
      </c>
      <c r="O40" s="41">
        <f t="shared" si="14"/>
        <v>3883755.5863601179</v>
      </c>
      <c r="P40" s="4"/>
      <c r="Q40" s="65"/>
      <c r="R40" s="4"/>
    </row>
    <row r="41" spans="1:18" s="34" customFormat="1" x14ac:dyDescent="0.3">
      <c r="A41" s="33" t="s">
        <v>500</v>
      </c>
      <c r="B41" s="34" t="s">
        <v>96</v>
      </c>
      <c r="C41" s="36">
        <v>100891465</v>
      </c>
      <c r="D41" s="36">
        <v>24089</v>
      </c>
      <c r="E41" s="37">
        <f t="shared" si="8"/>
        <v>4188.2795051683343</v>
      </c>
      <c r="F41" s="38">
        <f t="shared" si="1"/>
        <v>1.0426718681465217</v>
      </c>
      <c r="G41" s="39">
        <f t="shared" si="2"/>
        <v>-102.84446119546074</v>
      </c>
      <c r="H41" s="39">
        <f t="shared" si="3"/>
        <v>0</v>
      </c>
      <c r="I41" s="37">
        <f t="shared" si="9"/>
        <v>-102.84446119546074</v>
      </c>
      <c r="J41" s="40">
        <f t="shared" si="10"/>
        <v>-40.898959570428545</v>
      </c>
      <c r="K41" s="37">
        <f t="shared" si="11"/>
        <v>-143.74342076588928</v>
      </c>
      <c r="L41" s="37">
        <f t="shared" si="12"/>
        <v>-2477420.2257374539</v>
      </c>
      <c r="M41" s="37">
        <f t="shared" si="13"/>
        <v>-3462635.2628295068</v>
      </c>
      <c r="N41" s="41">
        <f>jan!M41</f>
        <v>-5558301.6291996008</v>
      </c>
      <c r="O41" s="41">
        <f t="shared" si="14"/>
        <v>2095666.366370094</v>
      </c>
      <c r="P41" s="4"/>
      <c r="Q41" s="65"/>
      <c r="R41" s="4"/>
    </row>
    <row r="42" spans="1:18" s="34" customFormat="1" x14ac:dyDescent="0.3">
      <c r="A42" s="33" t="s">
        <v>501</v>
      </c>
      <c r="B42" s="34" t="s">
        <v>97</v>
      </c>
      <c r="C42" s="36">
        <v>29140994</v>
      </c>
      <c r="D42" s="36">
        <v>6823</v>
      </c>
      <c r="E42" s="37">
        <f t="shared" si="8"/>
        <v>4270.9942840392787</v>
      </c>
      <c r="F42" s="38">
        <f t="shared" si="1"/>
        <v>1.063263706132088</v>
      </c>
      <c r="G42" s="39">
        <f t="shared" si="2"/>
        <v>-152.47332851802739</v>
      </c>
      <c r="H42" s="39">
        <f t="shared" si="3"/>
        <v>0</v>
      </c>
      <c r="I42" s="37">
        <f t="shared" si="9"/>
        <v>-152.47332851802739</v>
      </c>
      <c r="J42" s="40">
        <f t="shared" si="10"/>
        <v>-40.898959570428545</v>
      </c>
      <c r="K42" s="37">
        <f t="shared" si="11"/>
        <v>-193.37228808845595</v>
      </c>
      <c r="L42" s="37">
        <f t="shared" si="12"/>
        <v>-1040325.5204785009</v>
      </c>
      <c r="M42" s="37">
        <f t="shared" si="13"/>
        <v>-1319379.121627535</v>
      </c>
      <c r="N42" s="41">
        <f>jan!M42</f>
        <v>-1869191.7266648216</v>
      </c>
      <c r="O42" s="41">
        <f t="shared" si="14"/>
        <v>549812.60503728664</v>
      </c>
      <c r="P42" s="4"/>
      <c r="Q42" s="65"/>
      <c r="R42" s="4"/>
    </row>
    <row r="43" spans="1:18" s="34" customFormat="1" x14ac:dyDescent="0.3">
      <c r="A43" s="33" t="s">
        <v>502</v>
      </c>
      <c r="B43" s="34" t="s">
        <v>98</v>
      </c>
      <c r="C43" s="36">
        <v>142825551</v>
      </c>
      <c r="D43" s="36">
        <v>38234</v>
      </c>
      <c r="E43" s="37">
        <f t="shared" si="8"/>
        <v>3735.5639221635192</v>
      </c>
      <c r="F43" s="38">
        <f t="shared" si="1"/>
        <v>0.9299683577699619</v>
      </c>
      <c r="G43" s="39">
        <f t="shared" si="2"/>
        <v>168.78488860742826</v>
      </c>
      <c r="H43" s="39">
        <f t="shared" si="3"/>
        <v>0</v>
      </c>
      <c r="I43" s="37">
        <f t="shared" si="9"/>
        <v>168.78488860742826</v>
      </c>
      <c r="J43" s="40">
        <f t="shared" si="10"/>
        <v>-40.898959570428545</v>
      </c>
      <c r="K43" s="37">
        <f t="shared" si="11"/>
        <v>127.88592903699971</v>
      </c>
      <c r="L43" s="37">
        <f t="shared" si="12"/>
        <v>6453321.4310164116</v>
      </c>
      <c r="M43" s="37">
        <f t="shared" si="13"/>
        <v>4889590.6108006472</v>
      </c>
      <c r="N43" s="41">
        <f>jan!M43</f>
        <v>2414959.2155499272</v>
      </c>
      <c r="O43" s="41">
        <f t="shared" si="14"/>
        <v>2474631.39525072</v>
      </c>
      <c r="P43" s="4"/>
      <c r="Q43" s="65"/>
      <c r="R43" s="4"/>
    </row>
    <row r="44" spans="1:18" s="34" customFormat="1" x14ac:dyDescent="0.3">
      <c r="A44" s="33" t="s">
        <v>503</v>
      </c>
      <c r="B44" s="34" t="s">
        <v>99</v>
      </c>
      <c r="C44" s="36">
        <v>73657934</v>
      </c>
      <c r="D44" s="36">
        <v>21885</v>
      </c>
      <c r="E44" s="37">
        <f t="shared" si="8"/>
        <v>3365.6812428604067</v>
      </c>
      <c r="F44" s="38">
        <f t="shared" si="1"/>
        <v>0.83788609254671087</v>
      </c>
      <c r="G44" s="39">
        <f t="shared" si="2"/>
        <v>390.7144961892958</v>
      </c>
      <c r="H44" s="39">
        <f t="shared" si="3"/>
        <v>87.326266999266082</v>
      </c>
      <c r="I44" s="37">
        <f t="shared" si="9"/>
        <v>478.04076318856187</v>
      </c>
      <c r="J44" s="40">
        <f t="shared" si="10"/>
        <v>-40.898959570428545</v>
      </c>
      <c r="K44" s="37">
        <f t="shared" si="11"/>
        <v>437.14180361813334</v>
      </c>
      <c r="L44" s="37">
        <f t="shared" si="12"/>
        <v>10461922.102381676</v>
      </c>
      <c r="M44" s="37">
        <f t="shared" si="13"/>
        <v>9566848.3721828479</v>
      </c>
      <c r="N44" s="41">
        <f>jan!M44</f>
        <v>8534515.3180189691</v>
      </c>
      <c r="O44" s="41">
        <f t="shared" si="14"/>
        <v>1032333.0541638788</v>
      </c>
      <c r="P44" s="4"/>
      <c r="Q44" s="65"/>
      <c r="R44" s="4"/>
    </row>
    <row r="45" spans="1:18" s="34" customFormat="1" x14ac:dyDescent="0.3">
      <c r="A45" s="33" t="s">
        <v>504</v>
      </c>
      <c r="B45" s="34" t="s">
        <v>100</v>
      </c>
      <c r="C45" s="36">
        <v>83560082</v>
      </c>
      <c r="D45" s="36">
        <v>24919</v>
      </c>
      <c r="E45" s="37">
        <f t="shared" si="8"/>
        <v>3353.2678678919701</v>
      </c>
      <c r="F45" s="38">
        <f t="shared" si="1"/>
        <v>0.83479578378093455</v>
      </c>
      <c r="G45" s="39">
        <f t="shared" si="2"/>
        <v>398.16252117035771</v>
      </c>
      <c r="H45" s="39">
        <f t="shared" si="3"/>
        <v>91.67094823821887</v>
      </c>
      <c r="I45" s="37">
        <f t="shared" si="9"/>
        <v>489.83346940857655</v>
      </c>
      <c r="J45" s="40">
        <f t="shared" si="10"/>
        <v>-40.898959570428545</v>
      </c>
      <c r="K45" s="37">
        <f t="shared" si="11"/>
        <v>448.93450983814802</v>
      </c>
      <c r="L45" s="37">
        <f t="shared" si="12"/>
        <v>12206160.224192319</v>
      </c>
      <c r="M45" s="37">
        <f t="shared" si="13"/>
        <v>11186999.05065681</v>
      </c>
      <c r="N45" s="41">
        <f>jan!M45</f>
        <v>8400371.4745083209</v>
      </c>
      <c r="O45" s="41">
        <f t="shared" si="14"/>
        <v>2786627.5761484895</v>
      </c>
      <c r="P45" s="4"/>
      <c r="Q45" s="65"/>
      <c r="R45" s="4"/>
    </row>
    <row r="46" spans="1:18" s="34" customFormat="1" x14ac:dyDescent="0.3">
      <c r="A46" s="33" t="s">
        <v>505</v>
      </c>
      <c r="B46" s="34" t="s">
        <v>101</v>
      </c>
      <c r="C46" s="36">
        <v>46660895</v>
      </c>
      <c r="D46" s="36">
        <v>13682</v>
      </c>
      <c r="E46" s="37">
        <f t="shared" si="8"/>
        <v>3410.3855430492617</v>
      </c>
      <c r="F46" s="38">
        <f t="shared" si="1"/>
        <v>0.8490152247200955</v>
      </c>
      <c r="G46" s="39">
        <f t="shared" si="2"/>
        <v>363.89191607598275</v>
      </c>
      <c r="H46" s="39">
        <f t="shared" si="3"/>
        <v>71.679761933166802</v>
      </c>
      <c r="I46" s="37">
        <f t="shared" si="9"/>
        <v>435.57167800914954</v>
      </c>
      <c r="J46" s="40">
        <f t="shared" si="10"/>
        <v>-40.898959570428545</v>
      </c>
      <c r="K46" s="37">
        <f t="shared" si="11"/>
        <v>394.67271843872101</v>
      </c>
      <c r="L46" s="37">
        <f t="shared" si="12"/>
        <v>5959491.6985211838</v>
      </c>
      <c r="M46" s="37">
        <f t="shared" si="13"/>
        <v>5399912.1336785806</v>
      </c>
      <c r="N46" s="41">
        <f>jan!M46</f>
        <v>3797804.8710571369</v>
      </c>
      <c r="O46" s="41">
        <f t="shared" si="14"/>
        <v>1602107.2626214437</v>
      </c>
      <c r="P46" s="4"/>
      <c r="Q46" s="65"/>
      <c r="R46" s="4"/>
    </row>
    <row r="47" spans="1:18" s="34" customFormat="1" x14ac:dyDescent="0.3">
      <c r="A47" s="33" t="s">
        <v>506</v>
      </c>
      <c r="B47" s="34" t="s">
        <v>102</v>
      </c>
      <c r="C47" s="36">
        <v>8482723</v>
      </c>
      <c r="D47" s="36">
        <v>2864</v>
      </c>
      <c r="E47" s="37">
        <f t="shared" si="8"/>
        <v>2961.8446229050278</v>
      </c>
      <c r="F47" s="38">
        <f t="shared" si="1"/>
        <v>0.73735099634903523</v>
      </c>
      <c r="G47" s="39">
        <f t="shared" si="2"/>
        <v>633.0164681625231</v>
      </c>
      <c r="H47" s="39">
        <f t="shared" si="3"/>
        <v>228.66908398364868</v>
      </c>
      <c r="I47" s="37">
        <f t="shared" si="9"/>
        <v>861.68555214617174</v>
      </c>
      <c r="J47" s="40">
        <f t="shared" si="10"/>
        <v>-40.898959570428545</v>
      </c>
      <c r="K47" s="37">
        <f t="shared" si="11"/>
        <v>820.78659257574316</v>
      </c>
      <c r="L47" s="37">
        <f t="shared" si="12"/>
        <v>2467867.421346636</v>
      </c>
      <c r="M47" s="37">
        <f t="shared" si="13"/>
        <v>2350732.8011369286</v>
      </c>
      <c r="N47" s="41">
        <f>jan!M47</f>
        <v>1820544.5283736037</v>
      </c>
      <c r="O47" s="41">
        <f t="shared" si="14"/>
        <v>530188.2727633249</v>
      </c>
      <c r="P47" s="4"/>
      <c r="Q47" s="65"/>
      <c r="R47" s="4"/>
    </row>
    <row r="48" spans="1:18" s="34" customFormat="1" x14ac:dyDescent="0.3">
      <c r="A48" s="33" t="s">
        <v>507</v>
      </c>
      <c r="B48" s="34" t="s">
        <v>103</v>
      </c>
      <c r="C48" s="36">
        <v>3387919977</v>
      </c>
      <c r="D48" s="36">
        <v>681071</v>
      </c>
      <c r="E48" s="37">
        <f t="shared" si="8"/>
        <v>4974.4005793815913</v>
      </c>
      <c r="F48" s="38">
        <f t="shared" si="1"/>
        <v>1.2383766505106928</v>
      </c>
      <c r="G48" s="39">
        <f t="shared" si="2"/>
        <v>-574.51710572341494</v>
      </c>
      <c r="H48" s="39">
        <f t="shared" si="3"/>
        <v>0</v>
      </c>
      <c r="I48" s="37">
        <f t="shared" si="9"/>
        <v>-574.51710572341494</v>
      </c>
      <c r="J48" s="40">
        <f t="shared" si="10"/>
        <v>-40.898959570428545</v>
      </c>
      <c r="K48" s="37">
        <f t="shared" si="11"/>
        <v>-615.41606529384353</v>
      </c>
      <c r="L48" s="37">
        <f t="shared" si="12"/>
        <v>-391286939.71215194</v>
      </c>
      <c r="M48" s="37">
        <f t="shared" si="13"/>
        <v>-419142035.00574332</v>
      </c>
      <c r="N48" s="41">
        <f>jan!M48</f>
        <v>-456452244.07397592</v>
      </c>
      <c r="O48" s="41">
        <f t="shared" si="14"/>
        <v>37310209.068232596</v>
      </c>
      <c r="P48" s="4"/>
      <c r="Q48" s="65"/>
      <c r="R48" s="4"/>
    </row>
    <row r="49" spans="1:18" s="34" customFormat="1" x14ac:dyDescent="0.3">
      <c r="A49" s="33" t="s">
        <v>508</v>
      </c>
      <c r="B49" s="34" t="s">
        <v>104</v>
      </c>
      <c r="C49" s="36">
        <v>62261260</v>
      </c>
      <c r="D49" s="36">
        <v>17823</v>
      </c>
      <c r="E49" s="37">
        <f t="shared" si="8"/>
        <v>3493.3097682769453</v>
      </c>
      <c r="F49" s="38">
        <f t="shared" si="1"/>
        <v>0.86965920436043631</v>
      </c>
      <c r="G49" s="39">
        <f t="shared" si="2"/>
        <v>314.13738093937263</v>
      </c>
      <c r="H49" s="39">
        <f t="shared" si="3"/>
        <v>42.656283103477563</v>
      </c>
      <c r="I49" s="37">
        <f t="shared" si="9"/>
        <v>356.7936640428502</v>
      </c>
      <c r="J49" s="40">
        <f t="shared" si="10"/>
        <v>-40.898959570428545</v>
      </c>
      <c r="K49" s="37">
        <f t="shared" si="11"/>
        <v>315.89470447242167</v>
      </c>
      <c r="L49" s="37">
        <f t="shared" si="12"/>
        <v>6359133.4742357191</v>
      </c>
      <c r="M49" s="37">
        <f t="shared" si="13"/>
        <v>5630191.3178119715</v>
      </c>
      <c r="N49" s="41">
        <f>jan!M49</f>
        <v>3592151.0968061215</v>
      </c>
      <c r="O49" s="41">
        <f t="shared" si="14"/>
        <v>2038040.22100585</v>
      </c>
      <c r="P49" s="4"/>
      <c r="Q49" s="65"/>
      <c r="R49" s="4"/>
    </row>
    <row r="50" spans="1:18" s="34" customFormat="1" x14ac:dyDescent="0.3">
      <c r="A50" s="33" t="s">
        <v>509</v>
      </c>
      <c r="B50" s="34" t="s">
        <v>105</v>
      </c>
      <c r="C50" s="36">
        <v>111908511</v>
      </c>
      <c r="D50" s="36">
        <v>31144</v>
      </c>
      <c r="E50" s="37">
        <f t="shared" si="8"/>
        <v>3593.2606922681734</v>
      </c>
      <c r="F50" s="38">
        <f t="shared" si="1"/>
        <v>0.89454197937874691</v>
      </c>
      <c r="G50" s="39">
        <f t="shared" si="2"/>
        <v>254.16682654463574</v>
      </c>
      <c r="H50" s="39">
        <f t="shared" si="3"/>
        <v>7.6734597065477139</v>
      </c>
      <c r="I50" s="37">
        <f t="shared" si="9"/>
        <v>261.84028625118344</v>
      </c>
      <c r="J50" s="40">
        <f t="shared" si="10"/>
        <v>-40.898959570428545</v>
      </c>
      <c r="K50" s="37">
        <f t="shared" si="11"/>
        <v>220.94132668075491</v>
      </c>
      <c r="L50" s="37">
        <f t="shared" si="12"/>
        <v>8154753.8750068573</v>
      </c>
      <c r="M50" s="37">
        <f t="shared" si="13"/>
        <v>6880996.678145431</v>
      </c>
      <c r="N50" s="41">
        <f>jan!M50</f>
        <v>3787106.2953467318</v>
      </c>
      <c r="O50" s="41">
        <f t="shared" si="14"/>
        <v>3093890.3827986992</v>
      </c>
      <c r="P50" s="4"/>
      <c r="Q50" s="65"/>
      <c r="R50" s="4"/>
    </row>
    <row r="51" spans="1:18" s="34" customFormat="1" x14ac:dyDescent="0.3">
      <c r="A51" s="33" t="s">
        <v>510</v>
      </c>
      <c r="B51" s="34" t="s">
        <v>106</v>
      </c>
      <c r="C51" s="36">
        <v>108242200</v>
      </c>
      <c r="D51" s="36">
        <v>34488</v>
      </c>
      <c r="E51" s="37">
        <f t="shared" si="8"/>
        <v>3138.5467408953841</v>
      </c>
      <c r="F51" s="38">
        <f t="shared" si="1"/>
        <v>0.78134097534711711</v>
      </c>
      <c r="G51" s="39">
        <f t="shared" si="2"/>
        <v>526.99519736830928</v>
      </c>
      <c r="H51" s="39">
        <f t="shared" si="3"/>
        <v>166.82334268702397</v>
      </c>
      <c r="I51" s="37">
        <f t="shared" si="9"/>
        <v>693.81854005533319</v>
      </c>
      <c r="J51" s="40">
        <f t="shared" si="10"/>
        <v>-40.898959570428545</v>
      </c>
      <c r="K51" s="37">
        <f t="shared" si="11"/>
        <v>652.9195804849046</v>
      </c>
      <c r="L51" s="37">
        <f t="shared" si="12"/>
        <v>23928413.809428331</v>
      </c>
      <c r="M51" s="37">
        <f t="shared" si="13"/>
        <v>22517890.491763391</v>
      </c>
      <c r="N51" s="41">
        <f>jan!M51</f>
        <v>18148457.130917896</v>
      </c>
      <c r="O51" s="41">
        <f t="shared" si="14"/>
        <v>4369433.360845495</v>
      </c>
      <c r="P51" s="4"/>
      <c r="Q51" s="65"/>
      <c r="R51" s="4"/>
    </row>
    <row r="52" spans="1:18" s="34" customFormat="1" x14ac:dyDescent="0.3">
      <c r="A52" s="33" t="s">
        <v>511</v>
      </c>
      <c r="B52" s="34" t="s">
        <v>107</v>
      </c>
      <c r="C52" s="36">
        <v>22739116</v>
      </c>
      <c r="D52" s="36">
        <v>7663</v>
      </c>
      <c r="E52" s="37">
        <f t="shared" si="8"/>
        <v>2967.3908390969596</v>
      </c>
      <c r="F52" s="38">
        <f t="shared" si="1"/>
        <v>0.73873172645332985</v>
      </c>
      <c r="G52" s="39">
        <f t="shared" si="2"/>
        <v>629.68873844736402</v>
      </c>
      <c r="H52" s="39">
        <f t="shared" si="3"/>
        <v>226.72790831647256</v>
      </c>
      <c r="I52" s="37">
        <f t="shared" si="9"/>
        <v>856.41664676383652</v>
      </c>
      <c r="J52" s="40">
        <f t="shared" si="10"/>
        <v>-40.898959570428545</v>
      </c>
      <c r="K52" s="37">
        <f t="shared" si="11"/>
        <v>815.51768719340794</v>
      </c>
      <c r="L52" s="37">
        <f t="shared" si="12"/>
        <v>6562720.7641512789</v>
      </c>
      <c r="M52" s="37">
        <f t="shared" si="13"/>
        <v>6249312.0369630847</v>
      </c>
      <c r="N52" s="41">
        <f>jan!M52</f>
        <v>5180543.6400059098</v>
      </c>
      <c r="O52" s="41">
        <f t="shared" si="14"/>
        <v>1068768.3969571749</v>
      </c>
      <c r="P52" s="4"/>
      <c r="Q52" s="65"/>
      <c r="R52" s="4"/>
    </row>
    <row r="53" spans="1:18" s="34" customFormat="1" x14ac:dyDescent="0.3">
      <c r="A53" s="33" t="s">
        <v>512</v>
      </c>
      <c r="B53" s="34" t="s">
        <v>108</v>
      </c>
      <c r="C53" s="36">
        <v>65709049</v>
      </c>
      <c r="D53" s="36">
        <v>20916</v>
      </c>
      <c r="E53" s="37">
        <f t="shared" si="8"/>
        <v>3141.5686077643909</v>
      </c>
      <c r="F53" s="38">
        <f t="shared" si="1"/>
        <v>0.78209326887712372</v>
      </c>
      <c r="G53" s="39">
        <f t="shared" si="2"/>
        <v>525.18207724690524</v>
      </c>
      <c r="H53" s="39">
        <f t="shared" si="3"/>
        <v>165.76568928287159</v>
      </c>
      <c r="I53" s="37">
        <f t="shared" si="9"/>
        <v>690.9477665297768</v>
      </c>
      <c r="J53" s="40">
        <f t="shared" si="10"/>
        <v>-40.898959570428545</v>
      </c>
      <c r="K53" s="37">
        <f t="shared" si="11"/>
        <v>650.04880695934821</v>
      </c>
      <c r="L53" s="37">
        <f t="shared" si="12"/>
        <v>14451863.484736811</v>
      </c>
      <c r="M53" s="37">
        <f t="shared" si="13"/>
        <v>13596420.846361727</v>
      </c>
      <c r="N53" s="41">
        <f>jan!M53</f>
        <v>11004201.94275918</v>
      </c>
      <c r="O53" s="41">
        <f t="shared" si="14"/>
        <v>2592218.9036025461</v>
      </c>
      <c r="P53" s="4"/>
      <c r="Q53" s="65"/>
      <c r="R53" s="4"/>
    </row>
    <row r="54" spans="1:18" s="34" customFormat="1" x14ac:dyDescent="0.3">
      <c r="A54" s="33" t="s">
        <v>513</v>
      </c>
      <c r="B54" s="34" t="s">
        <v>109</v>
      </c>
      <c r="C54" s="36">
        <v>14015476</v>
      </c>
      <c r="D54" s="36">
        <v>5024</v>
      </c>
      <c r="E54" s="37">
        <f t="shared" si="8"/>
        <v>2789.7046178343949</v>
      </c>
      <c r="F54" s="38">
        <f t="shared" si="1"/>
        <v>0.6944967550195672</v>
      </c>
      <c r="G54" s="39">
        <f t="shared" si="2"/>
        <v>736.30047120490292</v>
      </c>
      <c r="H54" s="39">
        <f t="shared" si="3"/>
        <v>288.91808575837018</v>
      </c>
      <c r="I54" s="37">
        <f t="shared" si="9"/>
        <v>1025.2185569632732</v>
      </c>
      <c r="J54" s="40">
        <f t="shared" si="10"/>
        <v>-40.898959570428545</v>
      </c>
      <c r="K54" s="37">
        <f t="shared" si="11"/>
        <v>984.31959739284457</v>
      </c>
      <c r="L54" s="37">
        <f t="shared" si="12"/>
        <v>5150698.0301834848</v>
      </c>
      <c r="M54" s="37">
        <f t="shared" si="13"/>
        <v>4945221.6573016513</v>
      </c>
      <c r="N54" s="41">
        <f>jan!M54</f>
        <v>4174110.3061972698</v>
      </c>
      <c r="O54" s="41">
        <f t="shared" si="14"/>
        <v>771111.35110438149</v>
      </c>
      <c r="P54" s="4"/>
      <c r="Q54" s="65"/>
      <c r="R54" s="4"/>
    </row>
    <row r="55" spans="1:18" s="34" customFormat="1" x14ac:dyDescent="0.3">
      <c r="A55" s="33" t="s">
        <v>514</v>
      </c>
      <c r="B55" s="34" t="s">
        <v>110</v>
      </c>
      <c r="C55" s="36">
        <v>25184626</v>
      </c>
      <c r="D55" s="36">
        <v>7879</v>
      </c>
      <c r="E55" s="37">
        <f t="shared" si="8"/>
        <v>3196.4241655032365</v>
      </c>
      <c r="F55" s="38">
        <f t="shared" si="1"/>
        <v>0.79574955585491536</v>
      </c>
      <c r="G55" s="39">
        <f t="shared" si="2"/>
        <v>492.2687426035979</v>
      </c>
      <c r="H55" s="39">
        <f t="shared" si="3"/>
        <v>146.56624407427563</v>
      </c>
      <c r="I55" s="37">
        <f t="shared" si="9"/>
        <v>638.83498667787353</v>
      </c>
      <c r="J55" s="40">
        <f t="shared" si="10"/>
        <v>-40.898959570428545</v>
      </c>
      <c r="K55" s="37">
        <f t="shared" si="11"/>
        <v>597.93602710744494</v>
      </c>
      <c r="L55" s="37">
        <f t="shared" si="12"/>
        <v>5033380.8600349659</v>
      </c>
      <c r="M55" s="37">
        <f t="shared" si="13"/>
        <v>4711137.9575795587</v>
      </c>
      <c r="N55" s="41">
        <f>jan!M55</f>
        <v>4233909.9327882752</v>
      </c>
      <c r="O55" s="41">
        <f t="shared" si="14"/>
        <v>477228.02479128353</v>
      </c>
      <c r="P55" s="4"/>
      <c r="Q55" s="65"/>
      <c r="R55" s="4"/>
    </row>
    <row r="56" spans="1:18" s="34" customFormat="1" x14ac:dyDescent="0.3">
      <c r="A56" s="33" t="s">
        <v>515</v>
      </c>
      <c r="B56" s="34" t="s">
        <v>111</v>
      </c>
      <c r="C56" s="36">
        <v>16798271</v>
      </c>
      <c r="D56" s="36">
        <v>6114</v>
      </c>
      <c r="E56" s="37">
        <f t="shared" si="8"/>
        <v>2747.5091593065094</v>
      </c>
      <c r="F56" s="38">
        <f t="shared" si="1"/>
        <v>0.68399219878919193</v>
      </c>
      <c r="G56" s="39">
        <f t="shared" si="2"/>
        <v>761.61774632163417</v>
      </c>
      <c r="H56" s="39">
        <f t="shared" si="3"/>
        <v>303.68649624313008</v>
      </c>
      <c r="I56" s="37">
        <f t="shared" si="9"/>
        <v>1065.3042425647643</v>
      </c>
      <c r="J56" s="40">
        <f t="shared" si="10"/>
        <v>-40.898959570428545</v>
      </c>
      <c r="K56" s="37">
        <f t="shared" si="11"/>
        <v>1024.4052829943357</v>
      </c>
      <c r="L56" s="37">
        <f t="shared" si="12"/>
        <v>6513270.1390409693</v>
      </c>
      <c r="M56" s="37">
        <f t="shared" si="13"/>
        <v>6263213.9002273688</v>
      </c>
      <c r="N56" s="41">
        <f>jan!M56</f>
        <v>5363547.127645324</v>
      </c>
      <c r="O56" s="41">
        <f t="shared" si="14"/>
        <v>899666.77258204482</v>
      </c>
      <c r="P56" s="4"/>
      <c r="Q56" s="65"/>
      <c r="R56" s="4"/>
    </row>
    <row r="57" spans="1:18" s="34" customFormat="1" x14ac:dyDescent="0.3">
      <c r="A57" s="33" t="s">
        <v>516</v>
      </c>
      <c r="B57" s="34" t="s">
        <v>112</v>
      </c>
      <c r="C57" s="36">
        <v>13499974</v>
      </c>
      <c r="D57" s="36">
        <v>4646</v>
      </c>
      <c r="E57" s="37">
        <f t="shared" si="8"/>
        <v>2905.7197589324151</v>
      </c>
      <c r="F57" s="38">
        <f t="shared" si="1"/>
        <v>0.72337871567971024</v>
      </c>
      <c r="G57" s="39">
        <f t="shared" si="2"/>
        <v>666.69138654609071</v>
      </c>
      <c r="H57" s="39">
        <f t="shared" si="3"/>
        <v>248.31278637406314</v>
      </c>
      <c r="I57" s="37">
        <f t="shared" si="9"/>
        <v>915.00417292015391</v>
      </c>
      <c r="J57" s="40">
        <f t="shared" si="10"/>
        <v>-40.898959570428545</v>
      </c>
      <c r="K57" s="37">
        <f t="shared" si="11"/>
        <v>874.10521334972532</v>
      </c>
      <c r="L57" s="37">
        <f t="shared" si="12"/>
        <v>4251109.3873870354</v>
      </c>
      <c r="M57" s="37">
        <f t="shared" si="13"/>
        <v>4061092.821222824</v>
      </c>
      <c r="N57" s="41">
        <f>jan!M57</f>
        <v>3691327.1313281301</v>
      </c>
      <c r="O57" s="41">
        <f t="shared" si="14"/>
        <v>369765.6898946939</v>
      </c>
      <c r="P57" s="4"/>
      <c r="Q57" s="65"/>
      <c r="R57" s="4"/>
    </row>
    <row r="58" spans="1:18" s="34" customFormat="1" x14ac:dyDescent="0.3">
      <c r="A58" s="33" t="s">
        <v>517</v>
      </c>
      <c r="B58" s="34" t="s">
        <v>113</v>
      </c>
      <c r="C58" s="36">
        <v>19866669</v>
      </c>
      <c r="D58" s="36">
        <v>7214</v>
      </c>
      <c r="E58" s="37">
        <f t="shared" si="8"/>
        <v>2753.9047685056835</v>
      </c>
      <c r="F58" s="38">
        <f t="shared" si="1"/>
        <v>0.68558438521882459</v>
      </c>
      <c r="G58" s="39">
        <f t="shared" si="2"/>
        <v>757.78038080212968</v>
      </c>
      <c r="H58" s="39">
        <f t="shared" si="3"/>
        <v>301.44803302341916</v>
      </c>
      <c r="I58" s="37">
        <f t="shared" si="9"/>
        <v>1059.2284138255488</v>
      </c>
      <c r="J58" s="40">
        <f t="shared" si="10"/>
        <v>-40.898959570428545</v>
      </c>
      <c r="K58" s="37">
        <f t="shared" si="11"/>
        <v>1018.3294542551203</v>
      </c>
      <c r="L58" s="37">
        <f t="shared" si="12"/>
        <v>7641273.7773375092</v>
      </c>
      <c r="M58" s="37">
        <f t="shared" si="13"/>
        <v>7346228.6829964379</v>
      </c>
      <c r="N58" s="41">
        <f>jan!M58</f>
        <v>6473391.4566296013</v>
      </c>
      <c r="O58" s="41">
        <f t="shared" si="14"/>
        <v>872837.22636683658</v>
      </c>
      <c r="P58" s="4"/>
      <c r="Q58" s="65"/>
      <c r="R58" s="4"/>
    </row>
    <row r="59" spans="1:18" s="34" customFormat="1" x14ac:dyDescent="0.3">
      <c r="A59" s="33" t="s">
        <v>518</v>
      </c>
      <c r="B59" s="34" t="s">
        <v>79</v>
      </c>
      <c r="C59" s="36">
        <v>11046430</v>
      </c>
      <c r="D59" s="36">
        <v>3705</v>
      </c>
      <c r="E59" s="37">
        <f t="shared" si="8"/>
        <v>2981.4925775978409</v>
      </c>
      <c r="F59" s="38">
        <f t="shared" si="1"/>
        <v>0.74224235319366161</v>
      </c>
      <c r="G59" s="39">
        <f t="shared" si="2"/>
        <v>621.22769534683528</v>
      </c>
      <c r="H59" s="39">
        <f t="shared" si="3"/>
        <v>221.79229984116409</v>
      </c>
      <c r="I59" s="37">
        <f t="shared" si="9"/>
        <v>843.01999518799937</v>
      </c>
      <c r="J59" s="40">
        <f t="shared" si="10"/>
        <v>-40.898959570428545</v>
      </c>
      <c r="K59" s="37">
        <f t="shared" si="11"/>
        <v>802.12103561757078</v>
      </c>
      <c r="L59" s="37">
        <f t="shared" si="12"/>
        <v>3123389.0821715374</v>
      </c>
      <c r="M59" s="37">
        <f t="shared" si="13"/>
        <v>2971858.4369630995</v>
      </c>
      <c r="N59" s="41">
        <f>jan!M59</f>
        <v>3188520.5671697631</v>
      </c>
      <c r="O59" s="41">
        <f t="shared" si="14"/>
        <v>-216662.13020666363</v>
      </c>
      <c r="P59" s="4"/>
      <c r="Q59" s="65"/>
      <c r="R59" s="4"/>
    </row>
    <row r="60" spans="1:18" s="34" customFormat="1" x14ac:dyDescent="0.3">
      <c r="A60" s="33" t="s">
        <v>519</v>
      </c>
      <c r="B60" s="34" t="s">
        <v>114</v>
      </c>
      <c r="C60" s="36">
        <v>70431147</v>
      </c>
      <c r="D60" s="36">
        <v>21191</v>
      </c>
      <c r="E60" s="37">
        <f t="shared" si="8"/>
        <v>3323.6348921712047</v>
      </c>
      <c r="F60" s="38">
        <f t="shared" si="1"/>
        <v>0.82741865670157333</v>
      </c>
      <c r="G60" s="39">
        <f t="shared" si="2"/>
        <v>415.94230660281698</v>
      </c>
      <c r="H60" s="39">
        <f t="shared" si="3"/>
        <v>102.04248974048677</v>
      </c>
      <c r="I60" s="37">
        <f t="shared" si="9"/>
        <v>517.98479634330374</v>
      </c>
      <c r="J60" s="40">
        <f t="shared" si="10"/>
        <v>-40.898959570428545</v>
      </c>
      <c r="K60" s="37">
        <f t="shared" si="11"/>
        <v>477.08583677287521</v>
      </c>
      <c r="L60" s="37">
        <f t="shared" si="12"/>
        <v>10976615.81931095</v>
      </c>
      <c r="M60" s="37">
        <f t="shared" si="13"/>
        <v>10109925.967053998</v>
      </c>
      <c r="N60" s="41">
        <f>jan!M60</f>
        <v>8137420.4750052476</v>
      </c>
      <c r="O60" s="41">
        <f t="shared" si="14"/>
        <v>1972505.4920487506</v>
      </c>
      <c r="P60" s="4"/>
      <c r="Q60" s="65"/>
      <c r="R60" s="4"/>
    </row>
    <row r="61" spans="1:18" s="34" customFormat="1" x14ac:dyDescent="0.3">
      <c r="A61" s="33" t="s">
        <v>520</v>
      </c>
      <c r="B61" s="34" t="s">
        <v>115</v>
      </c>
      <c r="C61" s="36">
        <v>20782989</v>
      </c>
      <c r="D61" s="36">
        <v>6607</v>
      </c>
      <c r="E61" s="37">
        <f t="shared" si="8"/>
        <v>3145.601483275314</v>
      </c>
      <c r="F61" s="38">
        <f t="shared" si="1"/>
        <v>0.78309725293257837</v>
      </c>
      <c r="G61" s="39">
        <f t="shared" si="2"/>
        <v>522.76235194035144</v>
      </c>
      <c r="H61" s="39">
        <f t="shared" si="3"/>
        <v>164.35418285404853</v>
      </c>
      <c r="I61" s="37">
        <f t="shared" si="9"/>
        <v>687.11653479439997</v>
      </c>
      <c r="J61" s="40">
        <f t="shared" si="10"/>
        <v>-40.898959570428545</v>
      </c>
      <c r="K61" s="37">
        <f t="shared" si="11"/>
        <v>646.21757522397138</v>
      </c>
      <c r="L61" s="37">
        <f t="shared" si="12"/>
        <v>4539778.9453866007</v>
      </c>
      <c r="M61" s="37">
        <f t="shared" si="13"/>
        <v>4269559.519504779</v>
      </c>
      <c r="N61" s="41">
        <f>jan!M61</f>
        <v>4135120.4141810057</v>
      </c>
      <c r="O61" s="41">
        <f t="shared" si="14"/>
        <v>134439.10532377334</v>
      </c>
      <c r="P61" s="4"/>
      <c r="Q61" s="65"/>
      <c r="R61" s="4"/>
    </row>
    <row r="62" spans="1:18" s="34" customFormat="1" x14ac:dyDescent="0.3">
      <c r="A62" s="33" t="s">
        <v>521</v>
      </c>
      <c r="B62" s="34" t="s">
        <v>116</v>
      </c>
      <c r="C62" s="36">
        <v>17803458</v>
      </c>
      <c r="D62" s="36">
        <v>4407</v>
      </c>
      <c r="E62" s="37">
        <f t="shared" si="8"/>
        <v>4039.8134785568413</v>
      </c>
      <c r="F62" s="38">
        <f t="shared" si="1"/>
        <v>1.0057112619758324</v>
      </c>
      <c r="G62" s="39">
        <f t="shared" si="2"/>
        <v>-13.76484522856499</v>
      </c>
      <c r="H62" s="39">
        <f t="shared" si="3"/>
        <v>0</v>
      </c>
      <c r="I62" s="37">
        <f t="shared" si="9"/>
        <v>-13.76484522856499</v>
      </c>
      <c r="J62" s="40">
        <f t="shared" si="10"/>
        <v>-40.898959570428545</v>
      </c>
      <c r="K62" s="37">
        <f t="shared" si="11"/>
        <v>-54.663804798993539</v>
      </c>
      <c r="L62" s="37">
        <f t="shared" si="12"/>
        <v>-60661.672922285914</v>
      </c>
      <c r="M62" s="37">
        <f t="shared" si="13"/>
        <v>-240903.38774916451</v>
      </c>
      <c r="N62" s="41">
        <f>jan!M62</f>
        <v>1154317.4062124558</v>
      </c>
      <c r="O62" s="41">
        <f t="shared" si="14"/>
        <v>-1395220.7939616204</v>
      </c>
      <c r="P62" s="4"/>
      <c r="Q62" s="65"/>
      <c r="R62" s="4"/>
    </row>
    <row r="63" spans="1:18" s="34" customFormat="1" x14ac:dyDescent="0.3">
      <c r="A63" s="33" t="s">
        <v>522</v>
      </c>
      <c r="B63" s="34" t="s">
        <v>117</v>
      </c>
      <c r="C63" s="36">
        <v>7320625</v>
      </c>
      <c r="D63" s="36">
        <v>2459</v>
      </c>
      <c r="E63" s="37">
        <f t="shared" si="8"/>
        <v>2977.0740138267588</v>
      </c>
      <c r="F63" s="38">
        <f t="shared" si="1"/>
        <v>0.74114235207481716</v>
      </c>
      <c r="G63" s="39">
        <f t="shared" si="2"/>
        <v>623.87883360948456</v>
      </c>
      <c r="H63" s="39">
        <f t="shared" si="3"/>
        <v>223.33879716104283</v>
      </c>
      <c r="I63" s="37">
        <f t="shared" si="9"/>
        <v>847.21763077052742</v>
      </c>
      <c r="J63" s="40">
        <f t="shared" si="10"/>
        <v>-40.898959570428545</v>
      </c>
      <c r="K63" s="37">
        <f t="shared" si="11"/>
        <v>806.31867120009883</v>
      </c>
      <c r="L63" s="37">
        <f t="shared" si="12"/>
        <v>2083308.154064727</v>
      </c>
      <c r="M63" s="37">
        <f t="shared" si="13"/>
        <v>1982737.612481043</v>
      </c>
      <c r="N63" s="41">
        <f>jan!M63</f>
        <v>2074266.8481566657</v>
      </c>
      <c r="O63" s="41">
        <f t="shared" si="14"/>
        <v>-91529.235675622709</v>
      </c>
      <c r="P63" s="4"/>
      <c r="Q63" s="65"/>
      <c r="R63" s="4"/>
    </row>
    <row r="64" spans="1:18" s="34" customFormat="1" x14ac:dyDescent="0.3">
      <c r="A64" s="33" t="s">
        <v>523</v>
      </c>
      <c r="B64" s="34" t="s">
        <v>118</v>
      </c>
      <c r="C64" s="36">
        <v>7586820</v>
      </c>
      <c r="D64" s="36">
        <v>1791</v>
      </c>
      <c r="E64" s="37">
        <f t="shared" si="8"/>
        <v>4236.0804020100504</v>
      </c>
      <c r="F64" s="38">
        <f t="shared" si="1"/>
        <v>1.0545718978239891</v>
      </c>
      <c r="G64" s="39">
        <f t="shared" si="2"/>
        <v>-131.52499930049044</v>
      </c>
      <c r="H64" s="39">
        <f t="shared" si="3"/>
        <v>0</v>
      </c>
      <c r="I64" s="37">
        <f t="shared" si="9"/>
        <v>-131.52499930049044</v>
      </c>
      <c r="J64" s="40">
        <f t="shared" si="10"/>
        <v>-40.898959570428545</v>
      </c>
      <c r="K64" s="37">
        <f t="shared" si="11"/>
        <v>-172.42395887091897</v>
      </c>
      <c r="L64" s="37">
        <f t="shared" si="12"/>
        <v>-235561.27374717838</v>
      </c>
      <c r="M64" s="37">
        <f t="shared" si="13"/>
        <v>-308811.31033781584</v>
      </c>
      <c r="N64" s="41">
        <f>jan!M64</f>
        <v>1623233.2047371243</v>
      </c>
      <c r="O64" s="41">
        <f t="shared" si="14"/>
        <v>-1932044.5150749402</v>
      </c>
      <c r="P64" s="4"/>
      <c r="Q64" s="65"/>
      <c r="R64" s="4"/>
    </row>
    <row r="65" spans="1:18" s="34" customFormat="1" x14ac:dyDescent="0.3">
      <c r="A65" s="33" t="s">
        <v>524</v>
      </c>
      <c r="B65" s="34" t="s">
        <v>119</v>
      </c>
      <c r="C65" s="36">
        <v>3421367</v>
      </c>
      <c r="D65" s="36">
        <v>1286</v>
      </c>
      <c r="E65" s="37">
        <f t="shared" si="8"/>
        <v>2660.4720062208398</v>
      </c>
      <c r="F65" s="38">
        <f t="shared" si="1"/>
        <v>0.6623243060676095</v>
      </c>
      <c r="G65" s="39">
        <f t="shared" si="2"/>
        <v>813.84003817303585</v>
      </c>
      <c r="H65" s="39">
        <f t="shared" si="3"/>
        <v>334.14949982311447</v>
      </c>
      <c r="I65" s="37">
        <f t="shared" si="9"/>
        <v>1147.9895379961504</v>
      </c>
      <c r="J65" s="40">
        <f t="shared" si="10"/>
        <v>-40.898959570428545</v>
      </c>
      <c r="K65" s="37">
        <f t="shared" si="11"/>
        <v>1107.0905784257218</v>
      </c>
      <c r="L65" s="37">
        <f t="shared" si="12"/>
        <v>1476314.5458630493</v>
      </c>
      <c r="M65" s="37">
        <f t="shared" si="13"/>
        <v>1423718.4838554782</v>
      </c>
      <c r="N65" s="41">
        <f>jan!M65</f>
        <v>1253222.2991579794</v>
      </c>
      <c r="O65" s="41">
        <f t="shared" si="14"/>
        <v>170496.1846974988</v>
      </c>
      <c r="P65" s="4"/>
      <c r="Q65" s="65"/>
      <c r="R65" s="4"/>
    </row>
    <row r="66" spans="1:18" s="34" customFormat="1" x14ac:dyDescent="0.3">
      <c r="A66" s="33" t="s">
        <v>525</v>
      </c>
      <c r="B66" s="34" t="s">
        <v>120</v>
      </c>
      <c r="C66" s="36">
        <v>3903746</v>
      </c>
      <c r="D66" s="36">
        <v>1551</v>
      </c>
      <c r="E66" s="37">
        <f t="shared" si="8"/>
        <v>2516.921985815603</v>
      </c>
      <c r="F66" s="38">
        <f t="shared" si="1"/>
        <v>0.62658753927262834</v>
      </c>
      <c r="G66" s="39">
        <f t="shared" si="2"/>
        <v>899.97005041617797</v>
      </c>
      <c r="H66" s="39">
        <f t="shared" si="3"/>
        <v>384.39200696494737</v>
      </c>
      <c r="I66" s="37">
        <f t="shared" si="9"/>
        <v>1284.3620573811254</v>
      </c>
      <c r="J66" s="40">
        <f t="shared" si="10"/>
        <v>-40.898959570428545</v>
      </c>
      <c r="K66" s="37">
        <f t="shared" si="11"/>
        <v>1243.4630978106968</v>
      </c>
      <c r="L66" s="37">
        <f t="shared" si="12"/>
        <v>1992045.5509981255</v>
      </c>
      <c r="M66" s="37">
        <f t="shared" si="13"/>
        <v>1928611.2647043907</v>
      </c>
      <c r="N66" s="41">
        <f>jan!M66</f>
        <v>1824878.0238678276</v>
      </c>
      <c r="O66" s="41">
        <f t="shared" si="14"/>
        <v>103733.24083656305</v>
      </c>
      <c r="P66" s="4"/>
      <c r="Q66" s="65"/>
      <c r="R66" s="4"/>
    </row>
    <row r="67" spans="1:18" s="34" customFormat="1" x14ac:dyDescent="0.3">
      <c r="A67" s="33" t="s">
        <v>526</v>
      </c>
      <c r="B67" s="34" t="s">
        <v>121</v>
      </c>
      <c r="C67" s="36">
        <v>19407152</v>
      </c>
      <c r="D67" s="36">
        <v>5591</v>
      </c>
      <c r="E67" s="37">
        <f t="shared" si="8"/>
        <v>3471.1414773743518</v>
      </c>
      <c r="F67" s="38">
        <f t="shared" si="1"/>
        <v>0.86414041000573771</v>
      </c>
      <c r="G67" s="39">
        <f t="shared" si="2"/>
        <v>327.43835548092875</v>
      </c>
      <c r="H67" s="39">
        <f t="shared" si="3"/>
        <v>50.415184919385297</v>
      </c>
      <c r="I67" s="37">
        <f t="shared" si="9"/>
        <v>377.85354040031405</v>
      </c>
      <c r="J67" s="40">
        <f t="shared" si="10"/>
        <v>-40.898959570428545</v>
      </c>
      <c r="K67" s="37">
        <f t="shared" si="11"/>
        <v>336.95458082988551</v>
      </c>
      <c r="L67" s="37">
        <f t="shared" si="12"/>
        <v>2112579.1443781559</v>
      </c>
      <c r="M67" s="37">
        <f t="shared" si="13"/>
        <v>1883913.06141989</v>
      </c>
      <c r="N67" s="41">
        <f>jan!M67</f>
        <v>3105436.5185009828</v>
      </c>
      <c r="O67" s="41">
        <f t="shared" si="14"/>
        <v>-1221523.4570810928</v>
      </c>
      <c r="P67" s="4"/>
      <c r="Q67" s="65"/>
      <c r="R67" s="4"/>
    </row>
    <row r="68" spans="1:18" s="34" customFormat="1" x14ac:dyDescent="0.3">
      <c r="A68" s="33" t="s">
        <v>527</v>
      </c>
      <c r="B68" s="34" t="s">
        <v>122</v>
      </c>
      <c r="C68" s="36">
        <v>9152561</v>
      </c>
      <c r="D68" s="36">
        <v>2418</v>
      </c>
      <c r="E68" s="37">
        <f t="shared" si="8"/>
        <v>3785.1782464846983</v>
      </c>
      <c r="F68" s="38">
        <f t="shared" si="1"/>
        <v>0.94231984008219882</v>
      </c>
      <c r="G68" s="39">
        <f t="shared" si="2"/>
        <v>139.01629401472081</v>
      </c>
      <c r="H68" s="39">
        <f t="shared" si="3"/>
        <v>0</v>
      </c>
      <c r="I68" s="37">
        <f t="shared" si="9"/>
        <v>139.01629401472081</v>
      </c>
      <c r="J68" s="40">
        <f t="shared" si="10"/>
        <v>-40.898959570428545</v>
      </c>
      <c r="K68" s="37">
        <f t="shared" si="11"/>
        <v>98.117334444292268</v>
      </c>
      <c r="L68" s="37">
        <f t="shared" si="12"/>
        <v>336141.39892759494</v>
      </c>
      <c r="M68" s="37">
        <f t="shared" si="13"/>
        <v>237247.71468629871</v>
      </c>
      <c r="N68" s="41">
        <f>jan!M68</f>
        <v>1501892.3622581614</v>
      </c>
      <c r="O68" s="41">
        <f t="shared" si="14"/>
        <v>-1264644.6475718627</v>
      </c>
      <c r="P68" s="4"/>
      <c r="Q68" s="65"/>
      <c r="R68" s="4"/>
    </row>
    <row r="69" spans="1:18" s="34" customFormat="1" x14ac:dyDescent="0.3">
      <c r="A69" s="33" t="s">
        <v>528</v>
      </c>
      <c r="B69" s="34" t="s">
        <v>123</v>
      </c>
      <c r="C69" s="36">
        <v>4448736</v>
      </c>
      <c r="D69" s="36">
        <v>1577</v>
      </c>
      <c r="E69" s="37">
        <f t="shared" si="8"/>
        <v>2821.0120481927711</v>
      </c>
      <c r="F69" s="38">
        <f t="shared" si="1"/>
        <v>0.70229073745516002</v>
      </c>
      <c r="G69" s="39">
        <f t="shared" si="2"/>
        <v>717.51601298987714</v>
      </c>
      <c r="H69" s="39">
        <f t="shared" si="3"/>
        <v>277.96048513293852</v>
      </c>
      <c r="I69" s="37">
        <f t="shared" si="9"/>
        <v>995.47649812281566</v>
      </c>
      <c r="J69" s="40">
        <f t="shared" si="10"/>
        <v>-40.898959570428545</v>
      </c>
      <c r="K69" s="37">
        <f t="shared" si="11"/>
        <v>954.57753855238707</v>
      </c>
      <c r="L69" s="37">
        <f t="shared" si="12"/>
        <v>1569866.4375396804</v>
      </c>
      <c r="M69" s="37">
        <f t="shared" si="13"/>
        <v>1505368.7782971144</v>
      </c>
      <c r="N69" s="41">
        <f>jan!M69</f>
        <v>1817886.3234620017</v>
      </c>
      <c r="O69" s="41">
        <f t="shared" si="14"/>
        <v>-312517.54516488733</v>
      </c>
      <c r="P69" s="4"/>
      <c r="Q69" s="65"/>
      <c r="R69" s="4"/>
    </row>
    <row r="70" spans="1:18" s="34" customFormat="1" x14ac:dyDescent="0.3">
      <c r="A70" s="33" t="s">
        <v>529</v>
      </c>
      <c r="B70" s="34" t="s">
        <v>124</v>
      </c>
      <c r="C70" s="36">
        <v>5559690</v>
      </c>
      <c r="D70" s="36">
        <v>1912</v>
      </c>
      <c r="E70" s="37">
        <f t="shared" si="8"/>
        <v>2907.7876569037658</v>
      </c>
      <c r="F70" s="38">
        <f t="shared" si="1"/>
        <v>0.72389351872431695</v>
      </c>
      <c r="G70" s="39">
        <f t="shared" si="2"/>
        <v>665.45064776328036</v>
      </c>
      <c r="H70" s="39">
        <f t="shared" si="3"/>
        <v>247.58902208409037</v>
      </c>
      <c r="I70" s="37">
        <f t="shared" si="9"/>
        <v>913.03966984737076</v>
      </c>
      <c r="J70" s="40">
        <f t="shared" si="10"/>
        <v>-40.898959570428545</v>
      </c>
      <c r="K70" s="37">
        <f t="shared" si="11"/>
        <v>872.14071027694217</v>
      </c>
      <c r="L70" s="37">
        <f t="shared" si="12"/>
        <v>1745731.8487481729</v>
      </c>
      <c r="M70" s="37">
        <f t="shared" si="13"/>
        <v>1667533.0380495135</v>
      </c>
      <c r="N70" s="41">
        <f>jan!M70</f>
        <v>1503095.1509253946</v>
      </c>
      <c r="O70" s="41">
        <f t="shared" si="14"/>
        <v>164437.88712411886</v>
      </c>
      <c r="P70" s="4"/>
      <c r="Q70" s="65"/>
      <c r="R70" s="4"/>
    </row>
    <row r="71" spans="1:18" s="34" customFormat="1" x14ac:dyDescent="0.3">
      <c r="A71" s="33" t="s">
        <v>530</v>
      </c>
      <c r="B71" s="34" t="s">
        <v>125</v>
      </c>
      <c r="C71" s="36">
        <v>104775175</v>
      </c>
      <c r="D71" s="36">
        <v>28023</v>
      </c>
      <c r="E71" s="37">
        <f t="shared" si="8"/>
        <v>3738.8992970060308</v>
      </c>
      <c r="F71" s="38">
        <f t="shared" si="1"/>
        <v>0.93079869908641866</v>
      </c>
      <c r="G71" s="39">
        <f t="shared" si="2"/>
        <v>166.78366370192134</v>
      </c>
      <c r="H71" s="39">
        <f t="shared" si="3"/>
        <v>0</v>
      </c>
      <c r="I71" s="37">
        <f t="shared" si="9"/>
        <v>166.78366370192134</v>
      </c>
      <c r="J71" s="40">
        <f t="shared" si="10"/>
        <v>-40.898959570428545</v>
      </c>
      <c r="K71" s="37">
        <f t="shared" si="11"/>
        <v>125.8847041314928</v>
      </c>
      <c r="L71" s="37">
        <f t="shared" si="12"/>
        <v>4673778.6079189414</v>
      </c>
      <c r="M71" s="37">
        <f t="shared" si="13"/>
        <v>3527667.0638768226</v>
      </c>
      <c r="N71" s="41">
        <f>jan!M71</f>
        <v>2156296.4426310542</v>
      </c>
      <c r="O71" s="41">
        <f t="shared" si="14"/>
        <v>1371370.6212457684</v>
      </c>
      <c r="P71" s="4"/>
      <c r="Q71" s="65"/>
      <c r="R71" s="4"/>
    </row>
    <row r="72" spans="1:18" s="34" customFormat="1" x14ac:dyDescent="0.3">
      <c r="A72" s="33" t="s">
        <v>531</v>
      </c>
      <c r="B72" s="34" t="s">
        <v>126</v>
      </c>
      <c r="C72" s="36">
        <v>102052321</v>
      </c>
      <c r="D72" s="36">
        <v>30676</v>
      </c>
      <c r="E72" s="37">
        <f t="shared" si="8"/>
        <v>3326.7805776502805</v>
      </c>
      <c r="F72" s="38">
        <f t="shared" ref="F72:F135" si="15">IF(ISNUMBER(C72),E72/E$435,"")</f>
        <v>0.82820177486525415</v>
      </c>
      <c r="G72" s="39">
        <f t="shared" ref="G72:G135" si="16">(E$435-E72)*0.6</f>
        <v>414.05489531537148</v>
      </c>
      <c r="H72" s="39">
        <f t="shared" ref="H72:H135" si="17">IF(E72&gt;=E$435*0.9,0,IF(E72&lt;0.9*E$435,(E$435*0.9-E72)*0.35))</f>
        <v>100.94149982281023</v>
      </c>
      <c r="I72" s="37">
        <f t="shared" si="9"/>
        <v>514.9963951381817</v>
      </c>
      <c r="J72" s="40">
        <f t="shared" si="10"/>
        <v>-40.898959570428545</v>
      </c>
      <c r="K72" s="37">
        <f t="shared" si="11"/>
        <v>474.09743556775317</v>
      </c>
      <c r="L72" s="37">
        <f t="shared" si="12"/>
        <v>15798029.417258862</v>
      </c>
      <c r="M72" s="37">
        <f t="shared" si="13"/>
        <v>14543412.933476396</v>
      </c>
      <c r="N72" s="41">
        <f>jan!M72</f>
        <v>10070872.248110566</v>
      </c>
      <c r="O72" s="41">
        <f t="shared" si="14"/>
        <v>4472540.6853658296</v>
      </c>
      <c r="P72" s="4"/>
      <c r="Q72" s="65"/>
      <c r="R72" s="4"/>
    </row>
    <row r="73" spans="1:18" s="34" customFormat="1" x14ac:dyDescent="0.3">
      <c r="A73" s="33" t="s">
        <v>532</v>
      </c>
      <c r="B73" s="34" t="s">
        <v>127</v>
      </c>
      <c r="C73" s="36">
        <v>7837544</v>
      </c>
      <c r="D73" s="36">
        <v>2615</v>
      </c>
      <c r="E73" s="37">
        <f t="shared" ref="E73:E136" si="18">(C73)/D73</f>
        <v>2997.1487571701723</v>
      </c>
      <c r="F73" s="38">
        <f t="shared" si="15"/>
        <v>0.74613995792194587</v>
      </c>
      <c r="G73" s="39">
        <f t="shared" si="16"/>
        <v>611.83398760343641</v>
      </c>
      <c r="H73" s="39">
        <f t="shared" si="17"/>
        <v>216.31263699084809</v>
      </c>
      <c r="I73" s="37">
        <f t="shared" ref="I73:I136" si="19">G73+H73</f>
        <v>828.1466245942845</v>
      </c>
      <c r="J73" s="40">
        <f t="shared" ref="J73:J136" si="20">I$437</f>
        <v>-40.898959570428545</v>
      </c>
      <c r="K73" s="37">
        <f t="shared" ref="K73:K136" si="21">I73+J73</f>
        <v>787.24766502385592</v>
      </c>
      <c r="L73" s="37">
        <f t="shared" ref="L73:L136" si="22">(I73*D73)</f>
        <v>2165603.423314054</v>
      </c>
      <c r="M73" s="37">
        <f t="shared" ref="M73:M136" si="23">(K73*D73)</f>
        <v>2058652.6440373831</v>
      </c>
      <c r="N73" s="41">
        <f>jan!M73</f>
        <v>1824370.1957217087</v>
      </c>
      <c r="O73" s="41">
        <f t="shared" ref="O73:O136" si="24">M73-N73</f>
        <v>234282.44831567444</v>
      </c>
      <c r="P73" s="4"/>
      <c r="Q73" s="65"/>
      <c r="R73" s="4"/>
    </row>
    <row r="74" spans="1:18" s="34" customFormat="1" x14ac:dyDescent="0.3">
      <c r="A74" s="33" t="s">
        <v>533</v>
      </c>
      <c r="B74" s="34" t="s">
        <v>128</v>
      </c>
      <c r="C74" s="36">
        <v>6573760</v>
      </c>
      <c r="D74" s="36">
        <v>2009</v>
      </c>
      <c r="E74" s="37">
        <f t="shared" si="18"/>
        <v>3272.1553011448482</v>
      </c>
      <c r="F74" s="38">
        <f t="shared" si="15"/>
        <v>0.81460281638321985</v>
      </c>
      <c r="G74" s="39">
        <f t="shared" si="16"/>
        <v>446.83006121863087</v>
      </c>
      <c r="H74" s="39">
        <f t="shared" si="17"/>
        <v>120.06034659971155</v>
      </c>
      <c r="I74" s="37">
        <f t="shared" si="19"/>
        <v>566.8904078183424</v>
      </c>
      <c r="J74" s="40">
        <f t="shared" si="20"/>
        <v>-40.898959570428545</v>
      </c>
      <c r="K74" s="37">
        <f t="shared" si="21"/>
        <v>525.99144824791381</v>
      </c>
      <c r="L74" s="37">
        <f t="shared" si="22"/>
        <v>1138882.82930705</v>
      </c>
      <c r="M74" s="37">
        <f t="shared" si="23"/>
        <v>1056716.8195300589</v>
      </c>
      <c r="N74" s="41">
        <f>jan!M74</f>
        <v>1604445.0090267353</v>
      </c>
      <c r="O74" s="41">
        <f t="shared" si="24"/>
        <v>-547728.18949667644</v>
      </c>
      <c r="P74" s="4"/>
      <c r="Q74" s="65"/>
      <c r="R74" s="4"/>
    </row>
    <row r="75" spans="1:18" s="34" customFormat="1" x14ac:dyDescent="0.3">
      <c r="A75" s="33" t="s">
        <v>534</v>
      </c>
      <c r="B75" s="34" t="s">
        <v>129</v>
      </c>
      <c r="C75" s="36">
        <v>11894769</v>
      </c>
      <c r="D75" s="36">
        <v>2204</v>
      </c>
      <c r="E75" s="37">
        <f t="shared" si="18"/>
        <v>5396.9006352087117</v>
      </c>
      <c r="F75" s="38">
        <f t="shared" si="15"/>
        <v>1.3435580076664559</v>
      </c>
      <c r="G75" s="39">
        <f t="shared" si="16"/>
        <v>-828.01713921968724</v>
      </c>
      <c r="H75" s="39">
        <f t="shared" si="17"/>
        <v>0</v>
      </c>
      <c r="I75" s="37">
        <f t="shared" si="19"/>
        <v>-828.01713921968724</v>
      </c>
      <c r="J75" s="40">
        <f t="shared" si="20"/>
        <v>-40.898959570428545</v>
      </c>
      <c r="K75" s="37">
        <f t="shared" si="21"/>
        <v>-868.91609879011583</v>
      </c>
      <c r="L75" s="37">
        <f t="shared" si="22"/>
        <v>-1824949.7748401908</v>
      </c>
      <c r="M75" s="37">
        <f t="shared" si="23"/>
        <v>-1915091.0817334154</v>
      </c>
      <c r="N75" s="41">
        <f>jan!M75</f>
        <v>1977360.7309830389</v>
      </c>
      <c r="O75" s="41">
        <f t="shared" si="24"/>
        <v>-3892451.8127164543</v>
      </c>
      <c r="P75" s="4"/>
      <c r="Q75" s="65"/>
      <c r="R75" s="4"/>
    </row>
    <row r="76" spans="1:18" s="34" customFormat="1" x14ac:dyDescent="0.3">
      <c r="A76" s="33" t="s">
        <v>535</v>
      </c>
      <c r="B76" s="34" t="s">
        <v>130</v>
      </c>
      <c r="C76" s="36">
        <v>7814678</v>
      </c>
      <c r="D76" s="36">
        <v>2293</v>
      </c>
      <c r="E76" s="37">
        <f t="shared" si="18"/>
        <v>3408.058438726559</v>
      </c>
      <c r="F76" s="38">
        <f t="shared" si="15"/>
        <v>0.8484358922737939</v>
      </c>
      <c r="G76" s="39">
        <f t="shared" si="16"/>
        <v>365.28817866960441</v>
      </c>
      <c r="H76" s="39">
        <f t="shared" si="17"/>
        <v>72.494248446112778</v>
      </c>
      <c r="I76" s="37">
        <f t="shared" si="19"/>
        <v>437.78242711571716</v>
      </c>
      <c r="J76" s="40">
        <f t="shared" si="20"/>
        <v>-40.898959570428545</v>
      </c>
      <c r="K76" s="37">
        <f t="shared" si="21"/>
        <v>396.88346754528862</v>
      </c>
      <c r="L76" s="37">
        <f t="shared" si="22"/>
        <v>1003835.1053763394</v>
      </c>
      <c r="M76" s="37">
        <f t="shared" si="23"/>
        <v>910053.7910813468</v>
      </c>
      <c r="N76" s="41">
        <f>jan!M76</f>
        <v>1682081.8430554029</v>
      </c>
      <c r="O76" s="41">
        <f t="shared" si="24"/>
        <v>-772028.05197405606</v>
      </c>
      <c r="P76" s="4"/>
      <c r="Q76" s="65"/>
      <c r="R76" s="4"/>
    </row>
    <row r="77" spans="1:18" s="34" customFormat="1" x14ac:dyDescent="0.3">
      <c r="A77" s="33" t="s">
        <v>536</v>
      </c>
      <c r="B77" s="34" t="s">
        <v>131</v>
      </c>
      <c r="C77" s="36">
        <v>12160933</v>
      </c>
      <c r="D77" s="36">
        <v>3589</v>
      </c>
      <c r="E77" s="37">
        <f t="shared" si="18"/>
        <v>3388.3903594315966</v>
      </c>
      <c r="F77" s="38">
        <f t="shared" si="15"/>
        <v>0.84353952541097432</v>
      </c>
      <c r="G77" s="39">
        <f t="shared" si="16"/>
        <v>377.08902624658185</v>
      </c>
      <c r="H77" s="39">
        <f t="shared" si="17"/>
        <v>79.378076199349607</v>
      </c>
      <c r="I77" s="37">
        <f t="shared" si="19"/>
        <v>456.46710244593146</v>
      </c>
      <c r="J77" s="40">
        <f t="shared" si="20"/>
        <v>-40.898959570428545</v>
      </c>
      <c r="K77" s="37">
        <f t="shared" si="21"/>
        <v>415.56814287550293</v>
      </c>
      <c r="L77" s="37">
        <f t="shared" si="22"/>
        <v>1638260.4306784479</v>
      </c>
      <c r="M77" s="37">
        <f t="shared" si="23"/>
        <v>1491474.0647801801</v>
      </c>
      <c r="N77" s="41">
        <f>jan!M77</f>
        <v>2489187.3997496027</v>
      </c>
      <c r="O77" s="41">
        <f t="shared" si="24"/>
        <v>-997713.33496942255</v>
      </c>
      <c r="P77" s="4"/>
      <c r="Q77" s="65"/>
      <c r="R77" s="4"/>
    </row>
    <row r="78" spans="1:18" s="34" customFormat="1" x14ac:dyDescent="0.3">
      <c r="A78" s="33" t="s">
        <v>537</v>
      </c>
      <c r="B78" s="34" t="s">
        <v>132</v>
      </c>
      <c r="C78" s="36">
        <v>28351095</v>
      </c>
      <c r="D78" s="36">
        <v>5742</v>
      </c>
      <c r="E78" s="37">
        <f t="shared" si="18"/>
        <v>4937.4947753396027</v>
      </c>
      <c r="F78" s="38">
        <f t="shared" si="15"/>
        <v>1.2291889533671703</v>
      </c>
      <c r="G78" s="39">
        <f t="shared" si="16"/>
        <v>-552.37362329822179</v>
      </c>
      <c r="H78" s="39">
        <f t="shared" si="17"/>
        <v>0</v>
      </c>
      <c r="I78" s="37">
        <f t="shared" si="19"/>
        <v>-552.37362329822179</v>
      </c>
      <c r="J78" s="40">
        <f t="shared" si="20"/>
        <v>-40.898959570428545</v>
      </c>
      <c r="K78" s="37">
        <f t="shared" si="21"/>
        <v>-593.27258286865037</v>
      </c>
      <c r="L78" s="37">
        <f t="shared" si="22"/>
        <v>-3171729.3449783893</v>
      </c>
      <c r="M78" s="37">
        <f t="shared" si="23"/>
        <v>-3406571.1708317907</v>
      </c>
      <c r="N78" s="41">
        <f>jan!M78</f>
        <v>2125118.3872979153</v>
      </c>
      <c r="O78" s="41">
        <f t="shared" si="24"/>
        <v>-5531689.5581297055</v>
      </c>
      <c r="P78" s="4"/>
      <c r="Q78" s="65"/>
      <c r="R78" s="4"/>
    </row>
    <row r="79" spans="1:18" s="34" customFormat="1" x14ac:dyDescent="0.3">
      <c r="A79" s="33" t="s">
        <v>538</v>
      </c>
      <c r="B79" s="34" t="s">
        <v>133</v>
      </c>
      <c r="C79" s="36">
        <v>16476722</v>
      </c>
      <c r="D79" s="36">
        <v>5789</v>
      </c>
      <c r="E79" s="37">
        <f t="shared" si="18"/>
        <v>2846.2121264467091</v>
      </c>
      <c r="F79" s="38">
        <f t="shared" si="15"/>
        <v>0.70856429504319784</v>
      </c>
      <c r="G79" s="39">
        <f t="shared" si="16"/>
        <v>702.39596603751431</v>
      </c>
      <c r="H79" s="39">
        <f t="shared" si="17"/>
        <v>269.1404577440602</v>
      </c>
      <c r="I79" s="37">
        <f t="shared" si="19"/>
        <v>971.53642378157451</v>
      </c>
      <c r="J79" s="40">
        <f t="shared" si="20"/>
        <v>-40.898959570428545</v>
      </c>
      <c r="K79" s="37">
        <f t="shared" si="21"/>
        <v>930.63746421114593</v>
      </c>
      <c r="L79" s="37">
        <f t="shared" si="22"/>
        <v>5624224.3572715344</v>
      </c>
      <c r="M79" s="37">
        <f t="shared" si="23"/>
        <v>5387460.2803183235</v>
      </c>
      <c r="N79" s="41">
        <f>jan!M79</f>
        <v>4944654.6577181527</v>
      </c>
      <c r="O79" s="41">
        <f t="shared" si="24"/>
        <v>442805.62260017078</v>
      </c>
      <c r="P79" s="4"/>
      <c r="Q79" s="65"/>
      <c r="R79" s="4"/>
    </row>
    <row r="80" spans="1:18" s="34" customFormat="1" x14ac:dyDescent="0.3">
      <c r="A80" s="33" t="s">
        <v>539</v>
      </c>
      <c r="B80" s="34" t="s">
        <v>134</v>
      </c>
      <c r="C80" s="36">
        <v>13260629</v>
      </c>
      <c r="D80" s="36">
        <v>3127</v>
      </c>
      <c r="E80" s="37">
        <f t="shared" si="18"/>
        <v>4240.6872401662931</v>
      </c>
      <c r="F80" s="38">
        <f t="shared" si="15"/>
        <v>1.0557187698368742</v>
      </c>
      <c r="G80" s="39">
        <f t="shared" si="16"/>
        <v>-134.28910219423605</v>
      </c>
      <c r="H80" s="39">
        <f t="shared" si="17"/>
        <v>0</v>
      </c>
      <c r="I80" s="37">
        <f t="shared" si="19"/>
        <v>-134.28910219423605</v>
      </c>
      <c r="J80" s="40">
        <f t="shared" si="20"/>
        <v>-40.898959570428545</v>
      </c>
      <c r="K80" s="37">
        <f t="shared" si="21"/>
        <v>-175.18806176466461</v>
      </c>
      <c r="L80" s="37">
        <f t="shared" si="22"/>
        <v>-419922.02256137616</v>
      </c>
      <c r="M80" s="37">
        <f t="shared" si="23"/>
        <v>-547813.06913810619</v>
      </c>
      <c r="N80" s="41">
        <f>jan!M80</f>
        <v>1496786.7915762071</v>
      </c>
      <c r="O80" s="41">
        <f t="shared" si="24"/>
        <v>-2044599.8607143133</v>
      </c>
      <c r="P80" s="4"/>
      <c r="Q80" s="65"/>
      <c r="R80" s="4"/>
    </row>
    <row r="81" spans="1:18" s="34" customFormat="1" x14ac:dyDescent="0.3">
      <c r="A81" s="33" t="s">
        <v>540</v>
      </c>
      <c r="B81" s="34" t="s">
        <v>135</v>
      </c>
      <c r="C81" s="36">
        <v>13835988</v>
      </c>
      <c r="D81" s="36">
        <v>4425</v>
      </c>
      <c r="E81" s="37">
        <f t="shared" si="18"/>
        <v>3126.7769491525423</v>
      </c>
      <c r="F81" s="38">
        <f t="shared" si="15"/>
        <v>0.7784108865770003</v>
      </c>
      <c r="G81" s="39">
        <f t="shared" si="16"/>
        <v>534.05707241401444</v>
      </c>
      <c r="H81" s="39">
        <f t="shared" si="17"/>
        <v>170.9427697970186</v>
      </c>
      <c r="I81" s="37">
        <f t="shared" si="19"/>
        <v>704.99984221103307</v>
      </c>
      <c r="J81" s="40">
        <f t="shared" si="20"/>
        <v>-40.898959570428545</v>
      </c>
      <c r="K81" s="37">
        <f t="shared" si="21"/>
        <v>664.10088264060448</v>
      </c>
      <c r="L81" s="37">
        <f t="shared" si="22"/>
        <v>3119624.3017838215</v>
      </c>
      <c r="M81" s="37">
        <f t="shared" si="23"/>
        <v>2938646.4056846746</v>
      </c>
      <c r="N81" s="41">
        <f>jan!M81</f>
        <v>2320851.2597776521</v>
      </c>
      <c r="O81" s="41">
        <f t="shared" si="24"/>
        <v>617795.14590702252</v>
      </c>
      <c r="P81" s="4"/>
      <c r="Q81" s="65"/>
      <c r="R81" s="4"/>
    </row>
    <row r="82" spans="1:18" s="34" customFormat="1" x14ac:dyDescent="0.3">
      <c r="A82" s="33" t="s">
        <v>541</v>
      </c>
      <c r="B82" s="34" t="s">
        <v>136</v>
      </c>
      <c r="C82" s="36">
        <v>19757486</v>
      </c>
      <c r="D82" s="36">
        <v>5119</v>
      </c>
      <c r="E82" s="37">
        <f t="shared" si="18"/>
        <v>3859.6378198866964</v>
      </c>
      <c r="F82" s="38">
        <f t="shared" si="15"/>
        <v>0.96085654528648401</v>
      </c>
      <c r="G82" s="39">
        <f t="shared" si="16"/>
        <v>94.340549973521959</v>
      </c>
      <c r="H82" s="39">
        <f t="shared" si="17"/>
        <v>0</v>
      </c>
      <c r="I82" s="37">
        <f t="shared" si="19"/>
        <v>94.340549973521959</v>
      </c>
      <c r="J82" s="40">
        <f t="shared" si="20"/>
        <v>-40.898959570428545</v>
      </c>
      <c r="K82" s="37">
        <f t="shared" si="21"/>
        <v>53.441590403093414</v>
      </c>
      <c r="L82" s="37">
        <f t="shared" si="22"/>
        <v>482929.27531445894</v>
      </c>
      <c r="M82" s="37">
        <f t="shared" si="23"/>
        <v>273567.50127343519</v>
      </c>
      <c r="N82" s="41">
        <f>jan!M82</f>
        <v>839097.12478422606</v>
      </c>
      <c r="O82" s="41">
        <f t="shared" si="24"/>
        <v>-565529.62351079087</v>
      </c>
      <c r="P82" s="4"/>
      <c r="Q82" s="65"/>
      <c r="R82" s="4"/>
    </row>
    <row r="83" spans="1:18" s="34" customFormat="1" x14ac:dyDescent="0.3">
      <c r="A83" s="33" t="s">
        <v>542</v>
      </c>
      <c r="B83" s="34" t="s">
        <v>137</v>
      </c>
      <c r="C83" s="36">
        <v>20121212</v>
      </c>
      <c r="D83" s="36">
        <v>6112</v>
      </c>
      <c r="E83" s="37">
        <f t="shared" si="18"/>
        <v>3292.0831151832463</v>
      </c>
      <c r="F83" s="38">
        <f t="shared" si="15"/>
        <v>0.81956384419090378</v>
      </c>
      <c r="G83" s="39">
        <f t="shared" si="16"/>
        <v>434.87337279559205</v>
      </c>
      <c r="H83" s="39">
        <f t="shared" si="17"/>
        <v>113.08561168627222</v>
      </c>
      <c r="I83" s="37">
        <f t="shared" si="19"/>
        <v>547.95898448186426</v>
      </c>
      <c r="J83" s="40">
        <f t="shared" si="20"/>
        <v>-40.898959570428545</v>
      </c>
      <c r="K83" s="37">
        <f t="shared" si="21"/>
        <v>507.06002491143573</v>
      </c>
      <c r="L83" s="37">
        <f t="shared" si="22"/>
        <v>3349125.3131531542</v>
      </c>
      <c r="M83" s="37">
        <f t="shared" si="23"/>
        <v>3099150.8722586953</v>
      </c>
      <c r="N83" s="41">
        <f>jan!M83</f>
        <v>2885945.7161380812</v>
      </c>
      <c r="O83" s="41">
        <f t="shared" si="24"/>
        <v>213205.15612061415</v>
      </c>
      <c r="P83" s="4"/>
      <c r="Q83" s="65"/>
      <c r="R83" s="4"/>
    </row>
    <row r="84" spans="1:18" s="34" customFormat="1" x14ac:dyDescent="0.3">
      <c r="A84" s="33" t="s">
        <v>543</v>
      </c>
      <c r="B84" s="34" t="s">
        <v>138</v>
      </c>
      <c r="C84" s="36">
        <v>47062643</v>
      </c>
      <c r="D84" s="36">
        <v>14948</v>
      </c>
      <c r="E84" s="37">
        <f t="shared" si="18"/>
        <v>3148.4240701097137</v>
      </c>
      <c r="F84" s="38">
        <f t="shared" si="15"/>
        <v>0.78379993571294149</v>
      </c>
      <c r="G84" s="39">
        <f t="shared" si="16"/>
        <v>521.06879983971157</v>
      </c>
      <c r="H84" s="39">
        <f t="shared" si="17"/>
        <v>163.36627746200861</v>
      </c>
      <c r="I84" s="37">
        <f t="shared" si="19"/>
        <v>684.43507730172018</v>
      </c>
      <c r="J84" s="40">
        <f t="shared" si="20"/>
        <v>-40.898959570428545</v>
      </c>
      <c r="K84" s="37">
        <f t="shared" si="21"/>
        <v>643.5361177312916</v>
      </c>
      <c r="L84" s="37">
        <f t="shared" si="22"/>
        <v>10230935.535506113</v>
      </c>
      <c r="M84" s="37">
        <f t="shared" si="23"/>
        <v>9619577.8878473472</v>
      </c>
      <c r="N84" s="41">
        <f>jan!M84</f>
        <v>7752861.5051426766</v>
      </c>
      <c r="O84" s="41">
        <f t="shared" si="24"/>
        <v>1866716.3827046705</v>
      </c>
      <c r="P84" s="4"/>
      <c r="Q84" s="65"/>
      <c r="R84" s="4"/>
    </row>
    <row r="85" spans="1:18" s="34" customFormat="1" x14ac:dyDescent="0.3">
      <c r="A85" s="33" t="s">
        <v>544</v>
      </c>
      <c r="B85" s="34" t="s">
        <v>139</v>
      </c>
      <c r="C85" s="36">
        <v>41896970</v>
      </c>
      <c r="D85" s="36">
        <v>13384</v>
      </c>
      <c r="E85" s="37">
        <f t="shared" si="18"/>
        <v>3130.3773161984459</v>
      </c>
      <c r="F85" s="38">
        <f t="shared" si="15"/>
        <v>0.77930719768258272</v>
      </c>
      <c r="G85" s="39">
        <f t="shared" si="16"/>
        <v>531.8968521864723</v>
      </c>
      <c r="H85" s="39">
        <f t="shared" si="17"/>
        <v>169.68264133095235</v>
      </c>
      <c r="I85" s="37">
        <f t="shared" si="19"/>
        <v>701.57949351742468</v>
      </c>
      <c r="J85" s="40">
        <f t="shared" si="20"/>
        <v>-40.898959570428545</v>
      </c>
      <c r="K85" s="37">
        <f t="shared" si="21"/>
        <v>660.68053394699609</v>
      </c>
      <c r="L85" s="37">
        <f t="shared" si="22"/>
        <v>9389939.9412372112</v>
      </c>
      <c r="M85" s="37">
        <f t="shared" si="23"/>
        <v>8842548.2663465962</v>
      </c>
      <c r="N85" s="41">
        <f>jan!M85</f>
        <v>6649149.7064777631</v>
      </c>
      <c r="O85" s="41">
        <f t="shared" si="24"/>
        <v>2193398.5598688331</v>
      </c>
      <c r="P85" s="4"/>
      <c r="Q85" s="65"/>
      <c r="R85" s="4"/>
    </row>
    <row r="86" spans="1:18" s="34" customFormat="1" x14ac:dyDescent="0.3">
      <c r="A86" s="33" t="s">
        <v>545</v>
      </c>
      <c r="B86" s="34" t="s">
        <v>140</v>
      </c>
      <c r="C86" s="36">
        <v>21832509</v>
      </c>
      <c r="D86" s="36">
        <v>6846</v>
      </c>
      <c r="E86" s="37">
        <f t="shared" si="18"/>
        <v>3189.0898334794042</v>
      </c>
      <c r="F86" s="38">
        <f t="shared" si="15"/>
        <v>0.79392367444861012</v>
      </c>
      <c r="G86" s="39">
        <f t="shared" si="16"/>
        <v>496.66934181789725</v>
      </c>
      <c r="H86" s="39">
        <f t="shared" si="17"/>
        <v>149.13326028261693</v>
      </c>
      <c r="I86" s="37">
        <f t="shared" si="19"/>
        <v>645.80260210051415</v>
      </c>
      <c r="J86" s="40">
        <f t="shared" si="20"/>
        <v>-40.898959570428545</v>
      </c>
      <c r="K86" s="37">
        <f t="shared" si="21"/>
        <v>604.90364253008556</v>
      </c>
      <c r="L86" s="37">
        <f t="shared" si="22"/>
        <v>4421164.61398012</v>
      </c>
      <c r="M86" s="37">
        <f t="shared" si="23"/>
        <v>4141170.3367609656</v>
      </c>
      <c r="N86" s="41">
        <f>jan!M86</f>
        <v>3213147.8392966809</v>
      </c>
      <c r="O86" s="41">
        <f t="shared" si="24"/>
        <v>928022.49746428477</v>
      </c>
      <c r="P86" s="4"/>
      <c r="Q86" s="65"/>
      <c r="R86" s="4"/>
    </row>
    <row r="87" spans="1:18" s="34" customFormat="1" x14ac:dyDescent="0.3">
      <c r="A87" s="33" t="s">
        <v>546</v>
      </c>
      <c r="B87" s="34" t="s">
        <v>141</v>
      </c>
      <c r="C87" s="36">
        <v>32898744</v>
      </c>
      <c r="D87" s="36">
        <v>9051</v>
      </c>
      <c r="E87" s="37">
        <f t="shared" si="18"/>
        <v>3634.8186940669539</v>
      </c>
      <c r="F87" s="38">
        <f t="shared" si="15"/>
        <v>0.90488784080430362</v>
      </c>
      <c r="G87" s="39">
        <f t="shared" si="16"/>
        <v>229.23202546536749</v>
      </c>
      <c r="H87" s="39">
        <f t="shared" si="17"/>
        <v>0</v>
      </c>
      <c r="I87" s="37">
        <f t="shared" si="19"/>
        <v>229.23202546536749</v>
      </c>
      <c r="J87" s="40">
        <f t="shared" si="20"/>
        <v>-40.898959570428545</v>
      </c>
      <c r="K87" s="37">
        <f t="shared" si="21"/>
        <v>188.33306589493895</v>
      </c>
      <c r="L87" s="37">
        <f t="shared" si="22"/>
        <v>2074779.0624870411</v>
      </c>
      <c r="M87" s="37">
        <f t="shared" si="23"/>
        <v>1704602.5794150925</v>
      </c>
      <c r="N87" s="41">
        <f>jan!M87</f>
        <v>958473.316863065</v>
      </c>
      <c r="O87" s="41">
        <f t="shared" si="24"/>
        <v>746129.26255202747</v>
      </c>
      <c r="P87" s="4"/>
      <c r="Q87" s="65"/>
      <c r="R87" s="4"/>
    </row>
    <row r="88" spans="1:18" s="34" customFormat="1" x14ac:dyDescent="0.3">
      <c r="A88" s="33" t="s">
        <v>547</v>
      </c>
      <c r="B88" s="34" t="s">
        <v>142</v>
      </c>
      <c r="C88" s="36">
        <v>44365409</v>
      </c>
      <c r="D88" s="36">
        <v>13642</v>
      </c>
      <c r="E88" s="37">
        <f t="shared" si="18"/>
        <v>3252.1191174314617</v>
      </c>
      <c r="F88" s="38">
        <f t="shared" si="15"/>
        <v>0.80961480995308932</v>
      </c>
      <c r="G88" s="39">
        <f t="shared" si="16"/>
        <v>458.85177144666278</v>
      </c>
      <c r="H88" s="39">
        <f t="shared" si="17"/>
        <v>127.07301089939681</v>
      </c>
      <c r="I88" s="37">
        <f t="shared" si="19"/>
        <v>585.9247823460596</v>
      </c>
      <c r="J88" s="40">
        <f t="shared" si="20"/>
        <v>-40.898959570428545</v>
      </c>
      <c r="K88" s="37">
        <f t="shared" si="21"/>
        <v>545.02582277563101</v>
      </c>
      <c r="L88" s="37">
        <f t="shared" si="22"/>
        <v>7993185.8807649454</v>
      </c>
      <c r="M88" s="37">
        <f t="shared" si="23"/>
        <v>7435242.2743051583</v>
      </c>
      <c r="N88" s="41">
        <f>jan!M88</f>
        <v>5412845.0409122556</v>
      </c>
      <c r="O88" s="41">
        <f t="shared" si="24"/>
        <v>2022397.2333929026</v>
      </c>
      <c r="P88" s="4"/>
      <c r="Q88" s="65"/>
      <c r="R88" s="4"/>
    </row>
    <row r="89" spans="1:18" s="34" customFormat="1" x14ac:dyDescent="0.3">
      <c r="A89" s="33" t="s">
        <v>548</v>
      </c>
      <c r="B89" s="34" t="s">
        <v>143</v>
      </c>
      <c r="C89" s="36">
        <v>16080692</v>
      </c>
      <c r="D89" s="36">
        <v>5623</v>
      </c>
      <c r="E89" s="37">
        <f t="shared" si="18"/>
        <v>2859.8065089809711</v>
      </c>
      <c r="F89" s="38">
        <f t="shared" si="15"/>
        <v>0.71194861555375744</v>
      </c>
      <c r="G89" s="39">
        <f t="shared" si="16"/>
        <v>694.23933651695711</v>
      </c>
      <c r="H89" s="39">
        <f t="shared" si="17"/>
        <v>264.38242385706855</v>
      </c>
      <c r="I89" s="37">
        <f t="shared" si="19"/>
        <v>958.6217603740256</v>
      </c>
      <c r="J89" s="40">
        <f t="shared" si="20"/>
        <v>-40.898959570428545</v>
      </c>
      <c r="K89" s="37">
        <f t="shared" si="21"/>
        <v>917.72280080359701</v>
      </c>
      <c r="L89" s="37">
        <f t="shared" si="22"/>
        <v>5390330.1585831456</v>
      </c>
      <c r="M89" s="37">
        <f t="shared" si="23"/>
        <v>5160355.308918626</v>
      </c>
      <c r="N89" s="41">
        <f>jan!M89</f>
        <v>4396499.6026168894</v>
      </c>
      <c r="O89" s="41">
        <f t="shared" si="24"/>
        <v>763855.70630173665</v>
      </c>
      <c r="P89" s="4"/>
      <c r="Q89" s="65"/>
      <c r="R89" s="4"/>
    </row>
    <row r="90" spans="1:18" s="34" customFormat="1" x14ac:dyDescent="0.3">
      <c r="A90" s="33" t="s">
        <v>549</v>
      </c>
      <c r="B90" s="34" t="s">
        <v>144</v>
      </c>
      <c r="C90" s="36">
        <v>22824537</v>
      </c>
      <c r="D90" s="36">
        <v>6671</v>
      </c>
      <c r="E90" s="37">
        <f t="shared" si="18"/>
        <v>3421.4566032079147</v>
      </c>
      <c r="F90" s="38">
        <f t="shared" si="15"/>
        <v>0.85177136431482425</v>
      </c>
      <c r="G90" s="39">
        <f t="shared" si="16"/>
        <v>357.24927998079102</v>
      </c>
      <c r="H90" s="39">
        <f t="shared" si="17"/>
        <v>67.804890877638286</v>
      </c>
      <c r="I90" s="37">
        <f t="shared" si="19"/>
        <v>425.0541708584293</v>
      </c>
      <c r="J90" s="40">
        <f t="shared" si="20"/>
        <v>-40.898959570428545</v>
      </c>
      <c r="K90" s="37">
        <f t="shared" si="21"/>
        <v>384.15521128800077</v>
      </c>
      <c r="L90" s="37">
        <f t="shared" si="22"/>
        <v>2835536.3737965818</v>
      </c>
      <c r="M90" s="37">
        <f t="shared" si="23"/>
        <v>2562699.4145022533</v>
      </c>
      <c r="N90" s="41">
        <f>jan!M90</f>
        <v>5020709.982412817</v>
      </c>
      <c r="O90" s="41">
        <f t="shared" si="24"/>
        <v>-2458010.5679105637</v>
      </c>
      <c r="P90" s="4"/>
      <c r="Q90" s="65"/>
      <c r="R90" s="4"/>
    </row>
    <row r="91" spans="1:18" s="34" customFormat="1" x14ac:dyDescent="0.3">
      <c r="A91" s="33" t="s">
        <v>550</v>
      </c>
      <c r="B91" s="34" t="s">
        <v>145</v>
      </c>
      <c r="C91" s="36">
        <v>10561850</v>
      </c>
      <c r="D91" s="36">
        <v>2981</v>
      </c>
      <c r="E91" s="37">
        <f t="shared" si="18"/>
        <v>3543.0560214693055</v>
      </c>
      <c r="F91" s="38">
        <f t="shared" si="15"/>
        <v>0.88204353035524197</v>
      </c>
      <c r="G91" s="39">
        <f t="shared" si="16"/>
        <v>284.28962902395648</v>
      </c>
      <c r="H91" s="39">
        <f t="shared" si="17"/>
        <v>25.245094486151491</v>
      </c>
      <c r="I91" s="37">
        <f t="shared" si="19"/>
        <v>309.53472351010799</v>
      </c>
      <c r="J91" s="40">
        <f t="shared" si="20"/>
        <v>-40.898959570428545</v>
      </c>
      <c r="K91" s="37">
        <f t="shared" si="21"/>
        <v>268.63576393967946</v>
      </c>
      <c r="L91" s="37">
        <f t="shared" si="22"/>
        <v>922723.01078363194</v>
      </c>
      <c r="M91" s="37">
        <f t="shared" si="23"/>
        <v>800803.21230418445</v>
      </c>
      <c r="N91" s="41">
        <f>jan!M91</f>
        <v>2483507.6515473849</v>
      </c>
      <c r="O91" s="41">
        <f t="shared" si="24"/>
        <v>-1682704.4392432005</v>
      </c>
      <c r="P91" s="4"/>
      <c r="Q91" s="65"/>
      <c r="R91" s="4"/>
    </row>
    <row r="92" spans="1:18" s="34" customFormat="1" x14ac:dyDescent="0.3">
      <c r="A92" s="33" t="s">
        <v>551</v>
      </c>
      <c r="B92" s="34" t="s">
        <v>146</v>
      </c>
      <c r="C92" s="36">
        <v>3462271</v>
      </c>
      <c r="D92" s="36">
        <v>1305</v>
      </c>
      <c r="E92" s="37">
        <f t="shared" si="18"/>
        <v>2653.08122605364</v>
      </c>
      <c r="F92" s="38">
        <f t="shared" si="15"/>
        <v>0.66048437190025377</v>
      </c>
      <c r="G92" s="39">
        <f t="shared" si="16"/>
        <v>818.27450627335577</v>
      </c>
      <c r="H92" s="39">
        <f t="shared" si="17"/>
        <v>336.73627288163442</v>
      </c>
      <c r="I92" s="37">
        <f t="shared" si="19"/>
        <v>1155.0107791549901</v>
      </c>
      <c r="J92" s="40">
        <f t="shared" si="20"/>
        <v>-40.898959570428545</v>
      </c>
      <c r="K92" s="37">
        <f t="shared" si="21"/>
        <v>1114.1118195845615</v>
      </c>
      <c r="L92" s="37">
        <f t="shared" si="22"/>
        <v>1507289.0667972621</v>
      </c>
      <c r="M92" s="37">
        <f t="shared" si="23"/>
        <v>1453915.9245578528</v>
      </c>
      <c r="N92" s="41">
        <f>jan!M92</f>
        <v>1269741.9584767991</v>
      </c>
      <c r="O92" s="41">
        <f t="shared" si="24"/>
        <v>184173.96608105372</v>
      </c>
      <c r="P92" s="4"/>
      <c r="Q92" s="65"/>
      <c r="R92" s="4"/>
    </row>
    <row r="93" spans="1:18" s="34" customFormat="1" x14ac:dyDescent="0.3">
      <c r="A93" s="33" t="s">
        <v>552</v>
      </c>
      <c r="B93" s="34" t="s">
        <v>147</v>
      </c>
      <c r="C93" s="36">
        <v>24608348</v>
      </c>
      <c r="D93" s="36">
        <v>6418</v>
      </c>
      <c r="E93" s="37">
        <f t="shared" si="18"/>
        <v>3834.2704892489874</v>
      </c>
      <c r="F93" s="38">
        <f t="shared" si="15"/>
        <v>0.95454135023007203</v>
      </c>
      <c r="G93" s="39">
        <f t="shared" si="16"/>
        <v>109.56094835614739</v>
      </c>
      <c r="H93" s="39">
        <f t="shared" si="17"/>
        <v>0</v>
      </c>
      <c r="I93" s="37">
        <f t="shared" si="19"/>
        <v>109.56094835614739</v>
      </c>
      <c r="J93" s="40">
        <f t="shared" si="20"/>
        <v>-40.898959570428545</v>
      </c>
      <c r="K93" s="37">
        <f t="shared" si="21"/>
        <v>68.661988785718847</v>
      </c>
      <c r="L93" s="37">
        <f t="shared" si="22"/>
        <v>703162.16654975398</v>
      </c>
      <c r="M93" s="37">
        <f t="shared" si="23"/>
        <v>440672.64402674354</v>
      </c>
      <c r="N93" s="41">
        <f>jan!M93</f>
        <v>2709281.1767464341</v>
      </c>
      <c r="O93" s="41">
        <f t="shared" si="24"/>
        <v>-2268608.5327196904</v>
      </c>
      <c r="P93" s="4"/>
      <c r="Q93" s="65"/>
      <c r="R93" s="4"/>
    </row>
    <row r="94" spans="1:18" s="34" customFormat="1" x14ac:dyDescent="0.3">
      <c r="A94" s="33" t="s">
        <v>553</v>
      </c>
      <c r="B94" s="34" t="s">
        <v>148</v>
      </c>
      <c r="C94" s="36">
        <v>7715560</v>
      </c>
      <c r="D94" s="36">
        <v>2135</v>
      </c>
      <c r="E94" s="37">
        <f t="shared" si="18"/>
        <v>3613.8454332552692</v>
      </c>
      <c r="F94" s="38">
        <f t="shared" si="15"/>
        <v>0.89966654910095434</v>
      </c>
      <c r="G94" s="39">
        <f t="shared" si="16"/>
        <v>241.81598195237828</v>
      </c>
      <c r="H94" s="39">
        <f t="shared" si="17"/>
        <v>0.46880036106419992</v>
      </c>
      <c r="I94" s="37">
        <f t="shared" si="19"/>
        <v>242.28478231344249</v>
      </c>
      <c r="J94" s="40">
        <f t="shared" si="20"/>
        <v>-40.898959570428545</v>
      </c>
      <c r="K94" s="37">
        <f t="shared" si="21"/>
        <v>201.38582274301393</v>
      </c>
      <c r="L94" s="37">
        <f t="shared" si="22"/>
        <v>517278.01023919974</v>
      </c>
      <c r="M94" s="37">
        <f t="shared" si="23"/>
        <v>429958.73155633477</v>
      </c>
      <c r="N94" s="41">
        <f>jan!M94</f>
        <v>789384.53398311581</v>
      </c>
      <c r="O94" s="41">
        <f t="shared" si="24"/>
        <v>-359425.80242678104</v>
      </c>
      <c r="P94" s="4"/>
      <c r="Q94" s="65"/>
      <c r="R94" s="4"/>
    </row>
    <row r="95" spans="1:18" s="34" customFormat="1" x14ac:dyDescent="0.3">
      <c r="A95" s="33" t="s">
        <v>554</v>
      </c>
      <c r="B95" s="34" t="s">
        <v>149</v>
      </c>
      <c r="C95" s="36">
        <v>11898462</v>
      </c>
      <c r="D95" s="36">
        <v>3208</v>
      </c>
      <c r="E95" s="37">
        <f t="shared" si="18"/>
        <v>3708.9968827930174</v>
      </c>
      <c r="F95" s="38">
        <f t="shared" si="15"/>
        <v>0.92335449531465519</v>
      </c>
      <c r="G95" s="39">
        <f t="shared" si="16"/>
        <v>184.72511222972935</v>
      </c>
      <c r="H95" s="39">
        <f t="shared" si="17"/>
        <v>0</v>
      </c>
      <c r="I95" s="37">
        <f t="shared" si="19"/>
        <v>184.72511222972935</v>
      </c>
      <c r="J95" s="40">
        <f t="shared" si="20"/>
        <v>-40.898959570428545</v>
      </c>
      <c r="K95" s="37">
        <f t="shared" si="21"/>
        <v>143.82615265930082</v>
      </c>
      <c r="L95" s="37">
        <f t="shared" si="22"/>
        <v>592598.16003297176</v>
      </c>
      <c r="M95" s="37">
        <f t="shared" si="23"/>
        <v>461394.29773103702</v>
      </c>
      <c r="N95" s="41">
        <f>jan!M95</f>
        <v>760009.70761959569</v>
      </c>
      <c r="O95" s="41">
        <f t="shared" si="24"/>
        <v>-298615.40988855867</v>
      </c>
      <c r="P95" s="4"/>
      <c r="Q95" s="65"/>
      <c r="R95" s="4"/>
    </row>
    <row r="96" spans="1:18" s="34" customFormat="1" x14ac:dyDescent="0.3">
      <c r="A96" s="33" t="s">
        <v>555</v>
      </c>
      <c r="B96" s="34" t="s">
        <v>150</v>
      </c>
      <c r="C96" s="36">
        <v>8420044</v>
      </c>
      <c r="D96" s="36">
        <v>1610</v>
      </c>
      <c r="E96" s="37">
        <f t="shared" si="18"/>
        <v>5229.84099378882</v>
      </c>
      <c r="F96" s="38">
        <f t="shared" si="15"/>
        <v>1.3019685224861526</v>
      </c>
      <c r="G96" s="39">
        <f t="shared" si="16"/>
        <v>-727.78135436775221</v>
      </c>
      <c r="H96" s="39">
        <f t="shared" si="17"/>
        <v>0</v>
      </c>
      <c r="I96" s="37">
        <f t="shared" si="19"/>
        <v>-727.78135436775221</v>
      </c>
      <c r="J96" s="40">
        <f t="shared" si="20"/>
        <v>-40.898959570428545</v>
      </c>
      <c r="K96" s="37">
        <f t="shared" si="21"/>
        <v>-768.6803139381808</v>
      </c>
      <c r="L96" s="37">
        <f t="shared" si="22"/>
        <v>-1171727.9805320811</v>
      </c>
      <c r="M96" s="37">
        <f t="shared" si="23"/>
        <v>-1237575.305440471</v>
      </c>
      <c r="N96" s="41">
        <f>jan!M96</f>
        <v>930070.01333152957</v>
      </c>
      <c r="O96" s="41">
        <f t="shared" si="24"/>
        <v>-2167645.3187720007</v>
      </c>
      <c r="P96" s="4"/>
      <c r="Q96" s="65"/>
      <c r="R96" s="4"/>
    </row>
    <row r="97" spans="1:18" s="34" customFormat="1" x14ac:dyDescent="0.3">
      <c r="A97" s="33" t="s">
        <v>556</v>
      </c>
      <c r="B97" s="34" t="s">
        <v>151</v>
      </c>
      <c r="C97" s="36">
        <v>259321804</v>
      </c>
      <c r="D97" s="36">
        <v>68933</v>
      </c>
      <c r="E97" s="37">
        <f t="shared" si="18"/>
        <v>3761.9399126688231</v>
      </c>
      <c r="F97" s="38">
        <f t="shared" si="15"/>
        <v>0.93653465862463103</v>
      </c>
      <c r="G97" s="39">
        <f t="shared" si="16"/>
        <v>152.95929430424593</v>
      </c>
      <c r="H97" s="39">
        <f t="shared" si="17"/>
        <v>0</v>
      </c>
      <c r="I97" s="37">
        <f t="shared" si="19"/>
        <v>152.95929430424593</v>
      </c>
      <c r="J97" s="40">
        <f t="shared" si="20"/>
        <v>-40.898959570428545</v>
      </c>
      <c r="K97" s="37">
        <f t="shared" si="21"/>
        <v>112.06033473381738</v>
      </c>
      <c r="L97" s="37">
        <f t="shared" si="22"/>
        <v>10543943.034274586</v>
      </c>
      <c r="M97" s="37">
        <f t="shared" si="23"/>
        <v>7724655.0542062335</v>
      </c>
      <c r="N97" s="41">
        <f>jan!M97</f>
        <v>2636599.366116636</v>
      </c>
      <c r="O97" s="41">
        <f t="shared" si="24"/>
        <v>5088055.688089598</v>
      </c>
      <c r="P97" s="4"/>
      <c r="Q97" s="65"/>
      <c r="R97" s="4"/>
    </row>
    <row r="98" spans="1:18" s="34" customFormat="1" x14ac:dyDescent="0.3">
      <c r="A98" s="33" t="s">
        <v>557</v>
      </c>
      <c r="B98" s="34" t="s">
        <v>152</v>
      </c>
      <c r="C98" s="36">
        <v>110050699</v>
      </c>
      <c r="D98" s="36">
        <v>27481</v>
      </c>
      <c r="E98" s="37">
        <f t="shared" si="18"/>
        <v>4004.6104217459338</v>
      </c>
      <c r="F98" s="38">
        <f t="shared" si="15"/>
        <v>0.99694746362756004</v>
      </c>
      <c r="G98" s="39">
        <f t="shared" si="16"/>
        <v>7.3569888579795588</v>
      </c>
      <c r="H98" s="39">
        <f t="shared" si="17"/>
        <v>0</v>
      </c>
      <c r="I98" s="37">
        <f t="shared" si="19"/>
        <v>7.3569888579795588</v>
      </c>
      <c r="J98" s="40">
        <f t="shared" si="20"/>
        <v>-40.898959570428545</v>
      </c>
      <c r="K98" s="37">
        <f t="shared" si="21"/>
        <v>-33.541970712448986</v>
      </c>
      <c r="L98" s="37">
        <f t="shared" si="22"/>
        <v>202177.41080613626</v>
      </c>
      <c r="M98" s="37">
        <f t="shared" si="23"/>
        <v>-921766.89714881056</v>
      </c>
      <c r="N98" s="41">
        <f>jan!M98</f>
        <v>-732745.57011226739</v>
      </c>
      <c r="O98" s="41">
        <f t="shared" si="24"/>
        <v>-189021.32703654317</v>
      </c>
      <c r="P98" s="4"/>
      <c r="Q98" s="65"/>
      <c r="R98" s="4"/>
    </row>
    <row r="99" spans="1:18" s="34" customFormat="1" x14ac:dyDescent="0.3">
      <c r="A99" s="33" t="s">
        <v>558</v>
      </c>
      <c r="B99" s="34" t="s">
        <v>153</v>
      </c>
      <c r="C99" s="36">
        <v>103947711</v>
      </c>
      <c r="D99" s="36">
        <v>30442</v>
      </c>
      <c r="E99" s="37">
        <f t="shared" si="18"/>
        <v>3414.6150384337429</v>
      </c>
      <c r="F99" s="38">
        <f t="shared" si="15"/>
        <v>0.85006815727830043</v>
      </c>
      <c r="G99" s="39">
        <f t="shared" si="16"/>
        <v>361.35421884529404</v>
      </c>
      <c r="H99" s="39">
        <f t="shared" si="17"/>
        <v>70.19943854859838</v>
      </c>
      <c r="I99" s="37">
        <f t="shared" si="19"/>
        <v>431.55365739389242</v>
      </c>
      <c r="J99" s="40">
        <f t="shared" si="20"/>
        <v>-40.898959570428545</v>
      </c>
      <c r="K99" s="37">
        <f t="shared" si="21"/>
        <v>390.65469782346389</v>
      </c>
      <c r="L99" s="37">
        <f t="shared" si="22"/>
        <v>13137356.438384874</v>
      </c>
      <c r="M99" s="37">
        <f t="shared" si="23"/>
        <v>11892310.311141888</v>
      </c>
      <c r="N99" s="41">
        <f>jan!M99</f>
        <v>10545865.751762997</v>
      </c>
      <c r="O99" s="41">
        <f t="shared" si="24"/>
        <v>1346444.5593788903</v>
      </c>
      <c r="P99" s="4"/>
      <c r="Q99" s="65"/>
      <c r="R99" s="4"/>
    </row>
    <row r="100" spans="1:18" s="34" customFormat="1" x14ac:dyDescent="0.3">
      <c r="A100" s="33" t="s">
        <v>559</v>
      </c>
      <c r="B100" s="34" t="s">
        <v>154</v>
      </c>
      <c r="C100" s="36">
        <v>28417525</v>
      </c>
      <c r="D100" s="36">
        <v>6845</v>
      </c>
      <c r="E100" s="37">
        <f t="shared" si="18"/>
        <v>4151.5741417092768</v>
      </c>
      <c r="F100" s="38">
        <f t="shared" si="15"/>
        <v>1.0335340706710607</v>
      </c>
      <c r="G100" s="39">
        <f t="shared" si="16"/>
        <v>-80.821243120026239</v>
      </c>
      <c r="H100" s="39">
        <f t="shared" si="17"/>
        <v>0</v>
      </c>
      <c r="I100" s="37">
        <f t="shared" si="19"/>
        <v>-80.821243120026239</v>
      </c>
      <c r="J100" s="40">
        <f t="shared" si="20"/>
        <v>-40.898959570428545</v>
      </c>
      <c r="K100" s="37">
        <f t="shared" si="21"/>
        <v>-121.72020269045478</v>
      </c>
      <c r="L100" s="37">
        <f t="shared" si="22"/>
        <v>-553221.40915657964</v>
      </c>
      <c r="M100" s="37">
        <f t="shared" si="23"/>
        <v>-833174.78741616302</v>
      </c>
      <c r="N100" s="41">
        <f>jan!M100</f>
        <v>-1368454.2493947982</v>
      </c>
      <c r="O100" s="41">
        <f t="shared" si="24"/>
        <v>535279.46197863517</v>
      </c>
      <c r="P100" s="4"/>
      <c r="Q100" s="65"/>
      <c r="R100" s="4"/>
    </row>
    <row r="101" spans="1:18" s="34" customFormat="1" x14ac:dyDescent="0.3">
      <c r="A101" s="33" t="s">
        <v>560</v>
      </c>
      <c r="B101" s="34" t="s">
        <v>155</v>
      </c>
      <c r="C101" s="36">
        <v>3814652</v>
      </c>
      <c r="D101" s="36">
        <v>1052</v>
      </c>
      <c r="E101" s="37">
        <f t="shared" si="18"/>
        <v>3626.0950570342206</v>
      </c>
      <c r="F101" s="38">
        <f t="shared" si="15"/>
        <v>0.90271609202041092</v>
      </c>
      <c r="G101" s="39">
        <f t="shared" si="16"/>
        <v>234.46620768500742</v>
      </c>
      <c r="H101" s="39">
        <f t="shared" si="17"/>
        <v>0</v>
      </c>
      <c r="I101" s="37">
        <f t="shared" si="19"/>
        <v>234.46620768500742</v>
      </c>
      <c r="J101" s="40">
        <f t="shared" si="20"/>
        <v>-40.898959570428545</v>
      </c>
      <c r="K101" s="37">
        <f t="shared" si="21"/>
        <v>193.56724811457889</v>
      </c>
      <c r="L101" s="37">
        <f t="shared" si="22"/>
        <v>246658.4504846278</v>
      </c>
      <c r="M101" s="37">
        <f t="shared" si="23"/>
        <v>203632.745016537</v>
      </c>
      <c r="N101" s="41">
        <f>jan!M101</f>
        <v>127790.94945751234</v>
      </c>
      <c r="O101" s="41">
        <f t="shared" si="24"/>
        <v>75841.795559024657</v>
      </c>
      <c r="P101" s="4"/>
      <c r="Q101" s="65"/>
      <c r="R101" s="4"/>
    </row>
    <row r="102" spans="1:18" s="34" customFormat="1" x14ac:dyDescent="0.3">
      <c r="A102" s="33" t="s">
        <v>561</v>
      </c>
      <c r="B102" s="34" t="s">
        <v>99</v>
      </c>
      <c r="C102" s="36">
        <v>13956356</v>
      </c>
      <c r="D102" s="36">
        <v>3315</v>
      </c>
      <c r="E102" s="37">
        <f t="shared" si="18"/>
        <v>4210.0621417797893</v>
      </c>
      <c r="F102" s="38">
        <f t="shared" si="15"/>
        <v>1.0480946538944156</v>
      </c>
      <c r="G102" s="39">
        <f t="shared" si="16"/>
        <v>-115.91404316233374</v>
      </c>
      <c r="H102" s="39">
        <f t="shared" si="17"/>
        <v>0</v>
      </c>
      <c r="I102" s="37">
        <f t="shared" si="19"/>
        <v>-115.91404316233374</v>
      </c>
      <c r="J102" s="40">
        <f t="shared" si="20"/>
        <v>-40.898959570428545</v>
      </c>
      <c r="K102" s="37">
        <f t="shared" si="21"/>
        <v>-156.8130027327623</v>
      </c>
      <c r="L102" s="37">
        <f t="shared" si="22"/>
        <v>-384255.05308313633</v>
      </c>
      <c r="M102" s="37">
        <f t="shared" si="23"/>
        <v>-519835.10405910702</v>
      </c>
      <c r="N102" s="41">
        <f>jan!M102</f>
        <v>437473.98864225607</v>
      </c>
      <c r="O102" s="41">
        <f t="shared" si="24"/>
        <v>-957309.09270136314</v>
      </c>
      <c r="P102" s="4"/>
      <c r="Q102" s="65"/>
      <c r="R102" s="4"/>
    </row>
    <row r="103" spans="1:18" s="34" customFormat="1" x14ac:dyDescent="0.3">
      <c r="A103" s="33" t="s">
        <v>562</v>
      </c>
      <c r="B103" s="34" t="s">
        <v>156</v>
      </c>
      <c r="C103" s="36">
        <v>20206139</v>
      </c>
      <c r="D103" s="36">
        <v>4576</v>
      </c>
      <c r="E103" s="37">
        <f t="shared" si="18"/>
        <v>4415.6772290209792</v>
      </c>
      <c r="F103" s="38">
        <f t="shared" si="15"/>
        <v>1.0992825144152631</v>
      </c>
      <c r="G103" s="39">
        <f t="shared" si="16"/>
        <v>-239.2830955070477</v>
      </c>
      <c r="H103" s="39">
        <f t="shared" si="17"/>
        <v>0</v>
      </c>
      <c r="I103" s="37">
        <f t="shared" si="19"/>
        <v>-239.2830955070477</v>
      </c>
      <c r="J103" s="40">
        <f t="shared" si="20"/>
        <v>-40.898959570428545</v>
      </c>
      <c r="K103" s="37">
        <f t="shared" si="21"/>
        <v>-280.18205507747626</v>
      </c>
      <c r="L103" s="37">
        <f t="shared" si="22"/>
        <v>-1094959.4450402502</v>
      </c>
      <c r="M103" s="37">
        <f t="shared" si="23"/>
        <v>-1282113.0840345314</v>
      </c>
      <c r="N103" s="41">
        <f>jan!M103</f>
        <v>886988.47216499678</v>
      </c>
      <c r="O103" s="41">
        <f t="shared" si="24"/>
        <v>-2169101.5561995283</v>
      </c>
      <c r="P103" s="4"/>
      <c r="Q103" s="65"/>
      <c r="R103" s="4"/>
    </row>
    <row r="104" spans="1:18" s="34" customFormat="1" x14ac:dyDescent="0.3">
      <c r="A104" s="33" t="s">
        <v>563</v>
      </c>
      <c r="B104" s="34" t="s">
        <v>157</v>
      </c>
      <c r="C104" s="36">
        <v>11132516</v>
      </c>
      <c r="D104" s="36">
        <v>2481</v>
      </c>
      <c r="E104" s="37">
        <f t="shared" si="18"/>
        <v>4487.1084240225719</v>
      </c>
      <c r="F104" s="38">
        <f t="shared" si="15"/>
        <v>1.1170653050442891</v>
      </c>
      <c r="G104" s="39">
        <f t="shared" si="16"/>
        <v>-282.14181250800328</v>
      </c>
      <c r="H104" s="39">
        <f t="shared" si="17"/>
        <v>0</v>
      </c>
      <c r="I104" s="37">
        <f t="shared" si="19"/>
        <v>-282.14181250800328</v>
      </c>
      <c r="J104" s="40">
        <f t="shared" si="20"/>
        <v>-40.898959570428545</v>
      </c>
      <c r="K104" s="37">
        <f t="shared" si="21"/>
        <v>-323.04077207843181</v>
      </c>
      <c r="L104" s="37">
        <f t="shared" si="22"/>
        <v>-699993.83683235617</v>
      </c>
      <c r="M104" s="37">
        <f t="shared" si="23"/>
        <v>-801464.15552658937</v>
      </c>
      <c r="N104" s="41">
        <f>jan!M104</f>
        <v>496074.92473635194</v>
      </c>
      <c r="O104" s="41">
        <f t="shared" si="24"/>
        <v>-1297539.0802629413</v>
      </c>
      <c r="P104" s="4"/>
      <c r="Q104" s="65"/>
      <c r="R104" s="4"/>
    </row>
    <row r="105" spans="1:18" s="34" customFormat="1" x14ac:dyDescent="0.3">
      <c r="A105" s="33" t="s">
        <v>564</v>
      </c>
      <c r="B105" s="34" t="s">
        <v>158</v>
      </c>
      <c r="C105" s="36">
        <v>22830325</v>
      </c>
      <c r="D105" s="36">
        <v>4671</v>
      </c>
      <c r="E105" s="37">
        <f t="shared" si="18"/>
        <v>4887.6739456219229</v>
      </c>
      <c r="F105" s="38">
        <f t="shared" si="15"/>
        <v>1.2167860615519892</v>
      </c>
      <c r="G105" s="39">
        <f t="shared" si="16"/>
        <v>-522.48112546761388</v>
      </c>
      <c r="H105" s="39">
        <f t="shared" si="17"/>
        <v>0</v>
      </c>
      <c r="I105" s="37">
        <f t="shared" si="19"/>
        <v>-522.48112546761388</v>
      </c>
      <c r="J105" s="40">
        <f t="shared" si="20"/>
        <v>-40.898959570428545</v>
      </c>
      <c r="K105" s="37">
        <f t="shared" si="21"/>
        <v>-563.38008503804247</v>
      </c>
      <c r="L105" s="37">
        <f t="shared" si="22"/>
        <v>-2440509.3370592245</v>
      </c>
      <c r="M105" s="37">
        <f t="shared" si="23"/>
        <v>-2631548.3772126962</v>
      </c>
      <c r="N105" s="41">
        <f>jan!M105</f>
        <v>1029633.8251686816</v>
      </c>
      <c r="O105" s="41">
        <f t="shared" si="24"/>
        <v>-3661182.202381378</v>
      </c>
      <c r="P105" s="4"/>
      <c r="Q105" s="65"/>
      <c r="R105" s="4"/>
    </row>
    <row r="106" spans="1:18" s="34" customFormat="1" x14ac:dyDescent="0.3">
      <c r="A106" s="33" t="s">
        <v>565</v>
      </c>
      <c r="B106" s="34" t="s">
        <v>159</v>
      </c>
      <c r="C106" s="36">
        <v>30583137</v>
      </c>
      <c r="D106" s="36">
        <v>4473</v>
      </c>
      <c r="E106" s="37">
        <f t="shared" si="18"/>
        <v>6837.2763246143531</v>
      </c>
      <c r="F106" s="38">
        <f t="shared" si="15"/>
        <v>1.7021394273286694</v>
      </c>
      <c r="G106" s="39">
        <f t="shared" si="16"/>
        <v>-1692.242552863072</v>
      </c>
      <c r="H106" s="39">
        <f t="shared" si="17"/>
        <v>0</v>
      </c>
      <c r="I106" s="37">
        <f t="shared" si="19"/>
        <v>-1692.242552863072</v>
      </c>
      <c r="J106" s="40">
        <f t="shared" si="20"/>
        <v>-40.898959570428545</v>
      </c>
      <c r="K106" s="37">
        <f t="shared" si="21"/>
        <v>-1733.1415124335006</v>
      </c>
      <c r="L106" s="37">
        <f t="shared" si="22"/>
        <v>-7569400.9389565205</v>
      </c>
      <c r="M106" s="37">
        <f t="shared" si="23"/>
        <v>-7752341.9851150485</v>
      </c>
      <c r="N106" s="41">
        <f>jan!M106</f>
        <v>-784283.83505375218</v>
      </c>
      <c r="O106" s="41">
        <f t="shared" si="24"/>
        <v>-6968058.1500612963</v>
      </c>
      <c r="P106" s="4"/>
      <c r="Q106" s="65"/>
      <c r="R106" s="4"/>
    </row>
    <row r="107" spans="1:18" s="34" customFormat="1" x14ac:dyDescent="0.3">
      <c r="A107" s="33" t="s">
        <v>566</v>
      </c>
      <c r="B107" s="34" t="s">
        <v>160</v>
      </c>
      <c r="C107" s="36">
        <v>12053304</v>
      </c>
      <c r="D107" s="36">
        <v>3490</v>
      </c>
      <c r="E107" s="37">
        <f t="shared" si="18"/>
        <v>3453.6687679083093</v>
      </c>
      <c r="F107" s="38">
        <f t="shared" si="15"/>
        <v>0.85979058029688993</v>
      </c>
      <c r="G107" s="39">
        <f t="shared" si="16"/>
        <v>337.92198116055425</v>
      </c>
      <c r="H107" s="39">
        <f t="shared" si="17"/>
        <v>56.530633232500165</v>
      </c>
      <c r="I107" s="37">
        <f t="shared" si="19"/>
        <v>394.45261439305443</v>
      </c>
      <c r="J107" s="40">
        <f t="shared" si="20"/>
        <v>-40.898959570428545</v>
      </c>
      <c r="K107" s="37">
        <f t="shared" si="21"/>
        <v>353.5536548226259</v>
      </c>
      <c r="L107" s="37">
        <f t="shared" si="22"/>
        <v>1376639.6242317599</v>
      </c>
      <c r="M107" s="37">
        <f t="shared" si="23"/>
        <v>1233902.2553309645</v>
      </c>
      <c r="N107" s="41">
        <f>jan!M107</f>
        <v>819054.58014101768</v>
      </c>
      <c r="O107" s="41">
        <f t="shared" si="24"/>
        <v>414847.67518994678</v>
      </c>
      <c r="P107" s="4"/>
      <c r="Q107" s="65"/>
      <c r="R107" s="4"/>
    </row>
    <row r="108" spans="1:18" s="34" customFormat="1" x14ac:dyDescent="0.3">
      <c r="A108" s="33" t="s">
        <v>567</v>
      </c>
      <c r="B108" s="34" t="s">
        <v>161</v>
      </c>
      <c r="C108" s="36">
        <v>9959758</v>
      </c>
      <c r="D108" s="36">
        <v>2239</v>
      </c>
      <c r="E108" s="37">
        <f t="shared" si="18"/>
        <v>4448.3063867798128</v>
      </c>
      <c r="F108" s="38">
        <f t="shared" si="15"/>
        <v>1.1074055407878987</v>
      </c>
      <c r="G108" s="39">
        <f t="shared" si="16"/>
        <v>-258.86059016234782</v>
      </c>
      <c r="H108" s="39">
        <f t="shared" si="17"/>
        <v>0</v>
      </c>
      <c r="I108" s="37">
        <f t="shared" si="19"/>
        <v>-258.86059016234782</v>
      </c>
      <c r="J108" s="40">
        <f t="shared" si="20"/>
        <v>-40.898959570428545</v>
      </c>
      <c r="K108" s="37">
        <f t="shared" si="21"/>
        <v>-299.75954973277635</v>
      </c>
      <c r="L108" s="37">
        <f t="shared" si="22"/>
        <v>-579588.86137349682</v>
      </c>
      <c r="M108" s="37">
        <f t="shared" si="23"/>
        <v>-671161.63185168628</v>
      </c>
      <c r="N108" s="41">
        <f>jan!M108</f>
        <v>-484063.91783709999</v>
      </c>
      <c r="O108" s="41">
        <f t="shared" si="24"/>
        <v>-187097.71401458629</v>
      </c>
      <c r="P108" s="4"/>
      <c r="Q108" s="65"/>
      <c r="R108" s="4"/>
    </row>
    <row r="109" spans="1:18" s="34" customFormat="1" x14ac:dyDescent="0.3">
      <c r="A109" s="33" t="s">
        <v>568</v>
      </c>
      <c r="B109" s="34" t="s">
        <v>162</v>
      </c>
      <c r="C109" s="36">
        <v>49696235</v>
      </c>
      <c r="D109" s="36">
        <v>13980</v>
      </c>
      <c r="E109" s="37">
        <f t="shared" si="18"/>
        <v>3554.8093705293277</v>
      </c>
      <c r="F109" s="38">
        <f t="shared" si="15"/>
        <v>0.88496952572070631</v>
      </c>
      <c r="G109" s="39">
        <f t="shared" si="16"/>
        <v>277.23761958794319</v>
      </c>
      <c r="H109" s="39">
        <f t="shared" si="17"/>
        <v>21.13142231514373</v>
      </c>
      <c r="I109" s="37">
        <f t="shared" si="19"/>
        <v>298.3690419030869</v>
      </c>
      <c r="J109" s="40">
        <f t="shared" si="20"/>
        <v>-40.898959570428545</v>
      </c>
      <c r="K109" s="37">
        <f t="shared" si="21"/>
        <v>257.47008233265836</v>
      </c>
      <c r="L109" s="37">
        <f t="shared" si="22"/>
        <v>4171199.205805155</v>
      </c>
      <c r="M109" s="37">
        <f t="shared" si="23"/>
        <v>3599431.7510105642</v>
      </c>
      <c r="N109" s="41">
        <f>jan!M109</f>
        <v>6163330.8856365168</v>
      </c>
      <c r="O109" s="41">
        <f t="shared" si="24"/>
        <v>-2563899.1346259527</v>
      </c>
      <c r="P109" s="4"/>
      <c r="Q109" s="65"/>
      <c r="R109" s="4"/>
    </row>
    <row r="110" spans="1:18" s="34" customFormat="1" x14ac:dyDescent="0.3">
      <c r="A110" s="33" t="s">
        <v>569</v>
      </c>
      <c r="B110" s="34" t="s">
        <v>163</v>
      </c>
      <c r="C110" s="36">
        <v>68984323</v>
      </c>
      <c r="D110" s="36">
        <v>19117</v>
      </c>
      <c r="E110" s="37">
        <f t="shared" si="18"/>
        <v>3608.5328764973583</v>
      </c>
      <c r="F110" s="38">
        <f t="shared" si="15"/>
        <v>0.89834398849520436</v>
      </c>
      <c r="G110" s="39">
        <f t="shared" si="16"/>
        <v>245.00351600712483</v>
      </c>
      <c r="H110" s="39">
        <f t="shared" si="17"/>
        <v>2.3281952263330137</v>
      </c>
      <c r="I110" s="37">
        <f t="shared" si="19"/>
        <v>247.33171123345784</v>
      </c>
      <c r="J110" s="40">
        <f t="shared" si="20"/>
        <v>-40.898959570428545</v>
      </c>
      <c r="K110" s="37">
        <f t="shared" si="21"/>
        <v>206.43275166302931</v>
      </c>
      <c r="L110" s="37">
        <f t="shared" si="22"/>
        <v>4728240.3236500137</v>
      </c>
      <c r="M110" s="37">
        <f t="shared" si="23"/>
        <v>3946374.9135421314</v>
      </c>
      <c r="N110" s="41">
        <f>jan!M110</f>
        <v>2721087.3077749661</v>
      </c>
      <c r="O110" s="41">
        <f t="shared" si="24"/>
        <v>1225287.6057671653</v>
      </c>
      <c r="P110" s="4"/>
      <c r="Q110" s="65"/>
      <c r="R110" s="4"/>
    </row>
    <row r="111" spans="1:18" s="34" customFormat="1" x14ac:dyDescent="0.3">
      <c r="A111" s="33" t="s">
        <v>570</v>
      </c>
      <c r="B111" s="34" t="s">
        <v>164</v>
      </c>
      <c r="C111" s="36">
        <v>84314039</v>
      </c>
      <c r="D111" s="36">
        <v>24963</v>
      </c>
      <c r="E111" s="37">
        <f t="shared" si="18"/>
        <v>3377.5603493169892</v>
      </c>
      <c r="F111" s="38">
        <f t="shared" si="15"/>
        <v>0.84084339520660067</v>
      </c>
      <c r="G111" s="39">
        <f t="shared" si="16"/>
        <v>383.58703231534628</v>
      </c>
      <c r="H111" s="39">
        <f t="shared" si="17"/>
        <v>83.168579739462189</v>
      </c>
      <c r="I111" s="37">
        <f t="shared" si="19"/>
        <v>466.75561205480847</v>
      </c>
      <c r="J111" s="40">
        <f t="shared" si="20"/>
        <v>-40.898959570428545</v>
      </c>
      <c r="K111" s="37">
        <f t="shared" si="21"/>
        <v>425.85665248437994</v>
      </c>
      <c r="L111" s="37">
        <f t="shared" si="22"/>
        <v>11651620.343724184</v>
      </c>
      <c r="M111" s="37">
        <f t="shared" si="23"/>
        <v>10630659.615967575</v>
      </c>
      <c r="N111" s="41">
        <f>jan!M111</f>
        <v>7286879.9776676949</v>
      </c>
      <c r="O111" s="41">
        <f t="shared" si="24"/>
        <v>3343779.6382998805</v>
      </c>
      <c r="P111" s="4"/>
      <c r="Q111" s="65"/>
      <c r="R111" s="4"/>
    </row>
    <row r="112" spans="1:18" s="34" customFormat="1" x14ac:dyDescent="0.3">
      <c r="A112" s="33" t="s">
        <v>571</v>
      </c>
      <c r="B112" s="34" t="s">
        <v>165</v>
      </c>
      <c r="C112" s="36">
        <v>109931566</v>
      </c>
      <c r="D112" s="36">
        <v>26373</v>
      </c>
      <c r="E112" s="37">
        <f t="shared" si="18"/>
        <v>4168.3375421832934</v>
      </c>
      <c r="F112" s="38">
        <f t="shared" si="15"/>
        <v>1.0377073179596341</v>
      </c>
      <c r="G112" s="39">
        <f t="shared" si="16"/>
        <v>-90.879283404436222</v>
      </c>
      <c r="H112" s="39">
        <f t="shared" si="17"/>
        <v>0</v>
      </c>
      <c r="I112" s="37">
        <f t="shared" si="19"/>
        <v>-90.879283404436222</v>
      </c>
      <c r="J112" s="40">
        <f t="shared" si="20"/>
        <v>-40.898959570428545</v>
      </c>
      <c r="K112" s="37">
        <f t="shared" si="21"/>
        <v>-131.77824297486478</v>
      </c>
      <c r="L112" s="37">
        <f t="shared" si="22"/>
        <v>-2396759.3412251966</v>
      </c>
      <c r="M112" s="37">
        <f t="shared" si="23"/>
        <v>-3475387.6019761087</v>
      </c>
      <c r="N112" s="41">
        <f>jan!M112</f>
        <v>-5008507.3526207497</v>
      </c>
      <c r="O112" s="41">
        <f t="shared" si="24"/>
        <v>1533119.750644641</v>
      </c>
      <c r="P112" s="4"/>
      <c r="Q112" s="65"/>
      <c r="R112" s="4"/>
    </row>
    <row r="113" spans="1:18" s="34" customFormat="1" x14ac:dyDescent="0.3">
      <c r="A113" s="33" t="s">
        <v>572</v>
      </c>
      <c r="B113" s="34" t="s">
        <v>166</v>
      </c>
      <c r="C113" s="36">
        <v>88917039</v>
      </c>
      <c r="D113" s="36">
        <v>22635</v>
      </c>
      <c r="E113" s="37">
        <f t="shared" si="18"/>
        <v>3928.2986083499004</v>
      </c>
      <c r="F113" s="38">
        <f t="shared" si="15"/>
        <v>0.9779496434159185</v>
      </c>
      <c r="G113" s="39">
        <f t="shared" si="16"/>
        <v>53.144076895599575</v>
      </c>
      <c r="H113" s="39">
        <f t="shared" si="17"/>
        <v>0</v>
      </c>
      <c r="I113" s="37">
        <f t="shared" si="19"/>
        <v>53.144076895599575</v>
      </c>
      <c r="J113" s="40">
        <f t="shared" si="20"/>
        <v>-40.898959570428545</v>
      </c>
      <c r="K113" s="37">
        <f t="shared" si="21"/>
        <v>12.24511732517103</v>
      </c>
      <c r="L113" s="37">
        <f t="shared" si="22"/>
        <v>1202916.1805318964</v>
      </c>
      <c r="M113" s="37">
        <f t="shared" si="23"/>
        <v>277168.23065524624</v>
      </c>
      <c r="N113" s="41">
        <f>jan!M113</f>
        <v>-1355935.6087730101</v>
      </c>
      <c r="O113" s="41">
        <f t="shared" si="24"/>
        <v>1633103.8394282563</v>
      </c>
      <c r="P113" s="4"/>
      <c r="Q113" s="65"/>
      <c r="R113" s="4"/>
    </row>
    <row r="114" spans="1:18" s="34" customFormat="1" x14ac:dyDescent="0.3">
      <c r="A114" s="33" t="s">
        <v>573</v>
      </c>
      <c r="B114" s="34" t="s">
        <v>167</v>
      </c>
      <c r="C114" s="36">
        <v>33369768</v>
      </c>
      <c r="D114" s="36">
        <v>9521</v>
      </c>
      <c r="E114" s="37">
        <f t="shared" si="18"/>
        <v>3504.8595735742042</v>
      </c>
      <c r="F114" s="38">
        <f t="shared" si="15"/>
        <v>0.87253452752145289</v>
      </c>
      <c r="G114" s="39">
        <f t="shared" si="16"/>
        <v>307.20749776101729</v>
      </c>
      <c r="H114" s="39">
        <f t="shared" si="17"/>
        <v>38.613851249436948</v>
      </c>
      <c r="I114" s="37">
        <f t="shared" si="19"/>
        <v>345.82134901045424</v>
      </c>
      <c r="J114" s="40">
        <f t="shared" si="20"/>
        <v>-40.898959570428545</v>
      </c>
      <c r="K114" s="37">
        <f t="shared" si="21"/>
        <v>304.92238944002571</v>
      </c>
      <c r="L114" s="37">
        <f t="shared" si="22"/>
        <v>3292565.0639285347</v>
      </c>
      <c r="M114" s="37">
        <f t="shared" si="23"/>
        <v>2903166.0698584849</v>
      </c>
      <c r="N114" s="41">
        <f>jan!M114</f>
        <v>1709162.2585408499</v>
      </c>
      <c r="O114" s="41">
        <f t="shared" si="24"/>
        <v>1194003.811317635</v>
      </c>
      <c r="P114" s="4"/>
      <c r="Q114" s="65"/>
      <c r="R114" s="4"/>
    </row>
    <row r="115" spans="1:18" s="34" customFormat="1" x14ac:dyDescent="0.3">
      <c r="A115" s="33" t="s">
        <v>574</v>
      </c>
      <c r="B115" s="34" t="s">
        <v>168</v>
      </c>
      <c r="C115" s="36">
        <v>9718521</v>
      </c>
      <c r="D115" s="36">
        <v>2694</v>
      </c>
      <c r="E115" s="37">
        <f t="shared" si="18"/>
        <v>3607.4688195991093</v>
      </c>
      <c r="F115" s="38">
        <f t="shared" si="15"/>
        <v>0.89807909161032784</v>
      </c>
      <c r="G115" s="39">
        <f t="shared" si="16"/>
        <v>245.64195014607421</v>
      </c>
      <c r="H115" s="39">
        <f t="shared" si="17"/>
        <v>2.7006151407201511</v>
      </c>
      <c r="I115" s="37">
        <f t="shared" si="19"/>
        <v>248.34256528679435</v>
      </c>
      <c r="J115" s="40">
        <f t="shared" si="20"/>
        <v>-40.898959570428545</v>
      </c>
      <c r="K115" s="37">
        <f t="shared" si="21"/>
        <v>207.44360571636582</v>
      </c>
      <c r="L115" s="37">
        <f t="shared" si="22"/>
        <v>669034.87088262395</v>
      </c>
      <c r="M115" s="37">
        <f t="shared" si="23"/>
        <v>558853.07379988953</v>
      </c>
      <c r="N115" s="41">
        <f>jan!M115</f>
        <v>782252.20025785244</v>
      </c>
      <c r="O115" s="41">
        <f t="shared" si="24"/>
        <v>-223399.12645796291</v>
      </c>
      <c r="P115" s="4"/>
      <c r="Q115" s="65"/>
      <c r="R115" s="4"/>
    </row>
    <row r="116" spans="1:18" s="34" customFormat="1" x14ac:dyDescent="0.3">
      <c r="A116" s="33" t="s">
        <v>575</v>
      </c>
      <c r="B116" s="34" t="s">
        <v>169</v>
      </c>
      <c r="C116" s="36">
        <v>5729650</v>
      </c>
      <c r="D116" s="36">
        <v>1419</v>
      </c>
      <c r="E116" s="37">
        <f t="shared" si="18"/>
        <v>4037.8083157152923</v>
      </c>
      <c r="F116" s="38">
        <f t="shared" si="15"/>
        <v>1.0052120768370765</v>
      </c>
      <c r="G116" s="39">
        <f t="shared" si="16"/>
        <v>-12.561747523635585</v>
      </c>
      <c r="H116" s="39">
        <f t="shared" si="17"/>
        <v>0</v>
      </c>
      <c r="I116" s="37">
        <f t="shared" si="19"/>
        <v>-12.561747523635585</v>
      </c>
      <c r="J116" s="40">
        <f t="shared" si="20"/>
        <v>-40.898959570428545</v>
      </c>
      <c r="K116" s="37">
        <f t="shared" si="21"/>
        <v>-53.460707094064134</v>
      </c>
      <c r="L116" s="37">
        <f t="shared" si="22"/>
        <v>-17825.119736038894</v>
      </c>
      <c r="M116" s="37">
        <f t="shared" si="23"/>
        <v>-75860.743366477007</v>
      </c>
      <c r="N116" s="41">
        <f>jan!M116</f>
        <v>727490.21438971476</v>
      </c>
      <c r="O116" s="41">
        <f t="shared" si="24"/>
        <v>-803350.95775619172</v>
      </c>
      <c r="P116" s="4"/>
      <c r="Q116" s="65"/>
      <c r="R116" s="4"/>
    </row>
    <row r="117" spans="1:18" s="34" customFormat="1" x14ac:dyDescent="0.3">
      <c r="A117" s="33" t="s">
        <v>576</v>
      </c>
      <c r="B117" s="34" t="s">
        <v>170</v>
      </c>
      <c r="C117" s="36">
        <v>20197065</v>
      </c>
      <c r="D117" s="36">
        <v>2448</v>
      </c>
      <c r="E117" s="37">
        <f t="shared" si="18"/>
        <v>8250.4350490196084</v>
      </c>
      <c r="F117" s="38">
        <f t="shared" si="15"/>
        <v>2.0539451855988453</v>
      </c>
      <c r="G117" s="39">
        <f t="shared" si="16"/>
        <v>-2540.1377875062253</v>
      </c>
      <c r="H117" s="39">
        <f t="shared" si="17"/>
        <v>0</v>
      </c>
      <c r="I117" s="37">
        <f t="shared" si="19"/>
        <v>-2540.1377875062253</v>
      </c>
      <c r="J117" s="40">
        <f t="shared" si="20"/>
        <v>-40.898959570428545</v>
      </c>
      <c r="K117" s="37">
        <f t="shared" si="21"/>
        <v>-2581.0367470766537</v>
      </c>
      <c r="L117" s="37">
        <f t="shared" si="22"/>
        <v>-6218257.30381524</v>
      </c>
      <c r="M117" s="37">
        <f t="shared" si="23"/>
        <v>-6318377.9568436481</v>
      </c>
      <c r="N117" s="41">
        <f>jan!M117</f>
        <v>1658730.0348668229</v>
      </c>
      <c r="O117" s="41">
        <f t="shared" si="24"/>
        <v>-7977107.991710471</v>
      </c>
      <c r="P117" s="4"/>
      <c r="Q117" s="65"/>
      <c r="R117" s="4"/>
    </row>
    <row r="118" spans="1:18" s="34" customFormat="1" x14ac:dyDescent="0.3">
      <c r="A118" s="33" t="s">
        <v>577</v>
      </c>
      <c r="B118" s="34" t="s">
        <v>171</v>
      </c>
      <c r="C118" s="36">
        <v>89960510</v>
      </c>
      <c r="D118" s="36">
        <v>27334</v>
      </c>
      <c r="E118" s="37">
        <f t="shared" si="18"/>
        <v>3291.1578985878391</v>
      </c>
      <c r="F118" s="38">
        <f t="shared" si="15"/>
        <v>0.81933351158898859</v>
      </c>
      <c r="G118" s="39">
        <f t="shared" si="16"/>
        <v>435.42850275283632</v>
      </c>
      <c r="H118" s="39">
        <f t="shared" si="17"/>
        <v>113.40943749466473</v>
      </c>
      <c r="I118" s="37">
        <f t="shared" si="19"/>
        <v>548.83794024750102</v>
      </c>
      <c r="J118" s="40">
        <f t="shared" si="20"/>
        <v>-40.898959570428545</v>
      </c>
      <c r="K118" s="37">
        <f t="shared" si="21"/>
        <v>507.93898067707249</v>
      </c>
      <c r="L118" s="37">
        <f t="shared" si="22"/>
        <v>15001936.258725192</v>
      </c>
      <c r="M118" s="37">
        <f t="shared" si="23"/>
        <v>13884004.097827099</v>
      </c>
      <c r="N118" s="41">
        <f>jan!M118</f>
        <v>11358419.819505615</v>
      </c>
      <c r="O118" s="41">
        <f t="shared" si="24"/>
        <v>2525584.2783214841</v>
      </c>
      <c r="P118" s="4"/>
      <c r="Q118" s="65"/>
      <c r="R118" s="4"/>
    </row>
    <row r="119" spans="1:18" s="34" customFormat="1" x14ac:dyDescent="0.3">
      <c r="A119" s="33" t="s">
        <v>578</v>
      </c>
      <c r="B119" s="34" t="s">
        <v>172</v>
      </c>
      <c r="C119" s="36">
        <v>169769615</v>
      </c>
      <c r="D119" s="36">
        <v>45976</v>
      </c>
      <c r="E119" s="37">
        <f t="shared" si="18"/>
        <v>3692.5703627979815</v>
      </c>
      <c r="F119" s="38">
        <f t="shared" si="15"/>
        <v>0.91926511439601433</v>
      </c>
      <c r="G119" s="39">
        <f t="shared" si="16"/>
        <v>194.58102422675091</v>
      </c>
      <c r="H119" s="39">
        <f t="shared" si="17"/>
        <v>0</v>
      </c>
      <c r="I119" s="37">
        <f t="shared" si="19"/>
        <v>194.58102422675091</v>
      </c>
      <c r="J119" s="40">
        <f t="shared" si="20"/>
        <v>-40.898959570428545</v>
      </c>
      <c r="K119" s="37">
        <f t="shared" si="21"/>
        <v>153.68206465632238</v>
      </c>
      <c r="L119" s="37">
        <f t="shared" si="22"/>
        <v>8946057.1698490996</v>
      </c>
      <c r="M119" s="37">
        <f t="shared" si="23"/>
        <v>7065686.6046390776</v>
      </c>
      <c r="N119" s="41">
        <f>jan!M119</f>
        <v>3982775.7348465729</v>
      </c>
      <c r="O119" s="41">
        <f t="shared" si="24"/>
        <v>3082910.8697925047</v>
      </c>
      <c r="P119" s="4"/>
      <c r="Q119" s="65"/>
      <c r="R119" s="4"/>
    </row>
    <row r="120" spans="1:18" s="34" customFormat="1" x14ac:dyDescent="0.3">
      <c r="A120" s="33" t="s">
        <v>579</v>
      </c>
      <c r="B120" s="34" t="s">
        <v>173</v>
      </c>
      <c r="C120" s="36">
        <v>212916187</v>
      </c>
      <c r="D120" s="36">
        <v>63271</v>
      </c>
      <c r="E120" s="37">
        <f t="shared" si="18"/>
        <v>3365.1465442303743</v>
      </c>
      <c r="F120" s="38">
        <f t="shared" si="15"/>
        <v>0.83775297936293625</v>
      </c>
      <c r="G120" s="39">
        <f t="shared" si="16"/>
        <v>391.03531536731526</v>
      </c>
      <c r="H120" s="39">
        <f t="shared" si="17"/>
        <v>87.513411519777421</v>
      </c>
      <c r="I120" s="37">
        <f t="shared" si="19"/>
        <v>478.5487268870927</v>
      </c>
      <c r="J120" s="40">
        <f t="shared" si="20"/>
        <v>-40.898959570428545</v>
      </c>
      <c r="K120" s="37">
        <f t="shared" si="21"/>
        <v>437.64976731666417</v>
      </c>
      <c r="L120" s="37">
        <f t="shared" si="22"/>
        <v>30278256.498873241</v>
      </c>
      <c r="M120" s="37">
        <f t="shared" si="23"/>
        <v>27690538.427892659</v>
      </c>
      <c r="N120" s="41">
        <f>jan!M120</f>
        <v>21434315.087421894</v>
      </c>
      <c r="O120" s="41">
        <f t="shared" si="24"/>
        <v>6256223.3404707648</v>
      </c>
      <c r="P120" s="4"/>
      <c r="Q120" s="65"/>
      <c r="R120" s="4"/>
    </row>
    <row r="121" spans="1:18" s="34" customFormat="1" x14ac:dyDescent="0.3">
      <c r="A121" s="33" t="s">
        <v>580</v>
      </c>
      <c r="B121" s="34" t="s">
        <v>174</v>
      </c>
      <c r="C121" s="36">
        <v>22856054</v>
      </c>
      <c r="D121" s="36">
        <v>6685</v>
      </c>
      <c r="E121" s="37">
        <f t="shared" si="18"/>
        <v>3419.0058339566194</v>
      </c>
      <c r="F121" s="38">
        <f t="shared" si="15"/>
        <v>0.85116124549384042</v>
      </c>
      <c r="G121" s="39">
        <f t="shared" si="16"/>
        <v>358.71974153156816</v>
      </c>
      <c r="H121" s="39">
        <f t="shared" si="17"/>
        <v>68.662660115591621</v>
      </c>
      <c r="I121" s="37">
        <f t="shared" si="19"/>
        <v>427.38240164715978</v>
      </c>
      <c r="J121" s="40">
        <f t="shared" si="20"/>
        <v>-40.898959570428545</v>
      </c>
      <c r="K121" s="37">
        <f t="shared" si="21"/>
        <v>386.48344207673125</v>
      </c>
      <c r="L121" s="37">
        <f t="shared" si="22"/>
        <v>2857051.3550112629</v>
      </c>
      <c r="M121" s="37">
        <f t="shared" si="23"/>
        <v>2583641.8102829484</v>
      </c>
      <c r="N121" s="41">
        <f>jan!M121</f>
        <v>1644987.0129635276</v>
      </c>
      <c r="O121" s="41">
        <f t="shared" si="24"/>
        <v>938654.79731942085</v>
      </c>
      <c r="P121" s="4"/>
      <c r="Q121" s="65"/>
      <c r="R121" s="4"/>
    </row>
    <row r="122" spans="1:18" s="34" customFormat="1" x14ac:dyDescent="0.3">
      <c r="A122" s="33" t="s">
        <v>581</v>
      </c>
      <c r="B122" s="34" t="s">
        <v>175</v>
      </c>
      <c r="C122" s="36">
        <v>155444881</v>
      </c>
      <c r="D122" s="36">
        <v>47107</v>
      </c>
      <c r="E122" s="37">
        <f t="shared" si="18"/>
        <v>3299.8255248689156</v>
      </c>
      <c r="F122" s="38">
        <f t="shared" si="15"/>
        <v>0.82149131650046447</v>
      </c>
      <c r="G122" s="39">
        <f t="shared" si="16"/>
        <v>430.22792698419045</v>
      </c>
      <c r="H122" s="39">
        <f t="shared" si="17"/>
        <v>110.37576829628794</v>
      </c>
      <c r="I122" s="37">
        <f t="shared" si="19"/>
        <v>540.60369528047841</v>
      </c>
      <c r="J122" s="40">
        <f t="shared" si="20"/>
        <v>-40.898959570428545</v>
      </c>
      <c r="K122" s="37">
        <f t="shared" si="21"/>
        <v>499.70473571004987</v>
      </c>
      <c r="L122" s="37">
        <f t="shared" si="22"/>
        <v>25466218.273577496</v>
      </c>
      <c r="M122" s="37">
        <f t="shared" si="23"/>
        <v>23539590.985093318</v>
      </c>
      <c r="N122" s="41">
        <f>jan!M122</f>
        <v>17319478.23587478</v>
      </c>
      <c r="O122" s="41">
        <f t="shared" si="24"/>
        <v>6220112.7492185384</v>
      </c>
      <c r="P122" s="4"/>
      <c r="Q122" s="65"/>
      <c r="R122" s="4"/>
    </row>
    <row r="123" spans="1:18" s="34" customFormat="1" x14ac:dyDescent="0.3">
      <c r="A123" s="33" t="s">
        <v>582</v>
      </c>
      <c r="B123" s="34" t="s">
        <v>176</v>
      </c>
      <c r="C123" s="36">
        <v>35375695</v>
      </c>
      <c r="D123" s="36">
        <v>9904</v>
      </c>
      <c r="E123" s="37">
        <f t="shared" si="18"/>
        <v>3571.8593497576735</v>
      </c>
      <c r="F123" s="38">
        <f t="shared" si="15"/>
        <v>0.88921411676863926</v>
      </c>
      <c r="G123" s="39">
        <f t="shared" si="16"/>
        <v>267.00763205093568</v>
      </c>
      <c r="H123" s="39">
        <f t="shared" si="17"/>
        <v>15.163929585222695</v>
      </c>
      <c r="I123" s="37">
        <f t="shared" si="19"/>
        <v>282.1715616361584</v>
      </c>
      <c r="J123" s="40">
        <f t="shared" si="20"/>
        <v>-40.898959570428545</v>
      </c>
      <c r="K123" s="37">
        <f t="shared" si="21"/>
        <v>241.27260206572987</v>
      </c>
      <c r="L123" s="37">
        <f t="shared" si="22"/>
        <v>2794627.146444513</v>
      </c>
      <c r="M123" s="37">
        <f t="shared" si="23"/>
        <v>2389563.8508589887</v>
      </c>
      <c r="N123" s="41">
        <f>jan!M123</f>
        <v>1572276.1310144512</v>
      </c>
      <c r="O123" s="41">
        <f t="shared" si="24"/>
        <v>817287.71984453755</v>
      </c>
      <c r="P123" s="4"/>
      <c r="Q123" s="65"/>
      <c r="R123" s="4"/>
    </row>
    <row r="124" spans="1:18" s="34" customFormat="1" x14ac:dyDescent="0.3">
      <c r="A124" s="33" t="s">
        <v>583</v>
      </c>
      <c r="B124" s="34" t="s">
        <v>177</v>
      </c>
      <c r="C124" s="36">
        <v>47437296</v>
      </c>
      <c r="D124" s="36">
        <v>14371</v>
      </c>
      <c r="E124" s="37">
        <f t="shared" si="18"/>
        <v>3300.9043212024217</v>
      </c>
      <c r="F124" s="38">
        <f t="shared" si="15"/>
        <v>0.82175988276664091</v>
      </c>
      <c r="G124" s="39">
        <f t="shared" si="16"/>
        <v>429.58064918408678</v>
      </c>
      <c r="H124" s="39">
        <f t="shared" si="17"/>
        <v>109.99818957956083</v>
      </c>
      <c r="I124" s="37">
        <f t="shared" si="19"/>
        <v>539.57883876364758</v>
      </c>
      <c r="J124" s="40">
        <f t="shared" si="20"/>
        <v>-40.898959570428545</v>
      </c>
      <c r="K124" s="37">
        <f t="shared" si="21"/>
        <v>498.67987919321905</v>
      </c>
      <c r="L124" s="37">
        <f t="shared" si="22"/>
        <v>7754287.4918723796</v>
      </c>
      <c r="M124" s="37">
        <f t="shared" si="23"/>
        <v>7166528.5438857507</v>
      </c>
      <c r="N124" s="41">
        <f>jan!M124</f>
        <v>5198688.9853027435</v>
      </c>
      <c r="O124" s="41">
        <f t="shared" si="24"/>
        <v>1967839.5585830072</v>
      </c>
      <c r="P124" s="4"/>
      <c r="Q124" s="65"/>
      <c r="R124" s="4"/>
    </row>
    <row r="125" spans="1:18" s="34" customFormat="1" x14ac:dyDescent="0.3">
      <c r="A125" s="33" t="s">
        <v>584</v>
      </c>
      <c r="B125" s="34" t="s">
        <v>178</v>
      </c>
      <c r="C125" s="36">
        <v>32315475</v>
      </c>
      <c r="D125" s="36">
        <v>9730</v>
      </c>
      <c r="E125" s="37">
        <f t="shared" si="18"/>
        <v>3321.2204522096608</v>
      </c>
      <c r="F125" s="38">
        <f t="shared" si="15"/>
        <v>0.8268175820545437</v>
      </c>
      <c r="G125" s="39">
        <f t="shared" si="16"/>
        <v>417.39097057974328</v>
      </c>
      <c r="H125" s="39">
        <f t="shared" si="17"/>
        <v>102.88754372702712</v>
      </c>
      <c r="I125" s="37">
        <f t="shared" si="19"/>
        <v>520.27851430677038</v>
      </c>
      <c r="J125" s="40">
        <f t="shared" si="20"/>
        <v>-40.898959570428545</v>
      </c>
      <c r="K125" s="37">
        <f t="shared" si="21"/>
        <v>479.37955473634185</v>
      </c>
      <c r="L125" s="37">
        <f t="shared" si="22"/>
        <v>5062309.9442048762</v>
      </c>
      <c r="M125" s="37">
        <f t="shared" si="23"/>
        <v>4664363.0675846059</v>
      </c>
      <c r="N125" s="41">
        <f>jan!M125</f>
        <v>3226873.932742727</v>
      </c>
      <c r="O125" s="41">
        <f t="shared" si="24"/>
        <v>1437489.1348418789</v>
      </c>
      <c r="P125" s="4"/>
      <c r="Q125" s="65"/>
      <c r="R125" s="4"/>
    </row>
    <row r="126" spans="1:18" s="34" customFormat="1" x14ac:dyDescent="0.3">
      <c r="A126" s="33" t="s">
        <v>585</v>
      </c>
      <c r="B126" s="34" t="s">
        <v>179</v>
      </c>
      <c r="C126" s="36">
        <v>102553050</v>
      </c>
      <c r="D126" s="36">
        <v>26700</v>
      </c>
      <c r="E126" s="37">
        <f t="shared" si="18"/>
        <v>3840.9382022471909</v>
      </c>
      <c r="F126" s="38">
        <f t="shared" si="15"/>
        <v>0.95620127688002998</v>
      </c>
      <c r="G126" s="39">
        <f t="shared" si="16"/>
        <v>105.56032055722525</v>
      </c>
      <c r="H126" s="39">
        <f t="shared" si="17"/>
        <v>0</v>
      </c>
      <c r="I126" s="37">
        <f t="shared" si="19"/>
        <v>105.56032055722525</v>
      </c>
      <c r="J126" s="40">
        <f t="shared" si="20"/>
        <v>-40.898959570428545</v>
      </c>
      <c r="K126" s="37">
        <f t="shared" si="21"/>
        <v>64.661360986796709</v>
      </c>
      <c r="L126" s="37">
        <f t="shared" si="22"/>
        <v>2818460.5588779142</v>
      </c>
      <c r="M126" s="37">
        <f t="shared" si="23"/>
        <v>1726458.338347472</v>
      </c>
      <c r="N126" s="41">
        <f>jan!M126</f>
        <v>448899.88680188154</v>
      </c>
      <c r="O126" s="41">
        <f t="shared" si="24"/>
        <v>1277558.4515455905</v>
      </c>
      <c r="P126" s="4"/>
      <c r="Q126" s="65"/>
      <c r="R126" s="4"/>
    </row>
    <row r="127" spans="1:18" s="34" customFormat="1" x14ac:dyDescent="0.3">
      <c r="A127" s="33" t="s">
        <v>586</v>
      </c>
      <c r="B127" s="34" t="s">
        <v>180</v>
      </c>
      <c r="C127" s="36">
        <v>130177237</v>
      </c>
      <c r="D127" s="36">
        <v>36224</v>
      </c>
      <c r="E127" s="37">
        <f t="shared" si="18"/>
        <v>3593.6737246024736</v>
      </c>
      <c r="F127" s="38">
        <f t="shared" si="15"/>
        <v>0.8946448037473399</v>
      </c>
      <c r="G127" s="39">
        <f t="shared" si="16"/>
        <v>253.91900714405563</v>
      </c>
      <c r="H127" s="39">
        <f t="shared" si="17"/>
        <v>7.5288983895426549</v>
      </c>
      <c r="I127" s="37">
        <f t="shared" si="19"/>
        <v>261.44790553359826</v>
      </c>
      <c r="J127" s="40">
        <f t="shared" si="20"/>
        <v>-40.898959570428545</v>
      </c>
      <c r="K127" s="37">
        <f t="shared" si="21"/>
        <v>220.54894596316973</v>
      </c>
      <c r="L127" s="37">
        <f t="shared" si="22"/>
        <v>9470688.9300490636</v>
      </c>
      <c r="M127" s="37">
        <f t="shared" si="23"/>
        <v>7989165.0185698606</v>
      </c>
      <c r="N127" s="41">
        <f>jan!M127</f>
        <v>4918452.2649704618</v>
      </c>
      <c r="O127" s="41">
        <f t="shared" si="24"/>
        <v>3070712.7535993988</v>
      </c>
      <c r="P127" s="4"/>
      <c r="Q127" s="65"/>
      <c r="R127" s="4"/>
    </row>
    <row r="128" spans="1:18" s="34" customFormat="1" x14ac:dyDescent="0.3">
      <c r="A128" s="33" t="s">
        <v>587</v>
      </c>
      <c r="B128" s="34" t="s">
        <v>181</v>
      </c>
      <c r="C128" s="36">
        <v>181155322</v>
      </c>
      <c r="D128" s="36">
        <v>54645</v>
      </c>
      <c r="E128" s="37">
        <f t="shared" si="18"/>
        <v>3315.1307896422363</v>
      </c>
      <c r="F128" s="38">
        <f t="shared" si="15"/>
        <v>0.82530156101589924</v>
      </c>
      <c r="G128" s="39">
        <f t="shared" si="16"/>
        <v>421.044768120198</v>
      </c>
      <c r="H128" s="39">
        <f t="shared" si="17"/>
        <v>105.0189256256257</v>
      </c>
      <c r="I128" s="37">
        <f t="shared" si="19"/>
        <v>526.06369374582368</v>
      </c>
      <c r="J128" s="40">
        <f t="shared" si="20"/>
        <v>-40.898959570428545</v>
      </c>
      <c r="K128" s="37">
        <f t="shared" si="21"/>
        <v>485.16473417539515</v>
      </c>
      <c r="L128" s="37">
        <f t="shared" si="22"/>
        <v>28746750.544740535</v>
      </c>
      <c r="M128" s="37">
        <f t="shared" si="23"/>
        <v>26511826.899014469</v>
      </c>
      <c r="N128" s="41">
        <f>jan!M128</f>
        <v>19135871.556677915</v>
      </c>
      <c r="O128" s="41">
        <f t="shared" si="24"/>
        <v>7375955.3423365541</v>
      </c>
      <c r="P128" s="4"/>
      <c r="Q128" s="65"/>
      <c r="R128" s="4"/>
    </row>
    <row r="129" spans="1:18" s="34" customFormat="1" x14ac:dyDescent="0.3">
      <c r="A129" s="33" t="s">
        <v>588</v>
      </c>
      <c r="B129" s="34" t="s">
        <v>182</v>
      </c>
      <c r="C129" s="36">
        <v>45818778</v>
      </c>
      <c r="D129" s="36">
        <v>12682</v>
      </c>
      <c r="E129" s="37">
        <f t="shared" si="18"/>
        <v>3612.8984387320611</v>
      </c>
      <c r="F129" s="38">
        <f t="shared" si="15"/>
        <v>0.89943079488554933</v>
      </c>
      <c r="G129" s="39">
        <f t="shared" si="16"/>
        <v>242.38417866630314</v>
      </c>
      <c r="H129" s="39">
        <f t="shared" si="17"/>
        <v>0.80024844418703645</v>
      </c>
      <c r="I129" s="37">
        <f t="shared" si="19"/>
        <v>243.18442711049019</v>
      </c>
      <c r="J129" s="40">
        <f t="shared" si="20"/>
        <v>-40.898959570428545</v>
      </c>
      <c r="K129" s="37">
        <f t="shared" si="21"/>
        <v>202.28546754006163</v>
      </c>
      <c r="L129" s="37">
        <f t="shared" si="22"/>
        <v>3084064.9046152364</v>
      </c>
      <c r="M129" s="37">
        <f t="shared" si="23"/>
        <v>2565384.2993430616</v>
      </c>
      <c r="N129" s="41">
        <f>jan!M129</f>
        <v>6263512.8674350716</v>
      </c>
      <c r="O129" s="41">
        <f t="shared" si="24"/>
        <v>-3698128.56809201</v>
      </c>
      <c r="P129" s="4"/>
      <c r="Q129" s="65"/>
      <c r="R129" s="4"/>
    </row>
    <row r="130" spans="1:18" s="34" customFormat="1" x14ac:dyDescent="0.3">
      <c r="A130" s="33" t="s">
        <v>589</v>
      </c>
      <c r="B130" s="34" t="s">
        <v>183</v>
      </c>
      <c r="C130" s="36">
        <v>7904396</v>
      </c>
      <c r="D130" s="36">
        <v>2329</v>
      </c>
      <c r="E130" s="37">
        <f t="shared" si="18"/>
        <v>3393.9012451696008</v>
      </c>
      <c r="F130" s="38">
        <f t="shared" si="15"/>
        <v>0.84491146000141804</v>
      </c>
      <c r="G130" s="39">
        <f t="shared" si="16"/>
        <v>373.78249480377934</v>
      </c>
      <c r="H130" s="39">
        <f t="shared" si="17"/>
        <v>77.449266191048139</v>
      </c>
      <c r="I130" s="37">
        <f t="shared" si="19"/>
        <v>451.23176099482748</v>
      </c>
      <c r="J130" s="40">
        <f t="shared" si="20"/>
        <v>-40.898959570428545</v>
      </c>
      <c r="K130" s="37">
        <f t="shared" si="21"/>
        <v>410.33280142439895</v>
      </c>
      <c r="L130" s="37">
        <f t="shared" si="22"/>
        <v>1050918.7713569533</v>
      </c>
      <c r="M130" s="37">
        <f t="shared" si="23"/>
        <v>955665.09451742517</v>
      </c>
      <c r="N130" s="41">
        <f>jan!M130</f>
        <v>914050.30018579704</v>
      </c>
      <c r="O130" s="41">
        <f t="shared" si="24"/>
        <v>41614.794331628131</v>
      </c>
      <c r="P130" s="4"/>
      <c r="Q130" s="65"/>
      <c r="R130" s="4"/>
    </row>
    <row r="131" spans="1:18" s="34" customFormat="1" x14ac:dyDescent="0.3">
      <c r="A131" s="33" t="s">
        <v>590</v>
      </c>
      <c r="B131" s="34" t="s">
        <v>184</v>
      </c>
      <c r="C131" s="36">
        <v>49405527</v>
      </c>
      <c r="D131" s="36">
        <v>14089</v>
      </c>
      <c r="E131" s="37">
        <f t="shared" si="18"/>
        <v>3506.6737880616083</v>
      </c>
      <c r="F131" s="38">
        <f t="shared" si="15"/>
        <v>0.8729861760817903</v>
      </c>
      <c r="G131" s="39">
        <f t="shared" si="16"/>
        <v>306.11896906857481</v>
      </c>
      <c r="H131" s="39">
        <f t="shared" si="17"/>
        <v>37.978876178845503</v>
      </c>
      <c r="I131" s="37">
        <f t="shared" si="19"/>
        <v>344.09784524742031</v>
      </c>
      <c r="J131" s="40">
        <f t="shared" si="20"/>
        <v>-40.898959570428545</v>
      </c>
      <c r="K131" s="37">
        <f t="shared" si="21"/>
        <v>303.19888567699178</v>
      </c>
      <c r="L131" s="37">
        <f t="shared" si="22"/>
        <v>4847994.5416909046</v>
      </c>
      <c r="M131" s="37">
        <f t="shared" si="23"/>
        <v>4271769.1003031367</v>
      </c>
      <c r="N131" s="41">
        <f>jan!M131</f>
        <v>2222285.0116985654</v>
      </c>
      <c r="O131" s="41">
        <f t="shared" si="24"/>
        <v>2049484.0886045713</v>
      </c>
      <c r="P131" s="4"/>
      <c r="Q131" s="65"/>
      <c r="R131" s="4"/>
    </row>
    <row r="132" spans="1:18" s="34" customFormat="1" x14ac:dyDescent="0.3">
      <c r="A132" s="33" t="s">
        <v>591</v>
      </c>
      <c r="B132" s="34" t="s">
        <v>185</v>
      </c>
      <c r="C132" s="36">
        <v>33844181</v>
      </c>
      <c r="D132" s="36">
        <v>10406</v>
      </c>
      <c r="E132" s="37">
        <f t="shared" si="18"/>
        <v>3252.3718047280413</v>
      </c>
      <c r="F132" s="38">
        <f t="shared" si="15"/>
        <v>0.80967771643658837</v>
      </c>
      <c r="G132" s="39">
        <f t="shared" si="16"/>
        <v>458.70015906871504</v>
      </c>
      <c r="H132" s="39">
        <f t="shared" si="17"/>
        <v>126.98457034559395</v>
      </c>
      <c r="I132" s="37">
        <f t="shared" si="19"/>
        <v>585.684729414309</v>
      </c>
      <c r="J132" s="40">
        <f t="shared" si="20"/>
        <v>-40.898959570428545</v>
      </c>
      <c r="K132" s="37">
        <f t="shared" si="21"/>
        <v>544.78576984388042</v>
      </c>
      <c r="L132" s="37">
        <f t="shared" si="22"/>
        <v>6094635.2942852993</v>
      </c>
      <c r="M132" s="37">
        <f t="shared" si="23"/>
        <v>5669040.7209954197</v>
      </c>
      <c r="N132" s="41">
        <f>jan!M132</f>
        <v>4421710.0221912432</v>
      </c>
      <c r="O132" s="41">
        <f t="shared" si="24"/>
        <v>1247330.6988041764</v>
      </c>
      <c r="P132" s="4"/>
      <c r="Q132" s="65"/>
      <c r="R132" s="4"/>
    </row>
    <row r="133" spans="1:18" s="34" customFormat="1" x14ac:dyDescent="0.3">
      <c r="A133" s="33" t="s">
        <v>592</v>
      </c>
      <c r="B133" s="34" t="s">
        <v>186</v>
      </c>
      <c r="C133" s="36">
        <v>11664124</v>
      </c>
      <c r="D133" s="36">
        <v>4080</v>
      </c>
      <c r="E133" s="37">
        <f t="shared" si="18"/>
        <v>2858.8539215686274</v>
      </c>
      <c r="F133" s="38">
        <f t="shared" si="15"/>
        <v>0.71171146898902227</v>
      </c>
      <c r="G133" s="39">
        <f t="shared" si="16"/>
        <v>694.81088896436336</v>
      </c>
      <c r="H133" s="39">
        <f t="shared" si="17"/>
        <v>264.71582945138886</v>
      </c>
      <c r="I133" s="37">
        <f t="shared" si="19"/>
        <v>959.52671841575216</v>
      </c>
      <c r="J133" s="40">
        <f t="shared" si="20"/>
        <v>-40.898959570428545</v>
      </c>
      <c r="K133" s="37">
        <f t="shared" si="21"/>
        <v>918.62775884532357</v>
      </c>
      <c r="L133" s="37">
        <f t="shared" si="22"/>
        <v>3914869.0111362687</v>
      </c>
      <c r="M133" s="37">
        <f t="shared" si="23"/>
        <v>3748001.2560889199</v>
      </c>
      <c r="N133" s="41">
        <f>jan!M133</f>
        <v>3071732.8747780384</v>
      </c>
      <c r="O133" s="41">
        <f t="shared" si="24"/>
        <v>676268.38131088158</v>
      </c>
      <c r="P133" s="4"/>
      <c r="Q133" s="65"/>
      <c r="R133" s="4"/>
    </row>
    <row r="134" spans="1:18" s="34" customFormat="1" x14ac:dyDescent="0.3">
      <c r="A134" s="33" t="s">
        <v>593</v>
      </c>
      <c r="B134" s="34" t="s">
        <v>187</v>
      </c>
      <c r="C134" s="36">
        <v>21596372</v>
      </c>
      <c r="D134" s="36">
        <v>6538</v>
      </c>
      <c r="E134" s="37">
        <f t="shared" si="18"/>
        <v>3303.2077087794432</v>
      </c>
      <c r="F134" s="38">
        <f t="shared" si="15"/>
        <v>0.82233331093088713</v>
      </c>
      <c r="G134" s="39">
        <f t="shared" si="16"/>
        <v>428.19861663787384</v>
      </c>
      <c r="H134" s="39">
        <f t="shared" si="17"/>
        <v>109.19200392760328</v>
      </c>
      <c r="I134" s="37">
        <f t="shared" si="19"/>
        <v>537.39062056547709</v>
      </c>
      <c r="J134" s="40">
        <f t="shared" si="20"/>
        <v>-40.898959570428545</v>
      </c>
      <c r="K134" s="37">
        <f t="shared" si="21"/>
        <v>496.49166099504856</v>
      </c>
      <c r="L134" s="37">
        <f t="shared" si="22"/>
        <v>3513459.8772570891</v>
      </c>
      <c r="M134" s="37">
        <f t="shared" si="23"/>
        <v>3246062.4795856276</v>
      </c>
      <c r="N134" s="41">
        <f>jan!M134</f>
        <v>3909153.1671810825</v>
      </c>
      <c r="O134" s="41">
        <f t="shared" si="24"/>
        <v>-663090.68759545498</v>
      </c>
      <c r="P134" s="4"/>
      <c r="Q134" s="65"/>
      <c r="R134" s="4"/>
    </row>
    <row r="135" spans="1:18" s="34" customFormat="1" x14ac:dyDescent="0.3">
      <c r="A135" s="33" t="s">
        <v>594</v>
      </c>
      <c r="B135" s="34" t="s">
        <v>188</v>
      </c>
      <c r="C135" s="36">
        <v>19650997</v>
      </c>
      <c r="D135" s="36">
        <v>6630</v>
      </c>
      <c r="E135" s="37">
        <f t="shared" si="18"/>
        <v>2963.9512820512819</v>
      </c>
      <c r="F135" s="38">
        <f t="shared" si="15"/>
        <v>0.73787544898522206</v>
      </c>
      <c r="G135" s="39">
        <f t="shared" si="16"/>
        <v>631.75247267477073</v>
      </c>
      <c r="H135" s="39">
        <f t="shared" si="17"/>
        <v>227.93175328245977</v>
      </c>
      <c r="I135" s="37">
        <f t="shared" si="19"/>
        <v>859.68422595723052</v>
      </c>
      <c r="J135" s="40">
        <f t="shared" si="20"/>
        <v>-40.898959570428545</v>
      </c>
      <c r="K135" s="37">
        <f t="shared" si="21"/>
        <v>818.78526638680194</v>
      </c>
      <c r="L135" s="37">
        <f t="shared" si="22"/>
        <v>5699706.4180964381</v>
      </c>
      <c r="M135" s="37">
        <f t="shared" si="23"/>
        <v>5428546.3161444971</v>
      </c>
      <c r="N135" s="41">
        <f>jan!M135</f>
        <v>4429585.3465143126</v>
      </c>
      <c r="O135" s="41">
        <f t="shared" si="24"/>
        <v>998960.96963018458</v>
      </c>
      <c r="P135" s="4"/>
      <c r="Q135" s="65"/>
      <c r="R135" s="4"/>
    </row>
    <row r="136" spans="1:18" s="34" customFormat="1" x14ac:dyDescent="0.3">
      <c r="A136" s="33" t="s">
        <v>595</v>
      </c>
      <c r="B136" s="34" t="s">
        <v>189</v>
      </c>
      <c r="C136" s="36">
        <v>13370701</v>
      </c>
      <c r="D136" s="36">
        <v>4293</v>
      </c>
      <c r="E136" s="37">
        <f t="shared" si="18"/>
        <v>3114.535522944328</v>
      </c>
      <c r="F136" s="38">
        <f t="shared" ref="F136:F199" si="25">IF(ISNUMBER(C136),E136/E$435,"")</f>
        <v>0.7753633844421628</v>
      </c>
      <c r="G136" s="39">
        <f t="shared" ref="G136:G199" si="26">(E$435-E136)*0.6</f>
        <v>541.40192813894294</v>
      </c>
      <c r="H136" s="39">
        <f t="shared" ref="H136:H199" si="27">IF(E136&gt;=E$435*0.9,0,IF(E136&lt;0.9*E$435,(E$435*0.9-E136)*0.35))</f>
        <v>175.2272689698936</v>
      </c>
      <c r="I136" s="37">
        <f t="shared" si="19"/>
        <v>716.62919710883648</v>
      </c>
      <c r="J136" s="40">
        <f t="shared" si="20"/>
        <v>-40.898959570428545</v>
      </c>
      <c r="K136" s="37">
        <f t="shared" si="21"/>
        <v>675.73023753840789</v>
      </c>
      <c r="L136" s="37">
        <f t="shared" si="22"/>
        <v>3076489.1431882349</v>
      </c>
      <c r="M136" s="37">
        <f t="shared" si="23"/>
        <v>2900909.9097523852</v>
      </c>
      <c r="N136" s="41">
        <f>jan!M136</f>
        <v>2319390.1002995395</v>
      </c>
      <c r="O136" s="41">
        <f t="shared" si="24"/>
        <v>581519.80945284571</v>
      </c>
      <c r="P136" s="4"/>
      <c r="Q136" s="65"/>
      <c r="R136" s="4"/>
    </row>
    <row r="137" spans="1:18" s="34" customFormat="1" x14ac:dyDescent="0.3">
      <c r="A137" s="33" t="s">
        <v>596</v>
      </c>
      <c r="B137" s="34" t="s">
        <v>190</v>
      </c>
      <c r="C137" s="36">
        <v>43257351</v>
      </c>
      <c r="D137" s="36">
        <v>5780</v>
      </c>
      <c r="E137" s="37">
        <f t="shared" ref="E137:E200" si="28">(C137)/D137</f>
        <v>7483.970761245675</v>
      </c>
      <c r="F137" s="38">
        <f t="shared" si="25"/>
        <v>1.8631339587419311</v>
      </c>
      <c r="G137" s="39">
        <f t="shared" si="26"/>
        <v>-2080.2592148418653</v>
      </c>
      <c r="H137" s="39">
        <f t="shared" si="27"/>
        <v>0</v>
      </c>
      <c r="I137" s="37">
        <f t="shared" ref="I137:I200" si="29">G137+H137</f>
        <v>-2080.2592148418653</v>
      </c>
      <c r="J137" s="40">
        <f t="shared" ref="J137:J200" si="30">I$437</f>
        <v>-40.898959570428545</v>
      </c>
      <c r="K137" s="37">
        <f t="shared" ref="K137:K200" si="31">I137+J137</f>
        <v>-2121.1581744122936</v>
      </c>
      <c r="L137" s="37">
        <f t="shared" ref="L137:L200" si="32">(I137*D137)</f>
        <v>-12023898.261785982</v>
      </c>
      <c r="M137" s="37">
        <f t="shared" ref="M137:M200" si="33">(K137*D137)</f>
        <v>-12260294.248103058</v>
      </c>
      <c r="N137" s="41">
        <f>jan!M137</f>
        <v>1714344.3059355554</v>
      </c>
      <c r="O137" s="41">
        <f t="shared" ref="O137:O200" si="34">M137-N137</f>
        <v>-13974638.554038614</v>
      </c>
      <c r="P137" s="4"/>
      <c r="Q137" s="65"/>
      <c r="R137" s="4"/>
    </row>
    <row r="138" spans="1:18" s="34" customFormat="1" x14ac:dyDescent="0.3">
      <c r="A138" s="33" t="s">
        <v>597</v>
      </c>
      <c r="B138" s="34" t="s">
        <v>191</v>
      </c>
      <c r="C138" s="36">
        <v>7896230</v>
      </c>
      <c r="D138" s="36">
        <v>1572</v>
      </c>
      <c r="E138" s="37">
        <f t="shared" si="28"/>
        <v>5023.0470737913483</v>
      </c>
      <c r="F138" s="38">
        <f t="shared" si="25"/>
        <v>1.2504871916391942</v>
      </c>
      <c r="G138" s="39">
        <f t="shared" si="26"/>
        <v>-603.70500236926921</v>
      </c>
      <c r="H138" s="39">
        <f t="shared" si="27"/>
        <v>0</v>
      </c>
      <c r="I138" s="37">
        <f t="shared" si="29"/>
        <v>-603.70500236926921</v>
      </c>
      <c r="J138" s="40">
        <f t="shared" si="30"/>
        <v>-40.898959570428545</v>
      </c>
      <c r="K138" s="37">
        <f t="shared" si="31"/>
        <v>-644.6039619396978</v>
      </c>
      <c r="L138" s="37">
        <f t="shared" si="32"/>
        <v>-949024.26372449123</v>
      </c>
      <c r="M138" s="37">
        <f t="shared" si="33"/>
        <v>-1013317.428169205</v>
      </c>
      <c r="N138" s="41">
        <f>jan!M138</f>
        <v>557280.29469389131</v>
      </c>
      <c r="O138" s="41">
        <f t="shared" si="34"/>
        <v>-1570597.7228630963</v>
      </c>
      <c r="P138" s="4"/>
      <c r="Q138" s="65"/>
      <c r="R138" s="4"/>
    </row>
    <row r="139" spans="1:18" s="34" customFormat="1" x14ac:dyDescent="0.3">
      <c r="A139" s="33" t="s">
        <v>598</v>
      </c>
      <c r="B139" s="34" t="s">
        <v>192</v>
      </c>
      <c r="C139" s="36">
        <v>12096406</v>
      </c>
      <c r="D139" s="36">
        <v>2934</v>
      </c>
      <c r="E139" s="37">
        <f t="shared" si="28"/>
        <v>4122.8377641445122</v>
      </c>
      <c r="F139" s="38">
        <f t="shared" si="25"/>
        <v>1.0263801516352744</v>
      </c>
      <c r="G139" s="39">
        <f t="shared" si="26"/>
        <v>-63.579416581167514</v>
      </c>
      <c r="H139" s="39">
        <f t="shared" si="27"/>
        <v>0</v>
      </c>
      <c r="I139" s="37">
        <f t="shared" si="29"/>
        <v>-63.579416581167514</v>
      </c>
      <c r="J139" s="40">
        <f t="shared" si="30"/>
        <v>-40.898959570428545</v>
      </c>
      <c r="K139" s="37">
        <f t="shared" si="31"/>
        <v>-104.47837615159605</v>
      </c>
      <c r="L139" s="37">
        <f t="shared" si="32"/>
        <v>-186542.0082491455</v>
      </c>
      <c r="M139" s="37">
        <f t="shared" si="33"/>
        <v>-306539.55562878284</v>
      </c>
      <c r="N139" s="41">
        <f>jan!M139</f>
        <v>851989.13112714805</v>
      </c>
      <c r="O139" s="41">
        <f t="shared" si="34"/>
        <v>-1158528.686755931</v>
      </c>
      <c r="P139" s="4"/>
      <c r="Q139" s="65"/>
      <c r="R139" s="4"/>
    </row>
    <row r="140" spans="1:18" s="34" customFormat="1" x14ac:dyDescent="0.3">
      <c r="A140" s="33" t="s">
        <v>599</v>
      </c>
      <c r="B140" s="34" t="s">
        <v>193</v>
      </c>
      <c r="C140" s="36">
        <v>9176368</v>
      </c>
      <c r="D140" s="36">
        <v>2403</v>
      </c>
      <c r="E140" s="37">
        <f t="shared" si="28"/>
        <v>3818.7132750728256</v>
      </c>
      <c r="F140" s="38">
        <f t="shared" si="25"/>
        <v>0.95066838292972888</v>
      </c>
      <c r="G140" s="39">
        <f t="shared" si="26"/>
        <v>118.89527686184447</v>
      </c>
      <c r="H140" s="39">
        <f t="shared" si="27"/>
        <v>0</v>
      </c>
      <c r="I140" s="37">
        <f t="shared" si="29"/>
        <v>118.89527686184447</v>
      </c>
      <c r="J140" s="40">
        <f t="shared" si="30"/>
        <v>-40.898959570428545</v>
      </c>
      <c r="K140" s="37">
        <f t="shared" si="31"/>
        <v>77.99631729141592</v>
      </c>
      <c r="L140" s="37">
        <f t="shared" si="32"/>
        <v>285705.35029901227</v>
      </c>
      <c r="M140" s="37">
        <f t="shared" si="33"/>
        <v>187425.15045127246</v>
      </c>
      <c r="N140" s="41">
        <f>jan!M140</f>
        <v>457258.02181216941</v>
      </c>
      <c r="O140" s="41">
        <f t="shared" si="34"/>
        <v>-269832.87136089697</v>
      </c>
      <c r="P140" s="4"/>
      <c r="Q140" s="65"/>
      <c r="R140" s="4"/>
    </row>
    <row r="141" spans="1:18" s="34" customFormat="1" x14ac:dyDescent="0.3">
      <c r="A141" s="33" t="s">
        <v>600</v>
      </c>
      <c r="B141" s="34" t="s">
        <v>194</v>
      </c>
      <c r="C141" s="36">
        <v>7883092</v>
      </c>
      <c r="D141" s="36">
        <v>1476</v>
      </c>
      <c r="E141" s="37">
        <f t="shared" si="28"/>
        <v>5340.8482384823847</v>
      </c>
      <c r="F141" s="38">
        <f t="shared" si="25"/>
        <v>1.3296037677126493</v>
      </c>
      <c r="G141" s="39">
        <f t="shared" si="26"/>
        <v>-794.385701183891</v>
      </c>
      <c r="H141" s="39">
        <f t="shared" si="27"/>
        <v>0</v>
      </c>
      <c r="I141" s="37">
        <f t="shared" si="29"/>
        <v>-794.385701183891</v>
      </c>
      <c r="J141" s="40">
        <f t="shared" si="30"/>
        <v>-40.898959570428545</v>
      </c>
      <c r="K141" s="37">
        <f t="shared" si="31"/>
        <v>-835.28466075431959</v>
      </c>
      <c r="L141" s="37">
        <f t="shared" si="32"/>
        <v>-1172513.294947423</v>
      </c>
      <c r="M141" s="37">
        <f t="shared" si="33"/>
        <v>-1232880.1592733758</v>
      </c>
      <c r="N141" s="41">
        <f>jan!M141</f>
        <v>571817.84234617266</v>
      </c>
      <c r="O141" s="41">
        <f t="shared" si="34"/>
        <v>-1804698.0016195485</v>
      </c>
      <c r="P141" s="4"/>
      <c r="Q141" s="65"/>
      <c r="R141" s="4"/>
    </row>
    <row r="142" spans="1:18" s="34" customFormat="1" x14ac:dyDescent="0.3">
      <c r="A142" s="33" t="s">
        <v>601</v>
      </c>
      <c r="B142" s="34" t="s">
        <v>195</v>
      </c>
      <c r="C142" s="36">
        <v>6606142</v>
      </c>
      <c r="D142" s="36">
        <v>1286</v>
      </c>
      <c r="E142" s="37">
        <f t="shared" si="28"/>
        <v>5136.9688958009328</v>
      </c>
      <c r="F142" s="38">
        <f t="shared" si="25"/>
        <v>1.2788480206695421</v>
      </c>
      <c r="G142" s="39">
        <f t="shared" si="26"/>
        <v>-672.05809557501982</v>
      </c>
      <c r="H142" s="39">
        <f t="shared" si="27"/>
        <v>0</v>
      </c>
      <c r="I142" s="37">
        <f t="shared" si="29"/>
        <v>-672.05809557501982</v>
      </c>
      <c r="J142" s="40">
        <f t="shared" si="30"/>
        <v>-40.898959570428545</v>
      </c>
      <c r="K142" s="37">
        <f t="shared" si="31"/>
        <v>-712.95705514544841</v>
      </c>
      <c r="L142" s="37">
        <f t="shared" si="32"/>
        <v>-864266.71090947546</v>
      </c>
      <c r="M142" s="37">
        <f t="shared" si="33"/>
        <v>-916862.77291704668</v>
      </c>
      <c r="N142" s="41">
        <f>jan!M142</f>
        <v>759559.5491579799</v>
      </c>
      <c r="O142" s="41">
        <f t="shared" si="34"/>
        <v>-1676422.3220750266</v>
      </c>
      <c r="P142" s="4"/>
      <c r="Q142" s="65"/>
      <c r="R142" s="4"/>
    </row>
    <row r="143" spans="1:18" s="34" customFormat="1" x14ac:dyDescent="0.3">
      <c r="A143" s="33" t="s">
        <v>602</v>
      </c>
      <c r="B143" s="34" t="s">
        <v>196</v>
      </c>
      <c r="C143" s="36">
        <v>19078079</v>
      </c>
      <c r="D143" s="36">
        <v>2228</v>
      </c>
      <c r="E143" s="37">
        <f t="shared" si="28"/>
        <v>8562.8720825852779</v>
      </c>
      <c r="F143" s="38">
        <f t="shared" si="25"/>
        <v>2.1317263616316473</v>
      </c>
      <c r="G143" s="39">
        <f t="shared" si="26"/>
        <v>-2727.6000076456271</v>
      </c>
      <c r="H143" s="39">
        <f t="shared" si="27"/>
        <v>0</v>
      </c>
      <c r="I143" s="37">
        <f t="shared" si="29"/>
        <v>-2727.6000076456271</v>
      </c>
      <c r="J143" s="40">
        <f t="shared" si="30"/>
        <v>-40.898959570428545</v>
      </c>
      <c r="K143" s="37">
        <f t="shared" si="31"/>
        <v>-2768.4989672160555</v>
      </c>
      <c r="L143" s="37">
        <f t="shared" si="32"/>
        <v>-6077092.8170344569</v>
      </c>
      <c r="M143" s="37">
        <f t="shared" si="33"/>
        <v>-6168215.6989573715</v>
      </c>
      <c r="N143" s="41">
        <f>jan!M143</f>
        <v>1312141.1190699677</v>
      </c>
      <c r="O143" s="41">
        <f t="shared" si="34"/>
        <v>-7480356.8180273389</v>
      </c>
      <c r="P143" s="4"/>
      <c r="Q143" s="65"/>
      <c r="R143" s="4"/>
    </row>
    <row r="144" spans="1:18" s="34" customFormat="1" x14ac:dyDescent="0.3">
      <c r="A144" s="33" t="s">
        <v>603</v>
      </c>
      <c r="B144" s="34" t="s">
        <v>197</v>
      </c>
      <c r="C144" s="36">
        <v>33592925</v>
      </c>
      <c r="D144" s="36">
        <v>3723</v>
      </c>
      <c r="E144" s="37">
        <f t="shared" si="28"/>
        <v>9023.0795057749128</v>
      </c>
      <c r="F144" s="38">
        <f t="shared" si="25"/>
        <v>2.2462949650593567</v>
      </c>
      <c r="G144" s="39">
        <f t="shared" si="26"/>
        <v>-3003.7244615594082</v>
      </c>
      <c r="H144" s="39">
        <f t="shared" si="27"/>
        <v>0</v>
      </c>
      <c r="I144" s="37">
        <f t="shared" si="29"/>
        <v>-3003.7244615594082</v>
      </c>
      <c r="J144" s="40">
        <f t="shared" si="30"/>
        <v>-40.898959570428545</v>
      </c>
      <c r="K144" s="37">
        <f t="shared" si="31"/>
        <v>-3044.6234211298365</v>
      </c>
      <c r="L144" s="37">
        <f t="shared" si="32"/>
        <v>-11182866.170385677</v>
      </c>
      <c r="M144" s="37">
        <f t="shared" si="33"/>
        <v>-11335132.996866381</v>
      </c>
      <c r="N144" s="41">
        <f>jan!M144</f>
        <v>981193.07073496038</v>
      </c>
      <c r="O144" s="41">
        <f t="shared" si="34"/>
        <v>-12316326.067601342</v>
      </c>
      <c r="P144" s="4"/>
      <c r="Q144" s="65"/>
      <c r="R144" s="4"/>
    </row>
    <row r="145" spans="1:18" s="34" customFormat="1" x14ac:dyDescent="0.3">
      <c r="A145" s="33" t="s">
        <v>604</v>
      </c>
      <c r="B145" s="34" t="s">
        <v>198</v>
      </c>
      <c r="C145" s="36">
        <v>20920050</v>
      </c>
      <c r="D145" s="36">
        <v>6848</v>
      </c>
      <c r="E145" s="37">
        <f t="shared" si="28"/>
        <v>3054.913843457944</v>
      </c>
      <c r="F145" s="38">
        <f t="shared" si="25"/>
        <v>0.76052057181339994</v>
      </c>
      <c r="G145" s="39">
        <f t="shared" si="26"/>
        <v>577.17493583077339</v>
      </c>
      <c r="H145" s="39">
        <f t="shared" si="27"/>
        <v>196.09485679012801</v>
      </c>
      <c r="I145" s="37">
        <f t="shared" si="29"/>
        <v>773.2697926209014</v>
      </c>
      <c r="J145" s="40">
        <f t="shared" si="30"/>
        <v>-40.898959570428545</v>
      </c>
      <c r="K145" s="37">
        <f t="shared" si="31"/>
        <v>732.37083305047281</v>
      </c>
      <c r="L145" s="37">
        <f t="shared" si="32"/>
        <v>5295351.5398679329</v>
      </c>
      <c r="M145" s="37">
        <f t="shared" si="33"/>
        <v>5015275.4647296378</v>
      </c>
      <c r="N145" s="41">
        <f>jan!M145</f>
        <v>4192892.800803923</v>
      </c>
      <c r="O145" s="41">
        <f t="shared" si="34"/>
        <v>822382.66392571479</v>
      </c>
      <c r="P145" s="4"/>
      <c r="Q145" s="65"/>
      <c r="R145" s="4"/>
    </row>
    <row r="146" spans="1:18" s="34" customFormat="1" x14ac:dyDescent="0.3">
      <c r="A146" s="33" t="s">
        <v>605</v>
      </c>
      <c r="B146" s="34" t="s">
        <v>199</v>
      </c>
      <c r="C146" s="36">
        <v>83683083</v>
      </c>
      <c r="D146" s="36">
        <v>23246</v>
      </c>
      <c r="E146" s="37">
        <f t="shared" si="28"/>
        <v>3599.8917233072357</v>
      </c>
      <c r="F146" s="38">
        <f t="shared" si="25"/>
        <v>0.89619277405773257</v>
      </c>
      <c r="G146" s="39">
        <f t="shared" si="26"/>
        <v>250.1882079211984</v>
      </c>
      <c r="H146" s="39">
        <f t="shared" si="27"/>
        <v>5.3525988428759312</v>
      </c>
      <c r="I146" s="37">
        <f t="shared" si="29"/>
        <v>255.54080676407432</v>
      </c>
      <c r="J146" s="40">
        <f t="shared" si="30"/>
        <v>-40.898959570428545</v>
      </c>
      <c r="K146" s="37">
        <f t="shared" si="31"/>
        <v>214.64184719364579</v>
      </c>
      <c r="L146" s="37">
        <f t="shared" si="32"/>
        <v>5940301.5940376716</v>
      </c>
      <c r="M146" s="37">
        <f t="shared" si="33"/>
        <v>4989564.3798634904</v>
      </c>
      <c r="N146" s="41">
        <f>jan!M146</f>
        <v>3570277.755408112</v>
      </c>
      <c r="O146" s="41">
        <f t="shared" si="34"/>
        <v>1419286.6244553784</v>
      </c>
      <c r="P146" s="4"/>
      <c r="Q146" s="65"/>
      <c r="R146" s="4"/>
    </row>
    <row r="147" spans="1:18" s="34" customFormat="1" x14ac:dyDescent="0.3">
      <c r="A147" s="33" t="s">
        <v>606</v>
      </c>
      <c r="B147" s="34" t="s">
        <v>200</v>
      </c>
      <c r="C147" s="36">
        <v>148367375</v>
      </c>
      <c r="D147" s="36">
        <v>44785</v>
      </c>
      <c r="E147" s="37">
        <f t="shared" si="28"/>
        <v>3312.8809869375909</v>
      </c>
      <c r="F147" s="38">
        <f t="shared" si="25"/>
        <v>0.82474147280160526</v>
      </c>
      <c r="G147" s="39">
        <f t="shared" si="26"/>
        <v>422.39464974298522</v>
      </c>
      <c r="H147" s="39">
        <f t="shared" si="27"/>
        <v>105.80635657225159</v>
      </c>
      <c r="I147" s="37">
        <f t="shared" si="29"/>
        <v>528.20100631523678</v>
      </c>
      <c r="J147" s="40">
        <f t="shared" si="30"/>
        <v>-40.898959570428545</v>
      </c>
      <c r="K147" s="37">
        <f t="shared" si="31"/>
        <v>487.30204674480825</v>
      </c>
      <c r="L147" s="37">
        <f t="shared" si="32"/>
        <v>23655482.06782788</v>
      </c>
      <c r="M147" s="37">
        <f t="shared" si="33"/>
        <v>21823822.163466237</v>
      </c>
      <c r="N147" s="41">
        <f>jan!M147</f>
        <v>16472461.075964324</v>
      </c>
      <c r="O147" s="41">
        <f t="shared" si="34"/>
        <v>5351361.0875019133</v>
      </c>
      <c r="P147" s="4"/>
      <c r="Q147" s="65"/>
      <c r="R147" s="4"/>
    </row>
    <row r="148" spans="1:18" s="34" customFormat="1" x14ac:dyDescent="0.3">
      <c r="A148" s="33" t="s">
        <v>607</v>
      </c>
      <c r="B148" s="34" t="s">
        <v>201</v>
      </c>
      <c r="C148" s="36">
        <v>7199681</v>
      </c>
      <c r="D148" s="36">
        <v>2454</v>
      </c>
      <c r="E148" s="37">
        <f t="shared" si="28"/>
        <v>2933.855338223309</v>
      </c>
      <c r="F148" s="38">
        <f t="shared" si="25"/>
        <v>0.7303830660303543</v>
      </c>
      <c r="G148" s="39">
        <f t="shared" si="26"/>
        <v>649.81003897155438</v>
      </c>
      <c r="H148" s="39">
        <f t="shared" si="27"/>
        <v>238.46533362225026</v>
      </c>
      <c r="I148" s="37">
        <f t="shared" si="29"/>
        <v>888.2753725938046</v>
      </c>
      <c r="J148" s="40">
        <f t="shared" si="30"/>
        <v>-40.898959570428545</v>
      </c>
      <c r="K148" s="37">
        <f t="shared" si="31"/>
        <v>847.37641302337602</v>
      </c>
      <c r="L148" s="37">
        <f t="shared" si="32"/>
        <v>2179827.7643451965</v>
      </c>
      <c r="M148" s="37">
        <f t="shared" si="33"/>
        <v>2079461.7175593649</v>
      </c>
      <c r="N148" s="41">
        <f>jan!M148</f>
        <v>1708094.3693885549</v>
      </c>
      <c r="O148" s="41">
        <f t="shared" si="34"/>
        <v>371367.34817080991</v>
      </c>
      <c r="P148" s="4"/>
      <c r="Q148" s="65"/>
      <c r="R148" s="4"/>
    </row>
    <row r="149" spans="1:18" s="34" customFormat="1" x14ac:dyDescent="0.3">
      <c r="A149" s="33" t="s">
        <v>608</v>
      </c>
      <c r="B149" s="34" t="s">
        <v>202</v>
      </c>
      <c r="C149" s="36">
        <v>5961873</v>
      </c>
      <c r="D149" s="36">
        <v>2093</v>
      </c>
      <c r="E149" s="37">
        <f t="shared" si="28"/>
        <v>2848.4820831342572</v>
      </c>
      <c r="F149" s="38">
        <f t="shared" si="25"/>
        <v>0.70912940059002127</v>
      </c>
      <c r="G149" s="39">
        <f t="shared" si="26"/>
        <v>701.03399202498542</v>
      </c>
      <c r="H149" s="39">
        <f t="shared" si="27"/>
        <v>268.34597290341839</v>
      </c>
      <c r="I149" s="37">
        <f t="shared" si="29"/>
        <v>969.37996492840375</v>
      </c>
      <c r="J149" s="40">
        <f t="shared" si="30"/>
        <v>-40.898959570428545</v>
      </c>
      <c r="K149" s="37">
        <f t="shared" si="31"/>
        <v>928.48100535797516</v>
      </c>
      <c r="L149" s="37">
        <f t="shared" si="32"/>
        <v>2028912.2665951489</v>
      </c>
      <c r="M149" s="37">
        <f t="shared" si="33"/>
        <v>1943310.7442142421</v>
      </c>
      <c r="N149" s="41">
        <f>jan!M149</f>
        <v>1599202.3423309887</v>
      </c>
      <c r="O149" s="41">
        <f t="shared" si="34"/>
        <v>344108.40188325336</v>
      </c>
      <c r="P149" s="4"/>
      <c r="Q149" s="65"/>
      <c r="R149" s="4"/>
    </row>
    <row r="150" spans="1:18" s="34" customFormat="1" x14ac:dyDescent="0.3">
      <c r="A150" s="33" t="s">
        <v>609</v>
      </c>
      <c r="B150" s="34" t="s">
        <v>203</v>
      </c>
      <c r="C150" s="36">
        <v>19376477</v>
      </c>
      <c r="D150" s="36">
        <v>6069</v>
      </c>
      <c r="E150" s="37">
        <f t="shared" si="28"/>
        <v>3192.6968199044322</v>
      </c>
      <c r="F150" s="38">
        <f t="shared" si="25"/>
        <v>0.79482163344812817</v>
      </c>
      <c r="G150" s="39">
        <f t="shared" si="26"/>
        <v>494.50514996288047</v>
      </c>
      <c r="H150" s="39">
        <f t="shared" si="27"/>
        <v>147.87081503385713</v>
      </c>
      <c r="I150" s="37">
        <f t="shared" si="29"/>
        <v>642.37596499673759</v>
      </c>
      <c r="J150" s="40">
        <f t="shared" si="30"/>
        <v>-40.898959570428545</v>
      </c>
      <c r="K150" s="37">
        <f t="shared" si="31"/>
        <v>601.47700542630901</v>
      </c>
      <c r="L150" s="37">
        <f t="shared" si="32"/>
        <v>3898579.7315652003</v>
      </c>
      <c r="M150" s="37">
        <f t="shared" si="33"/>
        <v>3650363.9459322696</v>
      </c>
      <c r="N150" s="41">
        <f>jan!M150</f>
        <v>3075305.4687323333</v>
      </c>
      <c r="O150" s="41">
        <f t="shared" si="34"/>
        <v>575058.47719993629</v>
      </c>
      <c r="P150" s="4"/>
      <c r="Q150" s="65"/>
      <c r="R150" s="4"/>
    </row>
    <row r="151" spans="1:18" s="34" customFormat="1" x14ac:dyDescent="0.3">
      <c r="A151" s="33" t="s">
        <v>610</v>
      </c>
      <c r="B151" s="34" t="s">
        <v>204</v>
      </c>
      <c r="C151" s="36">
        <v>20713629</v>
      </c>
      <c r="D151" s="36">
        <v>5845</v>
      </c>
      <c r="E151" s="37">
        <f t="shared" si="28"/>
        <v>3543.8201881950386</v>
      </c>
      <c r="F151" s="38">
        <f t="shared" si="25"/>
        <v>0.88223376960420141</v>
      </c>
      <c r="G151" s="39">
        <f t="shared" si="26"/>
        <v>283.8311289885167</v>
      </c>
      <c r="H151" s="39">
        <f t="shared" si="27"/>
        <v>24.977636132144923</v>
      </c>
      <c r="I151" s="37">
        <f t="shared" si="29"/>
        <v>308.80876512066163</v>
      </c>
      <c r="J151" s="40">
        <f t="shared" si="30"/>
        <v>-40.898959570428545</v>
      </c>
      <c r="K151" s="37">
        <f t="shared" si="31"/>
        <v>267.9098055502331</v>
      </c>
      <c r="L151" s="37">
        <f t="shared" si="32"/>
        <v>1804987.2321302672</v>
      </c>
      <c r="M151" s="37">
        <f t="shared" si="33"/>
        <v>1565932.8134411124</v>
      </c>
      <c r="N151" s="41">
        <f>jan!M151</f>
        <v>3247946.6799209905</v>
      </c>
      <c r="O151" s="41">
        <f t="shared" si="34"/>
        <v>-1682013.8664798781</v>
      </c>
      <c r="P151" s="4"/>
      <c r="Q151" s="65"/>
      <c r="R151" s="4"/>
    </row>
    <row r="152" spans="1:18" s="34" customFormat="1" x14ac:dyDescent="0.3">
      <c r="A152" s="33" t="s">
        <v>611</v>
      </c>
      <c r="B152" s="34" t="s">
        <v>205</v>
      </c>
      <c r="C152" s="36">
        <v>36559022</v>
      </c>
      <c r="D152" s="36">
        <v>10990</v>
      </c>
      <c r="E152" s="37">
        <f t="shared" si="28"/>
        <v>3326.57161055505</v>
      </c>
      <c r="F152" s="38">
        <f t="shared" si="25"/>
        <v>0.82814975252259615</v>
      </c>
      <c r="G152" s="39">
        <f t="shared" si="26"/>
        <v>414.1802755725098</v>
      </c>
      <c r="H152" s="39">
        <f t="shared" si="27"/>
        <v>101.01463830614091</v>
      </c>
      <c r="I152" s="37">
        <f t="shared" si="29"/>
        <v>515.19491387865071</v>
      </c>
      <c r="J152" s="40">
        <f t="shared" si="30"/>
        <v>-40.898959570428545</v>
      </c>
      <c r="K152" s="37">
        <f t="shared" si="31"/>
        <v>474.29595430822218</v>
      </c>
      <c r="L152" s="37">
        <f t="shared" si="32"/>
        <v>5661992.1035263715</v>
      </c>
      <c r="M152" s="37">
        <f t="shared" si="33"/>
        <v>5212512.5378473615</v>
      </c>
      <c r="N152" s="41">
        <f>jan!M152</f>
        <v>3719815.6823065327</v>
      </c>
      <c r="O152" s="41">
        <f t="shared" si="34"/>
        <v>1492696.8555408288</v>
      </c>
      <c r="P152" s="4"/>
      <c r="Q152" s="65"/>
      <c r="R152" s="4"/>
    </row>
    <row r="153" spans="1:18" s="34" customFormat="1" x14ac:dyDescent="0.3">
      <c r="A153" s="33" t="s">
        <v>612</v>
      </c>
      <c r="B153" s="34" t="s">
        <v>206</v>
      </c>
      <c r="C153" s="36">
        <v>15271801</v>
      </c>
      <c r="D153" s="36">
        <v>5212</v>
      </c>
      <c r="E153" s="37">
        <f t="shared" si="28"/>
        <v>2930.1229854182657</v>
      </c>
      <c r="F153" s="38">
        <f t="shared" si="25"/>
        <v>0.72945389707995012</v>
      </c>
      <c r="G153" s="39">
        <f t="shared" si="26"/>
        <v>652.04945065458037</v>
      </c>
      <c r="H153" s="39">
        <f t="shared" si="27"/>
        <v>239.77165710401542</v>
      </c>
      <c r="I153" s="37">
        <f t="shared" si="29"/>
        <v>891.82110775859576</v>
      </c>
      <c r="J153" s="40">
        <f t="shared" si="30"/>
        <v>-40.898959570428545</v>
      </c>
      <c r="K153" s="37">
        <f t="shared" si="31"/>
        <v>850.92214818816717</v>
      </c>
      <c r="L153" s="37">
        <f t="shared" si="32"/>
        <v>4648171.6136378013</v>
      </c>
      <c r="M153" s="37">
        <f t="shared" si="33"/>
        <v>4435006.2363567268</v>
      </c>
      <c r="N153" s="41">
        <f>jan!M153</f>
        <v>4122110.7878782186</v>
      </c>
      <c r="O153" s="41">
        <f t="shared" si="34"/>
        <v>312895.44847850828</v>
      </c>
      <c r="P153" s="4"/>
      <c r="Q153" s="65"/>
      <c r="R153" s="4"/>
    </row>
    <row r="154" spans="1:18" s="34" customFormat="1" x14ac:dyDescent="0.3">
      <c r="A154" s="33" t="s">
        <v>613</v>
      </c>
      <c r="B154" s="34" t="s">
        <v>207</v>
      </c>
      <c r="C154" s="36">
        <v>6836290</v>
      </c>
      <c r="D154" s="36">
        <v>1848</v>
      </c>
      <c r="E154" s="37">
        <f t="shared" si="28"/>
        <v>3699.2911255411254</v>
      </c>
      <c r="F154" s="38">
        <f t="shared" si="25"/>
        <v>0.92093824777598954</v>
      </c>
      <c r="G154" s="39">
        <f t="shared" si="26"/>
        <v>190.54856658086456</v>
      </c>
      <c r="H154" s="39">
        <f t="shared" si="27"/>
        <v>0</v>
      </c>
      <c r="I154" s="37">
        <f t="shared" si="29"/>
        <v>190.54856658086456</v>
      </c>
      <c r="J154" s="40">
        <f t="shared" si="30"/>
        <v>-40.898959570428545</v>
      </c>
      <c r="K154" s="37">
        <f t="shared" si="31"/>
        <v>149.649607010436</v>
      </c>
      <c r="L154" s="37">
        <f t="shared" si="32"/>
        <v>352133.75104143773</v>
      </c>
      <c r="M154" s="37">
        <f t="shared" si="33"/>
        <v>276552.47375528573</v>
      </c>
      <c r="N154" s="41">
        <f>jan!M154</f>
        <v>1451428.8826935822</v>
      </c>
      <c r="O154" s="41">
        <f t="shared" si="34"/>
        <v>-1174876.4089382966</v>
      </c>
      <c r="P154" s="4"/>
      <c r="Q154" s="65"/>
      <c r="R154" s="4"/>
    </row>
    <row r="155" spans="1:18" s="34" customFormat="1" x14ac:dyDescent="0.3">
      <c r="A155" s="33" t="s">
        <v>614</v>
      </c>
      <c r="B155" s="34" t="s">
        <v>208</v>
      </c>
      <c r="C155" s="36">
        <v>5998646</v>
      </c>
      <c r="D155" s="36">
        <v>1326</v>
      </c>
      <c r="E155" s="37">
        <f t="shared" si="28"/>
        <v>4523.8657616892915</v>
      </c>
      <c r="F155" s="38">
        <f t="shared" si="25"/>
        <v>1.126216041494843</v>
      </c>
      <c r="G155" s="39">
        <f t="shared" si="26"/>
        <v>-304.19621510803506</v>
      </c>
      <c r="H155" s="39">
        <f t="shared" si="27"/>
        <v>0</v>
      </c>
      <c r="I155" s="37">
        <f t="shared" si="29"/>
        <v>-304.19621510803506</v>
      </c>
      <c r="J155" s="40">
        <f t="shared" si="30"/>
        <v>-40.898959570428545</v>
      </c>
      <c r="K155" s="37">
        <f t="shared" si="31"/>
        <v>-345.09517467846359</v>
      </c>
      <c r="L155" s="37">
        <f t="shared" si="32"/>
        <v>-403364.18123325449</v>
      </c>
      <c r="M155" s="37">
        <f t="shared" si="33"/>
        <v>-457596.2016236427</v>
      </c>
      <c r="N155" s="41">
        <f>jan!M155</f>
        <v>1245992.5293028625</v>
      </c>
      <c r="O155" s="41">
        <f t="shared" si="34"/>
        <v>-1703588.7309265053</v>
      </c>
      <c r="P155" s="4"/>
      <c r="Q155" s="65"/>
      <c r="R155" s="4"/>
    </row>
    <row r="156" spans="1:18" s="34" customFormat="1" x14ac:dyDescent="0.3">
      <c r="A156" s="33" t="s">
        <v>615</v>
      </c>
      <c r="B156" s="34" t="s">
        <v>209</v>
      </c>
      <c r="C156" s="36">
        <v>11173288</v>
      </c>
      <c r="D156" s="36">
        <v>3638</v>
      </c>
      <c r="E156" s="37">
        <f t="shared" si="28"/>
        <v>3071.2721275426056</v>
      </c>
      <c r="F156" s="38">
        <f t="shared" si="25"/>
        <v>0.76459296540727972</v>
      </c>
      <c r="G156" s="39">
        <f t="shared" si="26"/>
        <v>567.35996537997642</v>
      </c>
      <c r="H156" s="39">
        <f t="shared" si="27"/>
        <v>190.36945736049643</v>
      </c>
      <c r="I156" s="37">
        <f t="shared" si="29"/>
        <v>757.72942274047284</v>
      </c>
      <c r="J156" s="40">
        <f t="shared" si="30"/>
        <v>-40.898959570428545</v>
      </c>
      <c r="K156" s="37">
        <f t="shared" si="31"/>
        <v>716.83046317004425</v>
      </c>
      <c r="L156" s="37">
        <f t="shared" si="32"/>
        <v>2756619.6399298403</v>
      </c>
      <c r="M156" s="37">
        <f t="shared" si="33"/>
        <v>2607829.2250126209</v>
      </c>
      <c r="N156" s="41">
        <f>jan!M156</f>
        <v>2563902.4316770844</v>
      </c>
      <c r="O156" s="41">
        <f t="shared" si="34"/>
        <v>43926.793335536495</v>
      </c>
      <c r="P156" s="4"/>
      <c r="Q156" s="65"/>
      <c r="R156" s="4"/>
    </row>
    <row r="157" spans="1:18" s="34" customFormat="1" x14ac:dyDescent="0.3">
      <c r="A157" s="33" t="s">
        <v>616</v>
      </c>
      <c r="B157" s="34" t="s">
        <v>210</v>
      </c>
      <c r="C157" s="36">
        <v>5335001</v>
      </c>
      <c r="D157" s="36">
        <v>1192</v>
      </c>
      <c r="E157" s="37">
        <f t="shared" si="28"/>
        <v>4475.6719798657714</v>
      </c>
      <c r="F157" s="38">
        <f t="shared" si="25"/>
        <v>1.1142182031306729</v>
      </c>
      <c r="G157" s="39">
        <f t="shared" si="26"/>
        <v>-275.279946013923</v>
      </c>
      <c r="H157" s="39">
        <f t="shared" si="27"/>
        <v>0</v>
      </c>
      <c r="I157" s="37">
        <f t="shared" si="29"/>
        <v>-275.279946013923</v>
      </c>
      <c r="J157" s="40">
        <f t="shared" si="30"/>
        <v>-40.898959570428545</v>
      </c>
      <c r="K157" s="37">
        <f t="shared" si="31"/>
        <v>-316.17890558435153</v>
      </c>
      <c r="L157" s="37">
        <f t="shared" si="32"/>
        <v>-328133.69564859621</v>
      </c>
      <c r="M157" s="37">
        <f t="shared" si="33"/>
        <v>-376885.25545654702</v>
      </c>
      <c r="N157" s="41">
        <f>jan!M157</f>
        <v>840750.50831750524</v>
      </c>
      <c r="O157" s="41">
        <f t="shared" si="34"/>
        <v>-1217635.7637740523</v>
      </c>
      <c r="P157" s="4"/>
      <c r="Q157" s="65"/>
      <c r="R157" s="4"/>
    </row>
    <row r="158" spans="1:18" s="34" customFormat="1" x14ac:dyDescent="0.3">
      <c r="A158" s="33" t="s">
        <v>617</v>
      </c>
      <c r="B158" s="34" t="s">
        <v>211</v>
      </c>
      <c r="C158" s="36">
        <v>11186339</v>
      </c>
      <c r="D158" s="36">
        <v>1156</v>
      </c>
      <c r="E158" s="37">
        <f t="shared" si="28"/>
        <v>9676.7638408304501</v>
      </c>
      <c r="F158" s="38">
        <f t="shared" si="25"/>
        <v>2.409029631160176</v>
      </c>
      <c r="G158" s="39">
        <f t="shared" si="26"/>
        <v>-3395.9350625927304</v>
      </c>
      <c r="H158" s="39">
        <f t="shared" si="27"/>
        <v>0</v>
      </c>
      <c r="I158" s="37">
        <f t="shared" si="29"/>
        <v>-3395.9350625927304</v>
      </c>
      <c r="J158" s="40">
        <f t="shared" si="30"/>
        <v>-40.898959570428545</v>
      </c>
      <c r="K158" s="37">
        <f t="shared" si="31"/>
        <v>-3436.8340221631588</v>
      </c>
      <c r="L158" s="37">
        <f t="shared" si="32"/>
        <v>-3925700.9323571962</v>
      </c>
      <c r="M158" s="37">
        <f t="shared" si="33"/>
        <v>-3972980.1296206117</v>
      </c>
      <c r="N158" s="41">
        <f>jan!M158</f>
        <v>290108.90118711093</v>
      </c>
      <c r="O158" s="41">
        <f t="shared" si="34"/>
        <v>-4263089.0308077224</v>
      </c>
      <c r="P158" s="4"/>
      <c r="Q158" s="65"/>
      <c r="R158" s="4"/>
    </row>
    <row r="159" spans="1:18" s="34" customFormat="1" x14ac:dyDescent="0.3">
      <c r="A159" s="33" t="s">
        <v>618</v>
      </c>
      <c r="B159" s="34" t="s">
        <v>212</v>
      </c>
      <c r="C159" s="36">
        <v>23371449</v>
      </c>
      <c r="D159" s="36">
        <v>953</v>
      </c>
      <c r="E159" s="37">
        <f t="shared" si="28"/>
        <v>24524.080797481638</v>
      </c>
      <c r="F159" s="38">
        <f t="shared" si="25"/>
        <v>6.1052680720406443</v>
      </c>
      <c r="G159" s="39">
        <f t="shared" si="26"/>
        <v>-12304.325236583441</v>
      </c>
      <c r="H159" s="39">
        <f t="shared" si="27"/>
        <v>0</v>
      </c>
      <c r="I159" s="37">
        <f t="shared" si="29"/>
        <v>-12304.325236583441</v>
      </c>
      <c r="J159" s="40">
        <f t="shared" si="30"/>
        <v>-40.898959570428545</v>
      </c>
      <c r="K159" s="37">
        <f t="shared" si="31"/>
        <v>-12345.224196153869</v>
      </c>
      <c r="L159" s="37">
        <f t="shared" si="32"/>
        <v>-11726021.95046402</v>
      </c>
      <c r="M159" s="37">
        <f t="shared" si="33"/>
        <v>-11764998.658934638</v>
      </c>
      <c r="N159" s="41">
        <f>jan!M159</f>
        <v>-522667.59825759579</v>
      </c>
      <c r="O159" s="41">
        <f t="shared" si="34"/>
        <v>-11242331.060677042</v>
      </c>
      <c r="P159" s="4"/>
      <c r="Q159" s="65"/>
      <c r="R159" s="4"/>
    </row>
    <row r="160" spans="1:18" s="34" customFormat="1" x14ac:dyDescent="0.3">
      <c r="A160" s="33" t="s">
        <v>619</v>
      </c>
      <c r="B160" s="34" t="s">
        <v>213</v>
      </c>
      <c r="C160" s="36">
        <v>318140293</v>
      </c>
      <c r="D160" s="36">
        <v>92282</v>
      </c>
      <c r="E160" s="37">
        <f t="shared" si="28"/>
        <v>3447.4793892633452</v>
      </c>
      <c r="F160" s="38">
        <f t="shared" si="25"/>
        <v>0.85824973494823364</v>
      </c>
      <c r="G160" s="39">
        <f t="shared" si="26"/>
        <v>341.6356083475327</v>
      </c>
      <c r="H160" s="39">
        <f t="shared" si="27"/>
        <v>58.696915758237601</v>
      </c>
      <c r="I160" s="37">
        <f t="shared" si="29"/>
        <v>400.33252410577029</v>
      </c>
      <c r="J160" s="40">
        <f t="shared" si="30"/>
        <v>-40.898959570428545</v>
      </c>
      <c r="K160" s="37">
        <f t="shared" si="31"/>
        <v>359.43356453534176</v>
      </c>
      <c r="L160" s="37">
        <f t="shared" si="32"/>
        <v>36943485.989528693</v>
      </c>
      <c r="M160" s="37">
        <f t="shared" si="33"/>
        <v>33169248.20245041</v>
      </c>
      <c r="N160" s="41">
        <f>jan!M160</f>
        <v>20584993.455751713</v>
      </c>
      <c r="O160" s="41">
        <f t="shared" si="34"/>
        <v>12584254.746698696</v>
      </c>
      <c r="P160" s="4"/>
      <c r="Q160" s="65"/>
      <c r="R160" s="4"/>
    </row>
    <row r="161" spans="1:18" s="34" customFormat="1" x14ac:dyDescent="0.3">
      <c r="A161" s="33" t="s">
        <v>620</v>
      </c>
      <c r="B161" s="34" t="s">
        <v>214</v>
      </c>
      <c r="C161" s="36">
        <v>52325809</v>
      </c>
      <c r="D161" s="36">
        <v>15659</v>
      </c>
      <c r="E161" s="37">
        <f t="shared" si="28"/>
        <v>3341.5804968388784</v>
      </c>
      <c r="F161" s="38">
        <f t="shared" si="25"/>
        <v>0.83188621363533877</v>
      </c>
      <c r="G161" s="39">
        <f t="shared" si="26"/>
        <v>405.17494380221279</v>
      </c>
      <c r="H161" s="39">
        <f t="shared" si="27"/>
        <v>95.761528106800981</v>
      </c>
      <c r="I161" s="37">
        <f t="shared" si="29"/>
        <v>500.93647190901379</v>
      </c>
      <c r="J161" s="40">
        <f t="shared" si="30"/>
        <v>-40.898959570428545</v>
      </c>
      <c r="K161" s="37">
        <f t="shared" si="31"/>
        <v>460.03751233858526</v>
      </c>
      <c r="L161" s="37">
        <f t="shared" si="32"/>
        <v>7844164.2136232471</v>
      </c>
      <c r="M161" s="37">
        <f t="shared" si="33"/>
        <v>7203727.4057099065</v>
      </c>
      <c r="N161" s="41">
        <f>jan!M161</f>
        <v>4894625.1959679704</v>
      </c>
      <c r="O161" s="41">
        <f t="shared" si="34"/>
        <v>2309102.2097419361</v>
      </c>
      <c r="P161" s="4"/>
      <c r="Q161" s="65"/>
      <c r="R161" s="4"/>
    </row>
    <row r="162" spans="1:18" s="34" customFormat="1" x14ac:dyDescent="0.3">
      <c r="A162" s="33" t="s">
        <v>621</v>
      </c>
      <c r="B162" s="34" t="s">
        <v>215</v>
      </c>
      <c r="C162" s="36">
        <v>31615215</v>
      </c>
      <c r="D162" s="36">
        <v>9695</v>
      </c>
      <c r="E162" s="37">
        <f t="shared" si="28"/>
        <v>3260.9814337287262</v>
      </c>
      <c r="F162" s="38">
        <f t="shared" si="25"/>
        <v>0.81182108292946809</v>
      </c>
      <c r="G162" s="39">
        <f t="shared" si="26"/>
        <v>453.53438166830409</v>
      </c>
      <c r="H162" s="39">
        <f t="shared" si="27"/>
        <v>123.97120019535424</v>
      </c>
      <c r="I162" s="37">
        <f t="shared" si="29"/>
        <v>577.50558186365834</v>
      </c>
      <c r="J162" s="40">
        <f t="shared" si="30"/>
        <v>-40.898959570428545</v>
      </c>
      <c r="K162" s="37">
        <f t="shared" si="31"/>
        <v>536.60662229322975</v>
      </c>
      <c r="L162" s="37">
        <f t="shared" si="32"/>
        <v>5598916.6161681674</v>
      </c>
      <c r="M162" s="37">
        <f t="shared" si="33"/>
        <v>5202401.2031328622</v>
      </c>
      <c r="N162" s="41">
        <f>jan!M162</f>
        <v>3914763.2313659522</v>
      </c>
      <c r="O162" s="41">
        <f t="shared" si="34"/>
        <v>1287637.9717669101</v>
      </c>
      <c r="P162" s="4"/>
      <c r="Q162" s="65"/>
      <c r="R162" s="4"/>
    </row>
    <row r="163" spans="1:18" s="34" customFormat="1" x14ac:dyDescent="0.3">
      <c r="A163" s="33" t="s">
        <v>622</v>
      </c>
      <c r="B163" s="34" t="s">
        <v>216</v>
      </c>
      <c r="C163" s="36">
        <v>33212367</v>
      </c>
      <c r="D163" s="36">
        <v>9066</v>
      </c>
      <c r="E163" s="37">
        <f t="shared" si="28"/>
        <v>3663.3980807412308</v>
      </c>
      <c r="F163" s="38">
        <f t="shared" si="25"/>
        <v>0.91200267696969761</v>
      </c>
      <c r="G163" s="39">
        <f t="shared" si="26"/>
        <v>212.08439346080129</v>
      </c>
      <c r="H163" s="39">
        <f t="shared" si="27"/>
        <v>0</v>
      </c>
      <c r="I163" s="37">
        <f t="shared" si="29"/>
        <v>212.08439346080129</v>
      </c>
      <c r="J163" s="40">
        <f t="shared" si="30"/>
        <v>-40.898959570428545</v>
      </c>
      <c r="K163" s="37">
        <f t="shared" si="31"/>
        <v>171.18543389037274</v>
      </c>
      <c r="L163" s="37">
        <f t="shared" si="32"/>
        <v>1922757.1111156244</v>
      </c>
      <c r="M163" s="37">
        <f t="shared" si="33"/>
        <v>1551967.1436501192</v>
      </c>
      <c r="N163" s="41">
        <f>jan!M163</f>
        <v>1317567.9150017172</v>
      </c>
      <c r="O163" s="41">
        <f t="shared" si="34"/>
        <v>234399.22864840203</v>
      </c>
      <c r="P163" s="4"/>
      <c r="Q163" s="65"/>
      <c r="R163" s="4"/>
    </row>
    <row r="164" spans="1:18" s="34" customFormat="1" x14ac:dyDescent="0.3">
      <c r="A164" s="33" t="s">
        <v>623</v>
      </c>
      <c r="B164" s="34" t="s">
        <v>217</v>
      </c>
      <c r="C164" s="36">
        <v>47207541</v>
      </c>
      <c r="D164" s="36">
        <v>14630</v>
      </c>
      <c r="E164" s="37">
        <f t="shared" si="28"/>
        <v>3226.7628844839373</v>
      </c>
      <c r="F164" s="38">
        <f t="shared" si="25"/>
        <v>0.80330237766581503</v>
      </c>
      <c r="G164" s="39">
        <f t="shared" si="26"/>
        <v>474.06551121517737</v>
      </c>
      <c r="H164" s="39">
        <f t="shared" si="27"/>
        <v>135.94769243103033</v>
      </c>
      <c r="I164" s="37">
        <f t="shared" si="29"/>
        <v>610.01320364620767</v>
      </c>
      <c r="J164" s="40">
        <f t="shared" si="30"/>
        <v>-40.898959570428545</v>
      </c>
      <c r="K164" s="37">
        <f t="shared" si="31"/>
        <v>569.11424407577908</v>
      </c>
      <c r="L164" s="37">
        <f t="shared" si="32"/>
        <v>8924493.1693440191</v>
      </c>
      <c r="M164" s="37">
        <f t="shared" si="33"/>
        <v>8326141.3908286477</v>
      </c>
      <c r="N164" s="41">
        <f>jan!M164</f>
        <v>10271045.275490858</v>
      </c>
      <c r="O164" s="41">
        <f t="shared" si="34"/>
        <v>-1944903.88466221</v>
      </c>
      <c r="P164" s="4"/>
      <c r="Q164" s="65"/>
      <c r="R164" s="4"/>
    </row>
    <row r="165" spans="1:18" s="34" customFormat="1" x14ac:dyDescent="0.3">
      <c r="A165" s="33" t="s">
        <v>624</v>
      </c>
      <c r="B165" s="34" t="s">
        <v>218</v>
      </c>
      <c r="C165" s="36">
        <v>18618820</v>
      </c>
      <c r="D165" s="36">
        <v>6706</v>
      </c>
      <c r="E165" s="37">
        <f t="shared" si="28"/>
        <v>2776.44199224575</v>
      </c>
      <c r="F165" s="38">
        <f t="shared" si="25"/>
        <v>0.69119502537569422</v>
      </c>
      <c r="G165" s="39">
        <f t="shared" si="26"/>
        <v>744.25804655808975</v>
      </c>
      <c r="H165" s="39">
        <f t="shared" si="27"/>
        <v>293.56000471439586</v>
      </c>
      <c r="I165" s="37">
        <f t="shared" si="29"/>
        <v>1037.8180512724857</v>
      </c>
      <c r="J165" s="40">
        <f t="shared" si="30"/>
        <v>-40.898959570428545</v>
      </c>
      <c r="K165" s="37">
        <f t="shared" si="31"/>
        <v>996.91909170205713</v>
      </c>
      <c r="L165" s="37">
        <f t="shared" si="32"/>
        <v>6959607.8518332895</v>
      </c>
      <c r="M165" s="37">
        <f t="shared" si="33"/>
        <v>6685339.428953995</v>
      </c>
      <c r="N165" s="41">
        <f>jan!M165</f>
        <v>5613259.1837895904</v>
      </c>
      <c r="O165" s="41">
        <f t="shared" si="34"/>
        <v>1072080.2451644046</v>
      </c>
      <c r="P165" s="4"/>
      <c r="Q165" s="65"/>
      <c r="R165" s="4"/>
    </row>
    <row r="166" spans="1:18" s="34" customFormat="1" x14ac:dyDescent="0.3">
      <c r="A166" s="33" t="s">
        <v>625</v>
      </c>
      <c r="B166" s="34" t="s">
        <v>219</v>
      </c>
      <c r="C166" s="36">
        <v>38857519</v>
      </c>
      <c r="D166" s="36">
        <v>11403</v>
      </c>
      <c r="E166" s="37">
        <f t="shared" si="28"/>
        <v>3407.6575462597561</v>
      </c>
      <c r="F166" s="38">
        <f t="shared" si="25"/>
        <v>0.84833609012430233</v>
      </c>
      <c r="G166" s="39">
        <f t="shared" si="26"/>
        <v>365.5287141496861</v>
      </c>
      <c r="H166" s="39">
        <f t="shared" si="27"/>
        <v>72.634560809493763</v>
      </c>
      <c r="I166" s="37">
        <f t="shared" si="29"/>
        <v>438.16327495917983</v>
      </c>
      <c r="J166" s="40">
        <f t="shared" si="30"/>
        <v>-40.898959570428545</v>
      </c>
      <c r="K166" s="37">
        <f t="shared" si="31"/>
        <v>397.2643153887513</v>
      </c>
      <c r="L166" s="37">
        <f t="shared" si="32"/>
        <v>4996375.8243595278</v>
      </c>
      <c r="M166" s="37">
        <f t="shared" si="33"/>
        <v>4530004.9883779315</v>
      </c>
      <c r="N166" s="41">
        <f>jan!M166</f>
        <v>3187213.2085524448</v>
      </c>
      <c r="O166" s="41">
        <f t="shared" si="34"/>
        <v>1342791.7798254867</v>
      </c>
      <c r="P166" s="4"/>
      <c r="Q166" s="65"/>
      <c r="R166" s="4"/>
    </row>
    <row r="167" spans="1:18" s="34" customFormat="1" x14ac:dyDescent="0.3">
      <c r="A167" s="33" t="s">
        <v>626</v>
      </c>
      <c r="B167" s="34" t="s">
        <v>220</v>
      </c>
      <c r="C167" s="36">
        <v>8731773</v>
      </c>
      <c r="D167" s="36">
        <v>2297</v>
      </c>
      <c r="E167" s="37">
        <f t="shared" si="28"/>
        <v>3801.3813670004351</v>
      </c>
      <c r="F167" s="38">
        <f t="shared" si="25"/>
        <v>0.94635360571725224</v>
      </c>
      <c r="G167" s="39">
        <f t="shared" si="26"/>
        <v>129.29442170527872</v>
      </c>
      <c r="H167" s="39">
        <f t="shared" si="27"/>
        <v>0</v>
      </c>
      <c r="I167" s="37">
        <f t="shared" si="29"/>
        <v>129.29442170527872</v>
      </c>
      <c r="J167" s="40">
        <f t="shared" si="30"/>
        <v>-40.898959570428545</v>
      </c>
      <c r="K167" s="37">
        <f t="shared" si="31"/>
        <v>88.395462134850177</v>
      </c>
      <c r="L167" s="37">
        <f t="shared" si="32"/>
        <v>296989.28665702522</v>
      </c>
      <c r="M167" s="37">
        <f t="shared" si="33"/>
        <v>203044.37652375086</v>
      </c>
      <c r="N167" s="41">
        <f>jan!M167</f>
        <v>1745513.3160698907</v>
      </c>
      <c r="O167" s="41">
        <f t="shared" si="34"/>
        <v>-1542468.9395461399</v>
      </c>
      <c r="P167" s="4"/>
      <c r="Q167" s="65"/>
      <c r="R167" s="4"/>
    </row>
    <row r="168" spans="1:18" s="34" customFormat="1" x14ac:dyDescent="0.3">
      <c r="A168" s="33" t="s">
        <v>627</v>
      </c>
      <c r="B168" s="34" t="s">
        <v>221</v>
      </c>
      <c r="C168" s="36">
        <v>10666047</v>
      </c>
      <c r="D168" s="36">
        <v>939</v>
      </c>
      <c r="E168" s="37">
        <f t="shared" si="28"/>
        <v>11358.94249201278</v>
      </c>
      <c r="F168" s="38">
        <f t="shared" si="25"/>
        <v>2.8278078799900572</v>
      </c>
      <c r="G168" s="39">
        <f t="shared" si="26"/>
        <v>-4405.2422533021281</v>
      </c>
      <c r="H168" s="39">
        <f t="shared" si="27"/>
        <v>0</v>
      </c>
      <c r="I168" s="37">
        <f t="shared" si="29"/>
        <v>-4405.2422533021281</v>
      </c>
      <c r="J168" s="40">
        <f t="shared" si="30"/>
        <v>-40.898959570428545</v>
      </c>
      <c r="K168" s="37">
        <f t="shared" si="31"/>
        <v>-4446.1412128725569</v>
      </c>
      <c r="L168" s="37">
        <f t="shared" si="32"/>
        <v>-4136522.4758506981</v>
      </c>
      <c r="M168" s="37">
        <f t="shared" si="33"/>
        <v>-4174926.5988873309</v>
      </c>
      <c r="N168" s="41">
        <f>jan!M168</f>
        <v>221002.8526511222</v>
      </c>
      <c r="O168" s="41">
        <f t="shared" si="34"/>
        <v>-4395929.4515384529</v>
      </c>
      <c r="P168" s="4"/>
      <c r="Q168" s="65"/>
      <c r="R168" s="4"/>
    </row>
    <row r="169" spans="1:18" s="34" customFormat="1" x14ac:dyDescent="0.3">
      <c r="A169" s="33" t="s">
        <v>628</v>
      </c>
      <c r="B169" s="34" t="s">
        <v>222</v>
      </c>
      <c r="C169" s="36">
        <v>5568859</v>
      </c>
      <c r="D169" s="36">
        <v>1780</v>
      </c>
      <c r="E169" s="37">
        <f t="shared" si="28"/>
        <v>3128.5724719101122</v>
      </c>
      <c r="F169" s="38">
        <f t="shared" si="25"/>
        <v>0.77885788183259985</v>
      </c>
      <c r="G169" s="39">
        <f t="shared" si="26"/>
        <v>532.97975875947247</v>
      </c>
      <c r="H169" s="39">
        <f t="shared" si="27"/>
        <v>170.31433683186913</v>
      </c>
      <c r="I169" s="37">
        <f t="shared" si="29"/>
        <v>703.2940955913416</v>
      </c>
      <c r="J169" s="40">
        <f t="shared" si="30"/>
        <v>-40.898959570428545</v>
      </c>
      <c r="K169" s="37">
        <f t="shared" si="31"/>
        <v>662.39513602091301</v>
      </c>
      <c r="L169" s="37">
        <f t="shared" si="32"/>
        <v>1251863.4901525881</v>
      </c>
      <c r="M169" s="37">
        <f t="shared" si="33"/>
        <v>1179063.3421172251</v>
      </c>
      <c r="N169" s="41">
        <f>jan!M169</f>
        <v>1199451.3414472814</v>
      </c>
      <c r="O169" s="41">
        <f t="shared" si="34"/>
        <v>-20387.999330056366</v>
      </c>
      <c r="P169" s="4"/>
      <c r="Q169" s="65"/>
      <c r="R169" s="4"/>
    </row>
    <row r="170" spans="1:18" s="34" customFormat="1" x14ac:dyDescent="0.3">
      <c r="A170" s="33" t="s">
        <v>629</v>
      </c>
      <c r="B170" s="34" t="s">
        <v>223</v>
      </c>
      <c r="C170" s="36">
        <v>14938944</v>
      </c>
      <c r="D170" s="36">
        <v>4953</v>
      </c>
      <c r="E170" s="37">
        <f t="shared" si="28"/>
        <v>3016.1405208964266</v>
      </c>
      <c r="F170" s="38">
        <f t="shared" si="25"/>
        <v>0.7508679560747471</v>
      </c>
      <c r="G170" s="39">
        <f t="shared" si="26"/>
        <v>600.43892936768384</v>
      </c>
      <c r="H170" s="39">
        <f t="shared" si="27"/>
        <v>209.66551968665911</v>
      </c>
      <c r="I170" s="37">
        <f t="shared" si="29"/>
        <v>810.10444905434292</v>
      </c>
      <c r="J170" s="40">
        <f t="shared" si="30"/>
        <v>-40.898959570428545</v>
      </c>
      <c r="K170" s="37">
        <f t="shared" si="31"/>
        <v>769.20548948391433</v>
      </c>
      <c r="L170" s="37">
        <f t="shared" si="32"/>
        <v>4012447.3361661606</v>
      </c>
      <c r="M170" s="37">
        <f t="shared" si="33"/>
        <v>3809874.7894138275</v>
      </c>
      <c r="N170" s="41">
        <f>jan!M170</f>
        <v>3227762.3476901045</v>
      </c>
      <c r="O170" s="41">
        <f t="shared" si="34"/>
        <v>582112.44172372296</v>
      </c>
      <c r="P170" s="4"/>
      <c r="Q170" s="65"/>
      <c r="R170" s="4"/>
    </row>
    <row r="171" spans="1:18" s="34" customFormat="1" x14ac:dyDescent="0.3">
      <c r="A171" s="33" t="s">
        <v>630</v>
      </c>
      <c r="B171" s="34" t="s">
        <v>224</v>
      </c>
      <c r="C171" s="36">
        <v>25847832</v>
      </c>
      <c r="D171" s="36">
        <v>8609</v>
      </c>
      <c r="E171" s="37">
        <f t="shared" si="28"/>
        <v>3002.4197932396328</v>
      </c>
      <c r="F171" s="38">
        <f t="shared" si="25"/>
        <v>0.74745218195542551</v>
      </c>
      <c r="G171" s="39">
        <f t="shared" si="26"/>
        <v>608.6713659617601</v>
      </c>
      <c r="H171" s="39">
        <f t="shared" si="27"/>
        <v>214.46777436653693</v>
      </c>
      <c r="I171" s="37">
        <f t="shared" si="29"/>
        <v>823.139140328297</v>
      </c>
      <c r="J171" s="40">
        <f t="shared" si="30"/>
        <v>-40.898959570428545</v>
      </c>
      <c r="K171" s="37">
        <f t="shared" si="31"/>
        <v>782.24018075786842</v>
      </c>
      <c r="L171" s="37">
        <f t="shared" si="32"/>
        <v>7086404.8590863086</v>
      </c>
      <c r="M171" s="37">
        <f t="shared" si="33"/>
        <v>6734305.7161444891</v>
      </c>
      <c r="N171" s="41">
        <f>jan!M171</f>
        <v>5440503.3329323847</v>
      </c>
      <c r="O171" s="41">
        <f t="shared" si="34"/>
        <v>1293802.3832121044</v>
      </c>
      <c r="P171" s="4"/>
      <c r="Q171" s="65"/>
      <c r="R171" s="4"/>
    </row>
    <row r="172" spans="1:18" s="34" customFormat="1" x14ac:dyDescent="0.3">
      <c r="A172" s="33" t="s">
        <v>631</v>
      </c>
      <c r="B172" s="34" t="s">
        <v>225</v>
      </c>
      <c r="C172" s="36">
        <v>5269076</v>
      </c>
      <c r="D172" s="36">
        <v>1683</v>
      </c>
      <c r="E172" s="37">
        <f t="shared" si="28"/>
        <v>3130.7641117052881</v>
      </c>
      <c r="F172" s="38">
        <f t="shared" si="25"/>
        <v>0.77940349039495116</v>
      </c>
      <c r="G172" s="39">
        <f t="shared" si="26"/>
        <v>531.66477488236694</v>
      </c>
      <c r="H172" s="39">
        <f t="shared" si="27"/>
        <v>169.54726290355757</v>
      </c>
      <c r="I172" s="37">
        <f t="shared" si="29"/>
        <v>701.21203778592451</v>
      </c>
      <c r="J172" s="40">
        <f t="shared" si="30"/>
        <v>-40.898959570428545</v>
      </c>
      <c r="K172" s="37">
        <f t="shared" si="31"/>
        <v>660.31307821549592</v>
      </c>
      <c r="L172" s="37">
        <f t="shared" si="32"/>
        <v>1180139.8595937109</v>
      </c>
      <c r="M172" s="37">
        <f t="shared" si="33"/>
        <v>1111306.9106366797</v>
      </c>
      <c r="N172" s="41">
        <f>jan!M172</f>
        <v>946617.33334594045</v>
      </c>
      <c r="O172" s="41">
        <f t="shared" si="34"/>
        <v>164689.57729073928</v>
      </c>
      <c r="P172" s="4"/>
      <c r="Q172" s="65"/>
      <c r="R172" s="4"/>
    </row>
    <row r="173" spans="1:18" s="34" customFormat="1" x14ac:dyDescent="0.3">
      <c r="A173" s="33" t="s">
        <v>632</v>
      </c>
      <c r="B173" s="34" t="s">
        <v>226</v>
      </c>
      <c r="C173" s="36">
        <v>31936165</v>
      </c>
      <c r="D173" s="36">
        <v>6048</v>
      </c>
      <c r="E173" s="37">
        <f t="shared" si="28"/>
        <v>5280.4505621693124</v>
      </c>
      <c r="F173" s="38">
        <f t="shared" si="25"/>
        <v>1.314567770732183</v>
      </c>
      <c r="G173" s="39">
        <f t="shared" si="26"/>
        <v>-758.14709539604758</v>
      </c>
      <c r="H173" s="39">
        <f t="shared" si="27"/>
        <v>0</v>
      </c>
      <c r="I173" s="37">
        <f t="shared" si="29"/>
        <v>-758.14709539604758</v>
      </c>
      <c r="J173" s="40">
        <f t="shared" si="30"/>
        <v>-40.898959570428545</v>
      </c>
      <c r="K173" s="37">
        <f t="shared" si="31"/>
        <v>-799.04605496647616</v>
      </c>
      <c r="L173" s="37">
        <f t="shared" si="32"/>
        <v>-4585273.632955296</v>
      </c>
      <c r="M173" s="37">
        <f t="shared" si="33"/>
        <v>-4832630.5404372476</v>
      </c>
      <c r="N173" s="41">
        <f>jan!M173</f>
        <v>3085074.6979062678</v>
      </c>
      <c r="O173" s="41">
        <f t="shared" si="34"/>
        <v>-7917705.2383435154</v>
      </c>
      <c r="P173" s="4"/>
      <c r="Q173" s="65"/>
      <c r="R173" s="4"/>
    </row>
    <row r="174" spans="1:18" s="34" customFormat="1" x14ac:dyDescent="0.3">
      <c r="A174" s="33" t="s">
        <v>633</v>
      </c>
      <c r="B174" s="34" t="s">
        <v>227</v>
      </c>
      <c r="C174" s="36">
        <v>27910934</v>
      </c>
      <c r="D174" s="36">
        <v>1839</v>
      </c>
      <c r="E174" s="37">
        <f t="shared" si="28"/>
        <v>15177.234366503535</v>
      </c>
      <c r="F174" s="38">
        <f t="shared" si="25"/>
        <v>3.7783713552765392</v>
      </c>
      <c r="G174" s="39">
        <f t="shared" si="26"/>
        <v>-6696.2173779965815</v>
      </c>
      <c r="H174" s="39">
        <f t="shared" si="27"/>
        <v>0</v>
      </c>
      <c r="I174" s="37">
        <f t="shared" si="29"/>
        <v>-6696.2173779965815</v>
      </c>
      <c r="J174" s="40">
        <f t="shared" si="30"/>
        <v>-40.898959570428545</v>
      </c>
      <c r="K174" s="37">
        <f t="shared" si="31"/>
        <v>-6737.1163375670103</v>
      </c>
      <c r="L174" s="37">
        <f t="shared" si="32"/>
        <v>-12314343.758135714</v>
      </c>
      <c r="M174" s="37">
        <f t="shared" si="33"/>
        <v>-12389556.944785733</v>
      </c>
      <c r="N174" s="41">
        <f>jan!M174</f>
        <v>-619557.46820117335</v>
      </c>
      <c r="O174" s="41">
        <f t="shared" si="34"/>
        <v>-11769999.476584559</v>
      </c>
      <c r="P174" s="4"/>
      <c r="Q174" s="65"/>
      <c r="R174" s="4"/>
    </row>
    <row r="175" spans="1:18" s="34" customFormat="1" x14ac:dyDescent="0.3">
      <c r="A175" s="33" t="s">
        <v>634</v>
      </c>
      <c r="B175" s="34" t="s">
        <v>228</v>
      </c>
      <c r="C175" s="36">
        <v>58120952</v>
      </c>
      <c r="D175" s="36">
        <v>14830</v>
      </c>
      <c r="E175" s="37">
        <f t="shared" si="28"/>
        <v>3919.1471341874581</v>
      </c>
      <c r="F175" s="38">
        <f t="shared" si="25"/>
        <v>0.97567138461072811</v>
      </c>
      <c r="G175" s="39">
        <f t="shared" si="26"/>
        <v>58.634961393064984</v>
      </c>
      <c r="H175" s="39">
        <f t="shared" si="27"/>
        <v>0</v>
      </c>
      <c r="I175" s="37">
        <f t="shared" si="29"/>
        <v>58.634961393064984</v>
      </c>
      <c r="J175" s="40">
        <f t="shared" si="30"/>
        <v>-40.898959570428545</v>
      </c>
      <c r="K175" s="37">
        <f t="shared" si="31"/>
        <v>17.736001822636439</v>
      </c>
      <c r="L175" s="37">
        <f t="shared" si="32"/>
        <v>869556.47745915374</v>
      </c>
      <c r="M175" s="37">
        <f t="shared" si="33"/>
        <v>263024.90702969837</v>
      </c>
      <c r="N175" s="41">
        <f>jan!M175</f>
        <v>-863357.64025198808</v>
      </c>
      <c r="O175" s="41">
        <f t="shared" si="34"/>
        <v>1126382.5472816864</v>
      </c>
      <c r="P175" s="4"/>
      <c r="Q175" s="65"/>
      <c r="R175" s="4"/>
    </row>
    <row r="176" spans="1:18" s="34" customFormat="1" x14ac:dyDescent="0.3">
      <c r="A176" s="33" t="s">
        <v>635</v>
      </c>
      <c r="B176" s="34" t="s">
        <v>229</v>
      </c>
      <c r="C176" s="36">
        <v>309485442</v>
      </c>
      <c r="D176" s="36">
        <v>77246</v>
      </c>
      <c r="E176" s="37">
        <f t="shared" si="28"/>
        <v>4006.4914947052275</v>
      </c>
      <c r="F176" s="38">
        <f t="shared" si="25"/>
        <v>0.99741575659945136</v>
      </c>
      <c r="G176" s="39">
        <f t="shared" si="26"/>
        <v>6.228345082403302</v>
      </c>
      <c r="H176" s="39">
        <f t="shared" si="27"/>
        <v>0</v>
      </c>
      <c r="I176" s="37">
        <f t="shared" si="29"/>
        <v>6.228345082403302</v>
      </c>
      <c r="J176" s="40">
        <f t="shared" si="30"/>
        <v>-40.898959570428545</v>
      </c>
      <c r="K176" s="37">
        <f t="shared" si="31"/>
        <v>-34.670614488025244</v>
      </c>
      <c r="L176" s="37">
        <f t="shared" si="32"/>
        <v>481114.74423532549</v>
      </c>
      <c r="M176" s="37">
        <f t="shared" si="33"/>
        <v>-2678166.286741998</v>
      </c>
      <c r="N176" s="41">
        <f>jan!M176</f>
        <v>-9681969.1454420127</v>
      </c>
      <c r="O176" s="41">
        <f t="shared" si="34"/>
        <v>7003802.8587000147</v>
      </c>
      <c r="P176" s="4"/>
      <c r="Q176" s="65"/>
      <c r="R176" s="4"/>
    </row>
    <row r="177" spans="1:18" s="34" customFormat="1" x14ac:dyDescent="0.3">
      <c r="A177" s="33" t="s">
        <v>636</v>
      </c>
      <c r="B177" s="34" t="s">
        <v>230</v>
      </c>
      <c r="C177" s="36">
        <v>630580246</v>
      </c>
      <c r="D177" s="36">
        <v>134037</v>
      </c>
      <c r="E177" s="37">
        <f t="shared" si="28"/>
        <v>4704.5237210620944</v>
      </c>
      <c r="F177" s="38">
        <f t="shared" si="25"/>
        <v>1.1711908269078828</v>
      </c>
      <c r="G177" s="39">
        <f t="shared" si="26"/>
        <v>-412.59099073171683</v>
      </c>
      <c r="H177" s="39">
        <f t="shared" si="27"/>
        <v>0</v>
      </c>
      <c r="I177" s="37">
        <f t="shared" si="29"/>
        <v>-412.59099073171683</v>
      </c>
      <c r="J177" s="40">
        <f t="shared" si="30"/>
        <v>-40.898959570428545</v>
      </c>
      <c r="K177" s="37">
        <f t="shared" si="31"/>
        <v>-453.48995030214536</v>
      </c>
      <c r="L177" s="37">
        <f t="shared" si="32"/>
        <v>-55302458.624707125</v>
      </c>
      <c r="M177" s="37">
        <f t="shared" si="33"/>
        <v>-60784432.468648657</v>
      </c>
      <c r="N177" s="41">
        <f>jan!M177</f>
        <v>-74544076.152626798</v>
      </c>
      <c r="O177" s="41">
        <f t="shared" si="34"/>
        <v>13759643.68397814</v>
      </c>
      <c r="P177" s="4"/>
      <c r="Q177" s="65"/>
      <c r="R177" s="4"/>
    </row>
    <row r="178" spans="1:18" s="34" customFormat="1" x14ac:dyDescent="0.3">
      <c r="A178" s="33" t="s">
        <v>637</v>
      </c>
      <c r="B178" s="34" t="s">
        <v>231</v>
      </c>
      <c r="C178" s="36">
        <v>142438992</v>
      </c>
      <c r="D178" s="36">
        <v>37250</v>
      </c>
      <c r="E178" s="37">
        <f t="shared" si="28"/>
        <v>3823.86555704698</v>
      </c>
      <c r="F178" s="38">
        <f t="shared" si="25"/>
        <v>0.95195104314010404</v>
      </c>
      <c r="G178" s="39">
        <f t="shared" si="26"/>
        <v>115.80390767735179</v>
      </c>
      <c r="H178" s="39">
        <f t="shared" si="27"/>
        <v>0</v>
      </c>
      <c r="I178" s="37">
        <f t="shared" si="29"/>
        <v>115.80390767735179</v>
      </c>
      <c r="J178" s="40">
        <f t="shared" si="30"/>
        <v>-40.898959570428545</v>
      </c>
      <c r="K178" s="37">
        <f t="shared" si="31"/>
        <v>74.904948106923243</v>
      </c>
      <c r="L178" s="37">
        <f t="shared" si="32"/>
        <v>4313695.5609813537</v>
      </c>
      <c r="M178" s="37">
        <f t="shared" si="33"/>
        <v>2790209.3169828909</v>
      </c>
      <c r="N178" s="41">
        <f>jan!M178</f>
        <v>-999636.2223456857</v>
      </c>
      <c r="O178" s="41">
        <f t="shared" si="34"/>
        <v>3789845.5393285765</v>
      </c>
      <c r="P178" s="4"/>
      <c r="Q178" s="65"/>
      <c r="R178" s="4"/>
    </row>
    <row r="179" spans="1:18" s="34" customFormat="1" x14ac:dyDescent="0.3">
      <c r="A179" s="33" t="s">
        <v>638</v>
      </c>
      <c r="B179" s="34" t="s">
        <v>232</v>
      </c>
      <c r="C179" s="36">
        <v>11356658</v>
      </c>
      <c r="D179" s="36">
        <v>3305</v>
      </c>
      <c r="E179" s="37">
        <f t="shared" si="28"/>
        <v>3436.2051437216337</v>
      </c>
      <c r="F179" s="38">
        <f t="shared" si="25"/>
        <v>0.85544301236765785</v>
      </c>
      <c r="G179" s="39">
        <f t="shared" si="26"/>
        <v>348.40015567255961</v>
      </c>
      <c r="H179" s="39">
        <f t="shared" si="27"/>
        <v>62.642901697836621</v>
      </c>
      <c r="I179" s="37">
        <f t="shared" si="29"/>
        <v>411.04305737039624</v>
      </c>
      <c r="J179" s="40">
        <f t="shared" si="30"/>
        <v>-40.898959570428545</v>
      </c>
      <c r="K179" s="37">
        <f t="shared" si="31"/>
        <v>370.14409779996771</v>
      </c>
      <c r="L179" s="37">
        <f t="shared" si="32"/>
        <v>1358497.3046091595</v>
      </c>
      <c r="M179" s="37">
        <f t="shared" si="33"/>
        <v>1223326.2432288933</v>
      </c>
      <c r="N179" s="41">
        <f>jan!M179</f>
        <v>873701.96572093654</v>
      </c>
      <c r="O179" s="41">
        <f t="shared" si="34"/>
        <v>349624.27750795672</v>
      </c>
      <c r="P179" s="4"/>
      <c r="Q179" s="65"/>
      <c r="R179" s="4"/>
    </row>
    <row r="180" spans="1:18" s="34" customFormat="1" x14ac:dyDescent="0.3">
      <c r="A180" s="33" t="s">
        <v>639</v>
      </c>
      <c r="B180" s="34" t="s">
        <v>233</v>
      </c>
      <c r="C180" s="36">
        <v>10501308</v>
      </c>
      <c r="D180" s="36">
        <v>3213</v>
      </c>
      <c r="E180" s="37">
        <f t="shared" si="28"/>
        <v>3268.3809523809523</v>
      </c>
      <c r="F180" s="38">
        <f t="shared" si="25"/>
        <v>0.81366319254201447</v>
      </c>
      <c r="G180" s="39">
        <f t="shared" si="26"/>
        <v>449.09467047696842</v>
      </c>
      <c r="H180" s="39">
        <f t="shared" si="27"/>
        <v>121.38136866707511</v>
      </c>
      <c r="I180" s="37">
        <f t="shared" si="29"/>
        <v>570.47603914404351</v>
      </c>
      <c r="J180" s="40">
        <f t="shared" si="30"/>
        <v>-40.898959570428545</v>
      </c>
      <c r="K180" s="37">
        <f t="shared" si="31"/>
        <v>529.57707957361492</v>
      </c>
      <c r="L180" s="37">
        <f t="shared" si="32"/>
        <v>1832939.5137698117</v>
      </c>
      <c r="M180" s="37">
        <f t="shared" si="33"/>
        <v>1701531.1566700249</v>
      </c>
      <c r="N180" s="41">
        <f>jan!M180</f>
        <v>1971335.4363877058</v>
      </c>
      <c r="O180" s="41">
        <f t="shared" si="34"/>
        <v>-269804.279717681</v>
      </c>
      <c r="P180" s="4"/>
      <c r="Q180" s="65"/>
      <c r="R180" s="4"/>
    </row>
    <row r="181" spans="1:18" s="34" customFormat="1" x14ac:dyDescent="0.3">
      <c r="A181" s="33" t="s">
        <v>640</v>
      </c>
      <c r="B181" s="34" t="s">
        <v>234</v>
      </c>
      <c r="C181" s="36">
        <v>8821261</v>
      </c>
      <c r="D181" s="36">
        <v>2807</v>
      </c>
      <c r="E181" s="37">
        <f t="shared" si="28"/>
        <v>3142.5938724617031</v>
      </c>
      <c r="F181" s="38">
        <f t="shared" si="25"/>
        <v>0.78234850844649162</v>
      </c>
      <c r="G181" s="39">
        <f t="shared" si="26"/>
        <v>524.56691842851797</v>
      </c>
      <c r="H181" s="39">
        <f t="shared" si="27"/>
        <v>165.40684663881234</v>
      </c>
      <c r="I181" s="37">
        <f t="shared" si="29"/>
        <v>689.97376506733031</v>
      </c>
      <c r="J181" s="40">
        <f t="shared" si="30"/>
        <v>-40.898959570428545</v>
      </c>
      <c r="K181" s="37">
        <f t="shared" si="31"/>
        <v>649.07480549690172</v>
      </c>
      <c r="L181" s="37">
        <f t="shared" si="32"/>
        <v>1936756.3585439962</v>
      </c>
      <c r="M181" s="37">
        <f t="shared" si="33"/>
        <v>1821952.9790298031</v>
      </c>
      <c r="N181" s="41">
        <f>jan!M181</f>
        <v>1442857.4504171454</v>
      </c>
      <c r="O181" s="41">
        <f t="shared" si="34"/>
        <v>379095.52861265768</v>
      </c>
      <c r="P181" s="4"/>
      <c r="Q181" s="65"/>
      <c r="R181" s="4"/>
    </row>
    <row r="182" spans="1:18" s="34" customFormat="1" x14ac:dyDescent="0.3">
      <c r="A182" s="33" t="s">
        <v>641</v>
      </c>
      <c r="B182" s="34" t="s">
        <v>235</v>
      </c>
      <c r="C182" s="36">
        <v>63069735</v>
      </c>
      <c r="D182" s="36">
        <v>18814</v>
      </c>
      <c r="E182" s="37">
        <f t="shared" si="28"/>
        <v>3352.2767619857555</v>
      </c>
      <c r="F182" s="38">
        <f t="shared" si="25"/>
        <v>0.83454904804004415</v>
      </c>
      <c r="G182" s="39">
        <f t="shared" si="26"/>
        <v>398.75718471408652</v>
      </c>
      <c r="H182" s="39">
        <f t="shared" si="27"/>
        <v>92.017835305394001</v>
      </c>
      <c r="I182" s="37">
        <f t="shared" si="29"/>
        <v>490.77502001948051</v>
      </c>
      <c r="J182" s="40">
        <f t="shared" si="30"/>
        <v>-40.898959570428545</v>
      </c>
      <c r="K182" s="37">
        <f t="shared" si="31"/>
        <v>449.87606044905198</v>
      </c>
      <c r="L182" s="37">
        <f t="shared" si="32"/>
        <v>9233441.2266465072</v>
      </c>
      <c r="M182" s="37">
        <f t="shared" si="33"/>
        <v>8463968.2012884635</v>
      </c>
      <c r="N182" s="41">
        <f>jan!M182</f>
        <v>5274712.4486455889</v>
      </c>
      <c r="O182" s="41">
        <f t="shared" si="34"/>
        <v>3189255.7526428746</v>
      </c>
      <c r="P182" s="4"/>
      <c r="Q182" s="65"/>
      <c r="R182" s="4"/>
    </row>
    <row r="183" spans="1:18" s="34" customFormat="1" x14ac:dyDescent="0.3">
      <c r="A183" s="33" t="s">
        <v>642</v>
      </c>
      <c r="B183" s="34" t="s">
        <v>236</v>
      </c>
      <c r="C183" s="36">
        <v>71671549</v>
      </c>
      <c r="D183" s="36">
        <v>19354</v>
      </c>
      <c r="E183" s="37">
        <f t="shared" si="28"/>
        <v>3703.1905032551413</v>
      </c>
      <c r="F183" s="38">
        <f t="shared" si="25"/>
        <v>0.92190899756493383</v>
      </c>
      <c r="G183" s="39">
        <f t="shared" si="26"/>
        <v>188.20893995245504</v>
      </c>
      <c r="H183" s="39">
        <f t="shared" si="27"/>
        <v>0</v>
      </c>
      <c r="I183" s="37">
        <f t="shared" si="29"/>
        <v>188.20893995245504</v>
      </c>
      <c r="J183" s="40">
        <f t="shared" si="30"/>
        <v>-40.898959570428545</v>
      </c>
      <c r="K183" s="37">
        <f t="shared" si="31"/>
        <v>147.30998038202648</v>
      </c>
      <c r="L183" s="37">
        <f t="shared" si="32"/>
        <v>3642595.8238398149</v>
      </c>
      <c r="M183" s="37">
        <f t="shared" si="33"/>
        <v>2851037.3603137406</v>
      </c>
      <c r="N183" s="41">
        <f>jan!M183</f>
        <v>899179.95836567786</v>
      </c>
      <c r="O183" s="41">
        <f t="shared" si="34"/>
        <v>1951857.4019480627</v>
      </c>
      <c r="P183" s="4"/>
      <c r="Q183" s="65"/>
      <c r="R183" s="4"/>
    </row>
    <row r="184" spans="1:18" s="34" customFormat="1" x14ac:dyDescent="0.3">
      <c r="A184" s="33" t="s">
        <v>643</v>
      </c>
      <c r="B184" s="34" t="s">
        <v>237</v>
      </c>
      <c r="C184" s="36">
        <v>72155424</v>
      </c>
      <c r="D184" s="36">
        <v>18795</v>
      </c>
      <c r="E184" s="37">
        <f t="shared" si="28"/>
        <v>3839.075498802873</v>
      </c>
      <c r="F184" s="38">
        <f t="shared" si="25"/>
        <v>0.95573755699751184</v>
      </c>
      <c r="G184" s="39">
        <f t="shared" si="26"/>
        <v>106.67794262381604</v>
      </c>
      <c r="H184" s="39">
        <f t="shared" si="27"/>
        <v>0</v>
      </c>
      <c r="I184" s="37">
        <f t="shared" si="29"/>
        <v>106.67794262381604</v>
      </c>
      <c r="J184" s="40">
        <f t="shared" si="30"/>
        <v>-40.898959570428545</v>
      </c>
      <c r="K184" s="37">
        <f t="shared" si="31"/>
        <v>65.778983053387492</v>
      </c>
      <c r="L184" s="37">
        <f t="shared" si="32"/>
        <v>2005011.9316146225</v>
      </c>
      <c r="M184" s="37">
        <f t="shared" si="33"/>
        <v>1236315.986488418</v>
      </c>
      <c r="N184" s="41">
        <f>jan!M184</f>
        <v>-280133.93226811336</v>
      </c>
      <c r="O184" s="41">
        <f t="shared" si="34"/>
        <v>1516449.9187565313</v>
      </c>
      <c r="P184" s="4"/>
      <c r="Q184" s="65"/>
      <c r="R184" s="4"/>
    </row>
    <row r="185" spans="1:18" s="34" customFormat="1" x14ac:dyDescent="0.3">
      <c r="A185" s="33" t="s">
        <v>644</v>
      </c>
      <c r="B185" s="34" t="s">
        <v>238</v>
      </c>
      <c r="C185" s="36">
        <v>44996118</v>
      </c>
      <c r="D185" s="36">
        <v>11899</v>
      </c>
      <c r="E185" s="37">
        <f t="shared" si="28"/>
        <v>3781.5041600134464</v>
      </c>
      <c r="F185" s="38">
        <f t="shared" si="25"/>
        <v>0.94140517653121458</v>
      </c>
      <c r="G185" s="39">
        <f t="shared" si="26"/>
        <v>141.22074589747197</v>
      </c>
      <c r="H185" s="39">
        <f t="shared" si="27"/>
        <v>0</v>
      </c>
      <c r="I185" s="37">
        <f t="shared" si="29"/>
        <v>141.22074589747197</v>
      </c>
      <c r="J185" s="40">
        <f t="shared" si="30"/>
        <v>-40.898959570428545</v>
      </c>
      <c r="K185" s="37">
        <f t="shared" si="31"/>
        <v>100.32178632704343</v>
      </c>
      <c r="L185" s="37">
        <f t="shared" si="32"/>
        <v>1680385.6554340189</v>
      </c>
      <c r="M185" s="37">
        <f t="shared" si="33"/>
        <v>1193728.9355054898</v>
      </c>
      <c r="N185" s="41">
        <f>jan!M185</f>
        <v>1268768.2834552645</v>
      </c>
      <c r="O185" s="41">
        <f t="shared" si="34"/>
        <v>-75039.347949774703</v>
      </c>
      <c r="P185" s="4"/>
      <c r="Q185" s="65"/>
      <c r="R185" s="4"/>
    </row>
    <row r="186" spans="1:18" s="34" customFormat="1" x14ac:dyDescent="0.3">
      <c r="A186" s="33" t="s">
        <v>645</v>
      </c>
      <c r="B186" s="34" t="s">
        <v>239</v>
      </c>
      <c r="C186" s="36">
        <v>123747288</v>
      </c>
      <c r="D186" s="36">
        <v>26582</v>
      </c>
      <c r="E186" s="37">
        <f t="shared" si="28"/>
        <v>4655.3038898502746</v>
      </c>
      <c r="F186" s="38">
        <f t="shared" si="25"/>
        <v>1.1589375536255826</v>
      </c>
      <c r="G186" s="39">
        <f t="shared" si="26"/>
        <v>-383.05909200462492</v>
      </c>
      <c r="H186" s="39">
        <f t="shared" si="27"/>
        <v>0</v>
      </c>
      <c r="I186" s="37">
        <f t="shared" si="29"/>
        <v>-383.05909200462492</v>
      </c>
      <c r="J186" s="40">
        <f t="shared" si="30"/>
        <v>-40.898959570428545</v>
      </c>
      <c r="K186" s="37">
        <f t="shared" si="31"/>
        <v>-423.95805157505345</v>
      </c>
      <c r="L186" s="37">
        <f t="shared" si="32"/>
        <v>-10182476.78366694</v>
      </c>
      <c r="M186" s="37">
        <f t="shared" si="33"/>
        <v>-11269652.926968072</v>
      </c>
      <c r="N186" s="41">
        <f>jan!M186</f>
        <v>-13595148.218555514</v>
      </c>
      <c r="O186" s="41">
        <f t="shared" si="34"/>
        <v>2325495.2915874422</v>
      </c>
      <c r="P186" s="4"/>
      <c r="Q186" s="65"/>
      <c r="R186" s="4"/>
    </row>
    <row r="187" spans="1:18" s="34" customFormat="1" x14ac:dyDescent="0.3">
      <c r="A187" s="33" t="s">
        <v>646</v>
      </c>
      <c r="B187" s="34" t="s">
        <v>240</v>
      </c>
      <c r="C187" s="36">
        <v>46678329</v>
      </c>
      <c r="D187" s="36">
        <v>11053</v>
      </c>
      <c r="E187" s="37">
        <f t="shared" si="28"/>
        <v>4223.1366144938029</v>
      </c>
      <c r="F187" s="38">
        <f t="shared" si="25"/>
        <v>1.0513495428942852</v>
      </c>
      <c r="G187" s="39">
        <f t="shared" si="26"/>
        <v>-123.7587267907419</v>
      </c>
      <c r="H187" s="39">
        <f t="shared" si="27"/>
        <v>0</v>
      </c>
      <c r="I187" s="37">
        <f t="shared" si="29"/>
        <v>-123.7587267907419</v>
      </c>
      <c r="J187" s="40">
        <f t="shared" si="30"/>
        <v>-40.898959570428545</v>
      </c>
      <c r="K187" s="37">
        <f t="shared" si="31"/>
        <v>-164.65768636117045</v>
      </c>
      <c r="L187" s="37">
        <f t="shared" si="32"/>
        <v>-1367905.2072180703</v>
      </c>
      <c r="M187" s="37">
        <f t="shared" si="33"/>
        <v>-1819961.407350017</v>
      </c>
      <c r="N187" s="41">
        <f>jan!M187</f>
        <v>-2680796.0515647517</v>
      </c>
      <c r="O187" s="41">
        <f t="shared" si="34"/>
        <v>860834.64421473467</v>
      </c>
      <c r="P187" s="4"/>
      <c r="Q187" s="65"/>
      <c r="R187" s="4"/>
    </row>
    <row r="188" spans="1:18" s="34" customFormat="1" x14ac:dyDescent="0.3">
      <c r="A188" s="33" t="s">
        <v>647</v>
      </c>
      <c r="B188" s="34" t="s">
        <v>241</v>
      </c>
      <c r="C188" s="36">
        <v>13825058</v>
      </c>
      <c r="D188" s="36">
        <v>1193</v>
      </c>
      <c r="E188" s="37">
        <f t="shared" si="28"/>
        <v>11588.481139983236</v>
      </c>
      <c r="F188" s="38">
        <f t="shared" si="25"/>
        <v>2.8849515091570801</v>
      </c>
      <c r="G188" s="39">
        <f t="shared" si="26"/>
        <v>-4542.9654420844017</v>
      </c>
      <c r="H188" s="39">
        <f t="shared" si="27"/>
        <v>0</v>
      </c>
      <c r="I188" s="37">
        <f t="shared" si="29"/>
        <v>-4542.9654420844017</v>
      </c>
      <c r="J188" s="40">
        <f t="shared" si="30"/>
        <v>-40.898959570428545</v>
      </c>
      <c r="K188" s="37">
        <f t="shared" si="31"/>
        <v>-4583.8644016548305</v>
      </c>
      <c r="L188" s="37">
        <f t="shared" si="32"/>
        <v>-5419757.7724066917</v>
      </c>
      <c r="M188" s="37">
        <f t="shared" si="33"/>
        <v>-5468550.2311742129</v>
      </c>
      <c r="N188" s="41">
        <f>jan!M188</f>
        <v>314191.86407112767</v>
      </c>
      <c r="O188" s="41">
        <f t="shared" si="34"/>
        <v>-5782742.0952453408</v>
      </c>
      <c r="P188" s="4"/>
      <c r="Q188" s="65"/>
      <c r="R188" s="4"/>
    </row>
    <row r="189" spans="1:18" s="34" customFormat="1" x14ac:dyDescent="0.3">
      <c r="A189" s="33" t="s">
        <v>648</v>
      </c>
      <c r="B189" s="34" t="s">
        <v>242</v>
      </c>
      <c r="C189" s="36">
        <v>45506009</v>
      </c>
      <c r="D189" s="36">
        <v>12720</v>
      </c>
      <c r="E189" s="37">
        <f t="shared" si="28"/>
        <v>3577.5164308176099</v>
      </c>
      <c r="F189" s="38">
        <f t="shared" si="25"/>
        <v>0.89062244667349433</v>
      </c>
      <c r="G189" s="39">
        <f t="shared" si="26"/>
        <v>263.61338341497384</v>
      </c>
      <c r="H189" s="39">
        <f t="shared" si="27"/>
        <v>13.183951214244939</v>
      </c>
      <c r="I189" s="37">
        <f t="shared" si="29"/>
        <v>276.79733462921877</v>
      </c>
      <c r="J189" s="40">
        <f t="shared" si="30"/>
        <v>-40.898959570428545</v>
      </c>
      <c r="K189" s="37">
        <f t="shared" si="31"/>
        <v>235.89837505879024</v>
      </c>
      <c r="L189" s="37">
        <f t="shared" si="32"/>
        <v>3520862.0964836627</v>
      </c>
      <c r="M189" s="37">
        <f t="shared" si="33"/>
        <v>3000627.3307478116</v>
      </c>
      <c r="N189" s="41">
        <f>jan!M189</f>
        <v>1857716.0215775266</v>
      </c>
      <c r="O189" s="41">
        <f t="shared" si="34"/>
        <v>1142911.309170285</v>
      </c>
      <c r="P189" s="4"/>
      <c r="Q189" s="65"/>
      <c r="R189" s="4"/>
    </row>
    <row r="190" spans="1:18" s="34" customFormat="1" x14ac:dyDescent="0.3">
      <c r="A190" s="33" t="s">
        <v>649</v>
      </c>
      <c r="B190" s="34" t="s">
        <v>243</v>
      </c>
      <c r="C190" s="36">
        <v>19390137</v>
      </c>
      <c r="D190" s="36">
        <v>2684</v>
      </c>
      <c r="E190" s="37">
        <f t="shared" si="28"/>
        <v>7224.3431445603574</v>
      </c>
      <c r="F190" s="38">
        <f t="shared" si="25"/>
        <v>1.798499683073925</v>
      </c>
      <c r="G190" s="39">
        <f t="shared" si="26"/>
        <v>-1924.4826448306744</v>
      </c>
      <c r="H190" s="39">
        <f t="shared" si="27"/>
        <v>0</v>
      </c>
      <c r="I190" s="37">
        <f t="shared" si="29"/>
        <v>-1924.4826448306744</v>
      </c>
      <c r="J190" s="40">
        <f t="shared" si="30"/>
        <v>-40.898959570428545</v>
      </c>
      <c r="K190" s="37">
        <f t="shared" si="31"/>
        <v>-1965.381604401103</v>
      </c>
      <c r="L190" s="37">
        <f t="shared" si="32"/>
        <v>-5165311.4187255297</v>
      </c>
      <c r="M190" s="37">
        <f t="shared" si="33"/>
        <v>-5275084.2262125602</v>
      </c>
      <c r="N190" s="41">
        <f>jan!M190</f>
        <v>1323556.092721632</v>
      </c>
      <c r="O190" s="41">
        <f t="shared" si="34"/>
        <v>-6598640.3189341919</v>
      </c>
      <c r="P190" s="4"/>
      <c r="Q190" s="65"/>
      <c r="R190" s="4"/>
    </row>
    <row r="191" spans="1:18" s="34" customFormat="1" x14ac:dyDescent="0.3">
      <c r="A191" s="33" t="s">
        <v>650</v>
      </c>
      <c r="B191" s="34" t="s">
        <v>244</v>
      </c>
      <c r="C191" s="36">
        <v>37779734</v>
      </c>
      <c r="D191" s="36">
        <v>3794</v>
      </c>
      <c r="E191" s="37">
        <f t="shared" si="28"/>
        <v>9957.7580390089606</v>
      </c>
      <c r="F191" s="38">
        <f t="shared" si="25"/>
        <v>2.4789831156856423</v>
      </c>
      <c r="G191" s="39">
        <f t="shared" si="26"/>
        <v>-3564.5315814998366</v>
      </c>
      <c r="H191" s="39">
        <f t="shared" si="27"/>
        <v>0</v>
      </c>
      <c r="I191" s="37">
        <f t="shared" si="29"/>
        <v>-3564.5315814998366</v>
      </c>
      <c r="J191" s="40">
        <f t="shared" si="30"/>
        <v>-40.898959570428545</v>
      </c>
      <c r="K191" s="37">
        <f t="shared" si="31"/>
        <v>-3605.430541070265</v>
      </c>
      <c r="L191" s="37">
        <f t="shared" si="32"/>
        <v>-13523832.82021038</v>
      </c>
      <c r="M191" s="37">
        <f t="shared" si="33"/>
        <v>-13679003.472820586</v>
      </c>
      <c r="N191" s="41">
        <f>jan!M191</f>
        <v>2340435.7292421265</v>
      </c>
      <c r="O191" s="41">
        <f t="shared" si="34"/>
        <v>-16019439.202062711</v>
      </c>
      <c r="P191" s="4"/>
      <c r="Q191" s="65"/>
      <c r="R191" s="4"/>
    </row>
    <row r="192" spans="1:18" s="34" customFormat="1" x14ac:dyDescent="0.3">
      <c r="A192" s="33" t="s">
        <v>651</v>
      </c>
      <c r="B192" s="34" t="s">
        <v>245</v>
      </c>
      <c r="C192" s="36">
        <v>25311841</v>
      </c>
      <c r="D192" s="36">
        <v>4597</v>
      </c>
      <c r="E192" s="37">
        <f t="shared" si="28"/>
        <v>5506.1651076789212</v>
      </c>
      <c r="F192" s="38">
        <f t="shared" si="25"/>
        <v>1.3707593898788828</v>
      </c>
      <c r="G192" s="39">
        <f t="shared" si="26"/>
        <v>-893.57582270181285</v>
      </c>
      <c r="H192" s="39">
        <f t="shared" si="27"/>
        <v>0</v>
      </c>
      <c r="I192" s="37">
        <f t="shared" si="29"/>
        <v>-893.57582270181285</v>
      </c>
      <c r="J192" s="40">
        <f t="shared" si="30"/>
        <v>-40.898959570428545</v>
      </c>
      <c r="K192" s="37">
        <f t="shared" si="31"/>
        <v>-934.47478227224144</v>
      </c>
      <c r="L192" s="37">
        <f t="shared" si="32"/>
        <v>-4107768.0569602335</v>
      </c>
      <c r="M192" s="37">
        <f t="shared" si="33"/>
        <v>-4295780.5741054937</v>
      </c>
      <c r="N192" s="41">
        <f>jan!M192</f>
        <v>1375317.9494006485</v>
      </c>
      <c r="O192" s="41">
        <f t="shared" si="34"/>
        <v>-5671098.5235061422</v>
      </c>
      <c r="P192" s="4"/>
      <c r="Q192" s="65"/>
      <c r="R192" s="4"/>
    </row>
    <row r="193" spans="1:18" s="34" customFormat="1" x14ac:dyDescent="0.3">
      <c r="A193" s="33" t="s">
        <v>652</v>
      </c>
      <c r="B193" s="34" t="s">
        <v>246</v>
      </c>
      <c r="C193" s="36">
        <v>10561590</v>
      </c>
      <c r="D193" s="36">
        <v>3150</v>
      </c>
      <c r="E193" s="37">
        <f t="shared" si="28"/>
        <v>3352.8857142857141</v>
      </c>
      <c r="F193" s="38">
        <f t="shared" si="25"/>
        <v>0.83470064666936827</v>
      </c>
      <c r="G193" s="39">
        <f t="shared" si="26"/>
        <v>398.3918133341113</v>
      </c>
      <c r="H193" s="39">
        <f t="shared" si="27"/>
        <v>91.804702000408469</v>
      </c>
      <c r="I193" s="37">
        <f t="shared" si="29"/>
        <v>490.19651533451975</v>
      </c>
      <c r="J193" s="40">
        <f t="shared" si="30"/>
        <v>-40.898959570428545</v>
      </c>
      <c r="K193" s="37">
        <f t="shared" si="31"/>
        <v>449.29755576409121</v>
      </c>
      <c r="L193" s="37">
        <f t="shared" si="32"/>
        <v>1544119.0233037372</v>
      </c>
      <c r="M193" s="37">
        <f t="shared" si="33"/>
        <v>1415287.3006568872</v>
      </c>
      <c r="N193" s="41">
        <f>jan!M193</f>
        <v>959558.07390951517</v>
      </c>
      <c r="O193" s="41">
        <f t="shared" si="34"/>
        <v>455729.22674737207</v>
      </c>
      <c r="P193" s="4"/>
      <c r="Q193" s="65"/>
      <c r="R193" s="4"/>
    </row>
    <row r="194" spans="1:18" s="34" customFormat="1" x14ac:dyDescent="0.3">
      <c r="A194" s="33" t="s">
        <v>653</v>
      </c>
      <c r="B194" s="34" t="s">
        <v>247</v>
      </c>
      <c r="C194" s="36">
        <v>18922509</v>
      </c>
      <c r="D194" s="36">
        <v>4847</v>
      </c>
      <c r="E194" s="37">
        <f t="shared" si="28"/>
        <v>3903.9630699401691</v>
      </c>
      <c r="F194" s="38">
        <f t="shared" si="25"/>
        <v>0.97189131295714315</v>
      </c>
      <c r="G194" s="39">
        <f t="shared" si="26"/>
        <v>67.745399941438336</v>
      </c>
      <c r="H194" s="39">
        <f t="shared" si="27"/>
        <v>0</v>
      </c>
      <c r="I194" s="37">
        <f t="shared" si="29"/>
        <v>67.745399941438336</v>
      </c>
      <c r="J194" s="40">
        <f t="shared" si="30"/>
        <v>-40.898959570428545</v>
      </c>
      <c r="K194" s="37">
        <f t="shared" si="31"/>
        <v>26.846440371009791</v>
      </c>
      <c r="L194" s="37">
        <f t="shared" si="32"/>
        <v>328361.95351615164</v>
      </c>
      <c r="M194" s="37">
        <f t="shared" si="33"/>
        <v>130124.69647828446</v>
      </c>
      <c r="N194" s="41">
        <f>jan!M194</f>
        <v>-273775.72146334359</v>
      </c>
      <c r="O194" s="41">
        <f t="shared" si="34"/>
        <v>403900.41794162802</v>
      </c>
      <c r="P194" s="4"/>
      <c r="Q194" s="65"/>
      <c r="R194" s="4"/>
    </row>
    <row r="195" spans="1:18" s="34" customFormat="1" x14ac:dyDescent="0.3">
      <c r="A195" s="33" t="s">
        <v>654</v>
      </c>
      <c r="B195" s="34" t="s">
        <v>248</v>
      </c>
      <c r="C195" s="36">
        <v>1877747</v>
      </c>
      <c r="D195" s="36">
        <v>516</v>
      </c>
      <c r="E195" s="37">
        <f t="shared" si="28"/>
        <v>3639.0445736434108</v>
      </c>
      <c r="F195" s="38">
        <f t="shared" si="25"/>
        <v>0.90593987320737257</v>
      </c>
      <c r="G195" s="39">
        <f t="shared" si="26"/>
        <v>226.69649771949335</v>
      </c>
      <c r="H195" s="39">
        <f t="shared" si="27"/>
        <v>0</v>
      </c>
      <c r="I195" s="37">
        <f t="shared" si="29"/>
        <v>226.69649771949335</v>
      </c>
      <c r="J195" s="40">
        <f t="shared" si="30"/>
        <v>-40.898959570428545</v>
      </c>
      <c r="K195" s="37">
        <f t="shared" si="31"/>
        <v>185.79753814906479</v>
      </c>
      <c r="L195" s="37">
        <f t="shared" si="32"/>
        <v>116975.39282325857</v>
      </c>
      <c r="M195" s="37">
        <f t="shared" si="33"/>
        <v>95871.529684917434</v>
      </c>
      <c r="N195" s="41">
        <f>jan!M195</f>
        <v>41601.775969654293</v>
      </c>
      <c r="O195" s="41">
        <f t="shared" si="34"/>
        <v>54269.753715263141</v>
      </c>
      <c r="P195" s="4"/>
      <c r="Q195" s="65"/>
      <c r="R195" s="4"/>
    </row>
    <row r="196" spans="1:18" s="34" customFormat="1" x14ac:dyDescent="0.3">
      <c r="A196" s="33" t="s">
        <v>655</v>
      </c>
      <c r="B196" s="34" t="s">
        <v>249</v>
      </c>
      <c r="C196" s="36">
        <v>3090519</v>
      </c>
      <c r="D196" s="36">
        <v>840</v>
      </c>
      <c r="E196" s="37">
        <f t="shared" si="28"/>
        <v>3679.1892857142857</v>
      </c>
      <c r="F196" s="38">
        <f t="shared" si="25"/>
        <v>0.91593389626134758</v>
      </c>
      <c r="G196" s="39">
        <f t="shared" si="26"/>
        <v>202.6096704769684</v>
      </c>
      <c r="H196" s="39">
        <f t="shared" si="27"/>
        <v>0</v>
      </c>
      <c r="I196" s="37">
        <f t="shared" si="29"/>
        <v>202.6096704769684</v>
      </c>
      <c r="J196" s="40">
        <f t="shared" si="30"/>
        <v>-40.898959570428545</v>
      </c>
      <c r="K196" s="37">
        <f t="shared" si="31"/>
        <v>161.71071090653987</v>
      </c>
      <c r="L196" s="37">
        <f t="shared" si="32"/>
        <v>170192.12320065347</v>
      </c>
      <c r="M196" s="37">
        <f t="shared" si="33"/>
        <v>135836.99716149349</v>
      </c>
      <c r="N196" s="41">
        <f>jan!M196</f>
        <v>74722.695764553559</v>
      </c>
      <c r="O196" s="41">
        <f t="shared" si="34"/>
        <v>61114.301396939933</v>
      </c>
      <c r="P196" s="4"/>
      <c r="Q196" s="65"/>
      <c r="R196" s="4"/>
    </row>
    <row r="197" spans="1:18" s="34" customFormat="1" x14ac:dyDescent="0.3">
      <c r="A197" s="33" t="s">
        <v>656</v>
      </c>
      <c r="B197" s="34" t="s">
        <v>250</v>
      </c>
      <c r="C197" s="36">
        <v>38854698</v>
      </c>
      <c r="D197" s="36">
        <v>11028</v>
      </c>
      <c r="E197" s="37">
        <f t="shared" si="28"/>
        <v>3523.2769314472253</v>
      </c>
      <c r="F197" s="38">
        <f t="shared" si="25"/>
        <v>0.87711952738024668</v>
      </c>
      <c r="G197" s="39">
        <f t="shared" si="26"/>
        <v>296.15708303720464</v>
      </c>
      <c r="H197" s="39">
        <f t="shared" si="27"/>
        <v>32.16777599387958</v>
      </c>
      <c r="I197" s="37">
        <f t="shared" si="29"/>
        <v>328.3248590310842</v>
      </c>
      <c r="J197" s="40">
        <f t="shared" si="30"/>
        <v>-40.898959570428545</v>
      </c>
      <c r="K197" s="37">
        <f t="shared" si="31"/>
        <v>287.42589946065567</v>
      </c>
      <c r="L197" s="37">
        <f t="shared" si="32"/>
        <v>3620766.5453947964</v>
      </c>
      <c r="M197" s="37">
        <f t="shared" si="33"/>
        <v>3169732.8192521106</v>
      </c>
      <c r="N197" s="41">
        <f>jan!M197</f>
        <v>1874486.3515374975</v>
      </c>
      <c r="O197" s="41">
        <f t="shared" si="34"/>
        <v>1295246.4677146131</v>
      </c>
      <c r="P197" s="4"/>
      <c r="Q197" s="65"/>
      <c r="R197" s="4"/>
    </row>
    <row r="198" spans="1:18" s="34" customFormat="1" x14ac:dyDescent="0.3">
      <c r="A198" s="33" t="s">
        <v>657</v>
      </c>
      <c r="B198" s="34" t="s">
        <v>251</v>
      </c>
      <c r="C198" s="36">
        <v>146030148</v>
      </c>
      <c r="D198" s="36">
        <v>42161</v>
      </c>
      <c r="E198" s="37">
        <f t="shared" si="28"/>
        <v>3463.6310334195109</v>
      </c>
      <c r="F198" s="38">
        <f t="shared" si="25"/>
        <v>0.86227068554743924</v>
      </c>
      <c r="G198" s="39">
        <f t="shared" si="26"/>
        <v>331.94462185383327</v>
      </c>
      <c r="H198" s="39">
        <f t="shared" si="27"/>
        <v>53.0438403035796</v>
      </c>
      <c r="I198" s="37">
        <f t="shared" si="29"/>
        <v>384.98846215741287</v>
      </c>
      <c r="J198" s="40">
        <f t="shared" si="30"/>
        <v>-40.898959570428545</v>
      </c>
      <c r="K198" s="37">
        <f t="shared" si="31"/>
        <v>344.08950258698434</v>
      </c>
      <c r="L198" s="37">
        <f t="shared" si="32"/>
        <v>16231498.553018684</v>
      </c>
      <c r="M198" s="37">
        <f t="shared" si="33"/>
        <v>14507157.518569848</v>
      </c>
      <c r="N198" s="41">
        <f>jan!M198</f>
        <v>7762075.208249215</v>
      </c>
      <c r="O198" s="41">
        <f t="shared" si="34"/>
        <v>6745082.3103206325</v>
      </c>
      <c r="P198" s="4"/>
      <c r="Q198" s="65"/>
      <c r="R198" s="4"/>
    </row>
    <row r="199" spans="1:18" s="34" customFormat="1" x14ac:dyDescent="0.3">
      <c r="A199" s="33" t="s">
        <v>658</v>
      </c>
      <c r="B199" s="34" t="s">
        <v>252</v>
      </c>
      <c r="C199" s="36">
        <v>832965</v>
      </c>
      <c r="D199" s="36">
        <v>196</v>
      </c>
      <c r="E199" s="37">
        <f t="shared" si="28"/>
        <v>4249.8214285714284</v>
      </c>
      <c r="F199" s="38">
        <f t="shared" si="25"/>
        <v>1.0579927253540817</v>
      </c>
      <c r="G199" s="39">
        <f t="shared" si="26"/>
        <v>-139.76961523731725</v>
      </c>
      <c r="H199" s="39">
        <f t="shared" si="27"/>
        <v>0</v>
      </c>
      <c r="I199" s="37">
        <f t="shared" si="29"/>
        <v>-139.76961523731725</v>
      </c>
      <c r="J199" s="40">
        <f t="shared" si="30"/>
        <v>-40.898959570428545</v>
      </c>
      <c r="K199" s="37">
        <f t="shared" si="31"/>
        <v>-180.66857480774581</v>
      </c>
      <c r="L199" s="37">
        <f t="shared" si="32"/>
        <v>-27394.84458651418</v>
      </c>
      <c r="M199" s="37">
        <f t="shared" si="33"/>
        <v>-35411.040662318177</v>
      </c>
      <c r="N199" s="41">
        <f>jan!M199</f>
        <v>-49848.584321604205</v>
      </c>
      <c r="O199" s="41">
        <f t="shared" si="34"/>
        <v>14437.543659286028</v>
      </c>
      <c r="P199" s="4"/>
      <c r="Q199" s="65"/>
      <c r="R199" s="4"/>
    </row>
    <row r="200" spans="1:18" s="34" customFormat="1" x14ac:dyDescent="0.3">
      <c r="A200" s="33" t="s">
        <v>659</v>
      </c>
      <c r="B200" s="34" t="s">
        <v>253</v>
      </c>
      <c r="C200" s="36">
        <v>37634791</v>
      </c>
      <c r="D200" s="36">
        <v>8743</v>
      </c>
      <c r="E200" s="37">
        <f t="shared" si="28"/>
        <v>4304.5626215257917</v>
      </c>
      <c r="F200" s="38">
        <f t="shared" ref="F200:F263" si="35">IF(ISNUMBER(C200),E200/E$435,"")</f>
        <v>1.0716205412273687</v>
      </c>
      <c r="G200" s="39">
        <f t="shared" ref="G200:G263" si="36">(E$435-E200)*0.6</f>
        <v>-172.61433100993517</v>
      </c>
      <c r="H200" s="39">
        <f t="shared" ref="H200:H263" si="37">IF(E200&gt;=E$435*0.9,0,IF(E200&lt;0.9*E$435,(E$435*0.9-E200)*0.35))</f>
        <v>0</v>
      </c>
      <c r="I200" s="37">
        <f t="shared" si="29"/>
        <v>-172.61433100993517</v>
      </c>
      <c r="J200" s="40">
        <f t="shared" si="30"/>
        <v>-40.898959570428545</v>
      </c>
      <c r="K200" s="37">
        <f t="shared" si="31"/>
        <v>-213.51329058036373</v>
      </c>
      <c r="L200" s="37">
        <f t="shared" si="32"/>
        <v>-1509167.0960198632</v>
      </c>
      <c r="M200" s="37">
        <f t="shared" si="33"/>
        <v>-1866746.6995441201</v>
      </c>
      <c r="N200" s="41">
        <f>jan!M200</f>
        <v>-2402170.1649172702</v>
      </c>
      <c r="O200" s="41">
        <f t="shared" si="34"/>
        <v>535423.46537315007</v>
      </c>
      <c r="P200" s="4"/>
      <c r="Q200" s="65"/>
      <c r="R200" s="4"/>
    </row>
    <row r="201" spans="1:18" s="34" customFormat="1" x14ac:dyDescent="0.3">
      <c r="A201" s="33" t="s">
        <v>660</v>
      </c>
      <c r="B201" s="34" t="s">
        <v>254</v>
      </c>
      <c r="C201" s="36">
        <v>1166227060</v>
      </c>
      <c r="D201" s="36">
        <v>281190</v>
      </c>
      <c r="E201" s="37">
        <f t="shared" ref="E201:E264" si="38">(C201)/D201</f>
        <v>4147.4698957999926</v>
      </c>
      <c r="F201" s="38">
        <f t="shared" si="35"/>
        <v>1.032512318960296</v>
      </c>
      <c r="G201" s="39">
        <f t="shared" si="36"/>
        <v>-78.358695574455751</v>
      </c>
      <c r="H201" s="39">
        <f t="shared" si="37"/>
        <v>0</v>
      </c>
      <c r="I201" s="37">
        <f t="shared" ref="I201:I264" si="39">G201+H201</f>
        <v>-78.358695574455751</v>
      </c>
      <c r="J201" s="40">
        <f t="shared" ref="J201:J264" si="40">I$437</f>
        <v>-40.898959570428545</v>
      </c>
      <c r="K201" s="37">
        <f t="shared" ref="K201:K264" si="41">I201+J201</f>
        <v>-119.2576551448843</v>
      </c>
      <c r="L201" s="37">
        <f t="shared" ref="L201:L264" si="42">(I201*D201)</f>
        <v>-22033681.608581211</v>
      </c>
      <c r="M201" s="37">
        <f t="shared" ref="M201:M264" si="43">(K201*D201)</f>
        <v>-33534060.050190017</v>
      </c>
      <c r="N201" s="41">
        <f>jan!M201</f>
        <v>-56621013.092815705</v>
      </c>
      <c r="O201" s="41">
        <f t="shared" ref="O201:O264" si="44">M201-N201</f>
        <v>23086953.042625688</v>
      </c>
      <c r="P201" s="4"/>
      <c r="Q201" s="65"/>
      <c r="R201" s="4"/>
    </row>
    <row r="202" spans="1:18" s="34" customFormat="1" x14ac:dyDescent="0.3">
      <c r="A202" s="33" t="s">
        <v>661</v>
      </c>
      <c r="B202" s="34" t="s">
        <v>255</v>
      </c>
      <c r="C202" s="36">
        <v>15082099</v>
      </c>
      <c r="D202" s="36">
        <v>4077</v>
      </c>
      <c r="E202" s="37">
        <f t="shared" si="38"/>
        <v>3699.3129752268824</v>
      </c>
      <c r="F202" s="38">
        <f t="shared" si="35"/>
        <v>0.92094368725361719</v>
      </c>
      <c r="G202" s="39">
        <f t="shared" si="36"/>
        <v>190.53545676941039</v>
      </c>
      <c r="H202" s="39">
        <f t="shared" si="37"/>
        <v>0</v>
      </c>
      <c r="I202" s="37">
        <f t="shared" si="39"/>
        <v>190.53545676941039</v>
      </c>
      <c r="J202" s="40">
        <f t="shared" si="40"/>
        <v>-40.898959570428545</v>
      </c>
      <c r="K202" s="37">
        <f t="shared" si="41"/>
        <v>149.63649719898183</v>
      </c>
      <c r="L202" s="37">
        <f t="shared" si="42"/>
        <v>776813.05724888621</v>
      </c>
      <c r="M202" s="37">
        <f t="shared" si="43"/>
        <v>610067.99908024888</v>
      </c>
      <c r="N202" s="41">
        <f>jan!M202</f>
        <v>1690903.8575171719</v>
      </c>
      <c r="O202" s="41">
        <f t="shared" si="44"/>
        <v>-1080835.858436923</v>
      </c>
      <c r="P202" s="4"/>
      <c r="Q202" s="65"/>
      <c r="R202" s="4"/>
    </row>
    <row r="203" spans="1:18" s="34" customFormat="1" x14ac:dyDescent="0.3">
      <c r="A203" s="33" t="s">
        <v>662</v>
      </c>
      <c r="B203" s="34" t="s">
        <v>256</v>
      </c>
      <c r="C203" s="36">
        <v>18897745</v>
      </c>
      <c r="D203" s="36">
        <v>5721</v>
      </c>
      <c r="E203" s="37">
        <f t="shared" si="38"/>
        <v>3303.2240866981297</v>
      </c>
      <c r="F203" s="38">
        <f t="shared" si="35"/>
        <v>0.82233738821251368</v>
      </c>
      <c r="G203" s="39">
        <f t="shared" si="36"/>
        <v>428.18878988666199</v>
      </c>
      <c r="H203" s="39">
        <f t="shared" si="37"/>
        <v>109.18627165606303</v>
      </c>
      <c r="I203" s="37">
        <f t="shared" si="39"/>
        <v>537.37506154272501</v>
      </c>
      <c r="J203" s="40">
        <f t="shared" si="40"/>
        <v>-40.898959570428545</v>
      </c>
      <c r="K203" s="37">
        <f t="shared" si="41"/>
        <v>496.47610197229648</v>
      </c>
      <c r="L203" s="37">
        <f t="shared" si="42"/>
        <v>3074322.7270859298</v>
      </c>
      <c r="M203" s="37">
        <f t="shared" si="43"/>
        <v>2840339.779383508</v>
      </c>
      <c r="N203" s="41">
        <f>jan!M203</f>
        <v>1956695.1664718532</v>
      </c>
      <c r="O203" s="41">
        <f t="shared" si="44"/>
        <v>883644.61291165487</v>
      </c>
      <c r="P203" s="4"/>
      <c r="Q203" s="65"/>
      <c r="R203" s="4"/>
    </row>
    <row r="204" spans="1:18" s="34" customFormat="1" x14ac:dyDescent="0.3">
      <c r="A204" s="33" t="s">
        <v>663</v>
      </c>
      <c r="B204" s="34" t="s">
        <v>257</v>
      </c>
      <c r="C204" s="36">
        <v>45127063</v>
      </c>
      <c r="D204" s="36">
        <v>11960</v>
      </c>
      <c r="E204" s="37">
        <f t="shared" si="38"/>
        <v>3773.1658026755854</v>
      </c>
      <c r="F204" s="38">
        <f t="shared" si="35"/>
        <v>0.9393293430984142</v>
      </c>
      <c r="G204" s="39">
        <f t="shared" si="36"/>
        <v>146.22376030018859</v>
      </c>
      <c r="H204" s="39">
        <f t="shared" si="37"/>
        <v>0</v>
      </c>
      <c r="I204" s="37">
        <f t="shared" si="39"/>
        <v>146.22376030018859</v>
      </c>
      <c r="J204" s="40">
        <f t="shared" si="40"/>
        <v>-40.898959570428545</v>
      </c>
      <c r="K204" s="37">
        <f t="shared" si="41"/>
        <v>105.32480072976004</v>
      </c>
      <c r="L204" s="37">
        <f t="shared" si="42"/>
        <v>1748836.1731902554</v>
      </c>
      <c r="M204" s="37">
        <f t="shared" si="43"/>
        <v>1259684.61672793</v>
      </c>
      <c r="N204" s="41">
        <f>jan!M204</f>
        <v>257931.51588578627</v>
      </c>
      <c r="O204" s="41">
        <f t="shared" si="44"/>
        <v>1001753.1008421438</v>
      </c>
      <c r="P204" s="4"/>
      <c r="Q204" s="65"/>
      <c r="R204" s="4"/>
    </row>
    <row r="205" spans="1:18" s="34" customFormat="1" x14ac:dyDescent="0.3">
      <c r="A205" s="33" t="s">
        <v>664</v>
      </c>
      <c r="B205" s="34" t="s">
        <v>258</v>
      </c>
      <c r="C205" s="36">
        <v>70417936</v>
      </c>
      <c r="D205" s="36">
        <v>18699</v>
      </c>
      <c r="E205" s="37">
        <f t="shared" si="38"/>
        <v>3765.8664099684474</v>
      </c>
      <c r="F205" s="38">
        <f t="shared" si="35"/>
        <v>0.93751215983237512</v>
      </c>
      <c r="G205" s="39">
        <f t="shared" si="36"/>
        <v>150.60339592447136</v>
      </c>
      <c r="H205" s="39">
        <f t="shared" si="37"/>
        <v>0</v>
      </c>
      <c r="I205" s="37">
        <f t="shared" si="39"/>
        <v>150.60339592447136</v>
      </c>
      <c r="J205" s="40">
        <f t="shared" si="40"/>
        <v>-40.898959570428545</v>
      </c>
      <c r="K205" s="37">
        <f t="shared" si="41"/>
        <v>109.70443635404281</v>
      </c>
      <c r="L205" s="37">
        <f t="shared" si="42"/>
        <v>2816132.90039169</v>
      </c>
      <c r="M205" s="37">
        <f t="shared" si="43"/>
        <v>2051363.2553842466</v>
      </c>
      <c r="N205" s="41">
        <f>jan!M205</f>
        <v>263364.43964450684</v>
      </c>
      <c r="O205" s="41">
        <f t="shared" si="44"/>
        <v>1787998.8157397397</v>
      </c>
      <c r="P205" s="4"/>
      <c r="Q205" s="65"/>
      <c r="R205" s="4"/>
    </row>
    <row r="206" spans="1:18" s="34" customFormat="1" x14ac:dyDescent="0.3">
      <c r="A206" s="33" t="s">
        <v>665</v>
      </c>
      <c r="B206" s="34" t="s">
        <v>259</v>
      </c>
      <c r="C206" s="36">
        <v>11865396</v>
      </c>
      <c r="D206" s="36">
        <v>3201</v>
      </c>
      <c r="E206" s="37">
        <f t="shared" si="38"/>
        <v>3706.7778819119026</v>
      </c>
      <c r="F206" s="38">
        <f t="shared" si="35"/>
        <v>0.92280207521201507</v>
      </c>
      <c r="G206" s="39">
        <f t="shared" si="36"/>
        <v>186.05651275839827</v>
      </c>
      <c r="H206" s="39">
        <f t="shared" si="37"/>
        <v>0</v>
      </c>
      <c r="I206" s="37">
        <f t="shared" si="39"/>
        <v>186.05651275839827</v>
      </c>
      <c r="J206" s="40">
        <f t="shared" si="40"/>
        <v>-40.898959570428545</v>
      </c>
      <c r="K206" s="37">
        <f t="shared" si="41"/>
        <v>145.15755318796971</v>
      </c>
      <c r="L206" s="37">
        <f t="shared" si="42"/>
        <v>595566.89733963285</v>
      </c>
      <c r="M206" s="37">
        <f t="shared" si="43"/>
        <v>464649.32775469107</v>
      </c>
      <c r="N206" s="41">
        <f>jan!M206</f>
        <v>235489.64278849502</v>
      </c>
      <c r="O206" s="41">
        <f t="shared" si="44"/>
        <v>229159.68496619604</v>
      </c>
      <c r="P206" s="4"/>
      <c r="Q206" s="65"/>
      <c r="R206" s="4"/>
    </row>
    <row r="207" spans="1:18" s="34" customFormat="1" x14ac:dyDescent="0.3">
      <c r="A207" s="33" t="s">
        <v>666</v>
      </c>
      <c r="B207" s="34" t="s">
        <v>260</v>
      </c>
      <c r="C207" s="36">
        <v>10854748</v>
      </c>
      <c r="D207" s="36">
        <v>2846</v>
      </c>
      <c r="E207" s="37">
        <f t="shared" si="38"/>
        <v>3814.0365425158116</v>
      </c>
      <c r="F207" s="38">
        <f t="shared" si="35"/>
        <v>0.94950411071102281</v>
      </c>
      <c r="G207" s="39">
        <f t="shared" si="36"/>
        <v>121.70131639605287</v>
      </c>
      <c r="H207" s="39">
        <f t="shared" si="37"/>
        <v>0</v>
      </c>
      <c r="I207" s="37">
        <f t="shared" si="39"/>
        <v>121.70131639605287</v>
      </c>
      <c r="J207" s="40">
        <f t="shared" si="40"/>
        <v>-40.898959570428545</v>
      </c>
      <c r="K207" s="37">
        <f t="shared" si="41"/>
        <v>80.802356825624329</v>
      </c>
      <c r="L207" s="37">
        <f t="shared" si="42"/>
        <v>346361.9464631665</v>
      </c>
      <c r="M207" s="37">
        <f t="shared" si="43"/>
        <v>229963.50752572683</v>
      </c>
      <c r="N207" s="41">
        <f>jan!M207</f>
        <v>-50234.913159619951</v>
      </c>
      <c r="O207" s="41">
        <f t="shared" si="44"/>
        <v>280198.42068534676</v>
      </c>
      <c r="P207" s="4"/>
      <c r="Q207" s="65"/>
      <c r="R207" s="4"/>
    </row>
    <row r="208" spans="1:18" s="34" customFormat="1" x14ac:dyDescent="0.3">
      <c r="A208" s="33" t="s">
        <v>667</v>
      </c>
      <c r="B208" s="34" t="s">
        <v>261</v>
      </c>
      <c r="C208" s="36">
        <v>57264338</v>
      </c>
      <c r="D208" s="36">
        <v>13137</v>
      </c>
      <c r="E208" s="37">
        <f t="shared" si="38"/>
        <v>4359.0117987363938</v>
      </c>
      <c r="F208" s="38">
        <f t="shared" si="35"/>
        <v>1.0851756598031854</v>
      </c>
      <c r="G208" s="39">
        <f t="shared" si="36"/>
        <v>-205.28383733629644</v>
      </c>
      <c r="H208" s="39">
        <f t="shared" si="37"/>
        <v>0</v>
      </c>
      <c r="I208" s="37">
        <f t="shared" si="39"/>
        <v>-205.28383733629644</v>
      </c>
      <c r="J208" s="40">
        <f t="shared" si="40"/>
        <v>-40.898959570428545</v>
      </c>
      <c r="K208" s="37">
        <f t="shared" si="41"/>
        <v>-246.182796906725</v>
      </c>
      <c r="L208" s="37">
        <f t="shared" si="42"/>
        <v>-2696813.7710869266</v>
      </c>
      <c r="M208" s="37">
        <f t="shared" si="43"/>
        <v>-3234103.4029636462</v>
      </c>
      <c r="N208" s="41">
        <f>jan!M208</f>
        <v>4228009.6353331106</v>
      </c>
      <c r="O208" s="41">
        <f t="shared" si="44"/>
        <v>-7462113.0382967573</v>
      </c>
      <c r="P208" s="4"/>
      <c r="Q208" s="65"/>
      <c r="R208" s="4"/>
    </row>
    <row r="209" spans="1:18" s="34" customFormat="1" x14ac:dyDescent="0.3">
      <c r="A209" s="33" t="s">
        <v>668</v>
      </c>
      <c r="B209" s="34" t="s">
        <v>262</v>
      </c>
      <c r="C209" s="36">
        <v>5232094</v>
      </c>
      <c r="D209" s="36">
        <v>1087</v>
      </c>
      <c r="E209" s="37">
        <f t="shared" si="38"/>
        <v>4813.3339466421339</v>
      </c>
      <c r="F209" s="38">
        <f t="shared" si="35"/>
        <v>1.1982791243911295</v>
      </c>
      <c r="G209" s="39">
        <f t="shared" si="36"/>
        <v>-477.87712607974049</v>
      </c>
      <c r="H209" s="39">
        <f t="shared" si="37"/>
        <v>0</v>
      </c>
      <c r="I209" s="37">
        <f t="shared" si="39"/>
        <v>-477.87712607974049</v>
      </c>
      <c r="J209" s="40">
        <f t="shared" si="40"/>
        <v>-40.898959570428545</v>
      </c>
      <c r="K209" s="37">
        <f t="shared" si="41"/>
        <v>-518.77608565016908</v>
      </c>
      <c r="L209" s="37">
        <f t="shared" si="42"/>
        <v>-519452.43604867789</v>
      </c>
      <c r="M209" s="37">
        <f t="shared" si="43"/>
        <v>-563909.60510173382</v>
      </c>
      <c r="N209" s="41">
        <f>jan!M209</f>
        <v>543819.4541871883</v>
      </c>
      <c r="O209" s="41">
        <f t="shared" si="44"/>
        <v>-1107729.0592889222</v>
      </c>
      <c r="P209" s="4"/>
      <c r="Q209" s="65"/>
      <c r="R209" s="4"/>
    </row>
    <row r="210" spans="1:18" s="34" customFormat="1" x14ac:dyDescent="0.3">
      <c r="A210" s="33" t="s">
        <v>669</v>
      </c>
      <c r="B210" s="34" t="s">
        <v>263</v>
      </c>
      <c r="C210" s="36">
        <v>45286618</v>
      </c>
      <c r="D210" s="36">
        <v>6745</v>
      </c>
      <c r="E210" s="37">
        <f t="shared" si="38"/>
        <v>6714.1020014825799</v>
      </c>
      <c r="F210" s="38">
        <f t="shared" si="35"/>
        <v>1.6714751888390924</v>
      </c>
      <c r="G210" s="39">
        <f t="shared" si="36"/>
        <v>-1618.3379589840081</v>
      </c>
      <c r="H210" s="39">
        <f t="shared" si="37"/>
        <v>0</v>
      </c>
      <c r="I210" s="37">
        <f t="shared" si="39"/>
        <v>-1618.3379589840081</v>
      </c>
      <c r="J210" s="40">
        <f t="shared" si="40"/>
        <v>-40.898959570428545</v>
      </c>
      <c r="K210" s="37">
        <f t="shared" si="41"/>
        <v>-1659.2369185544367</v>
      </c>
      <c r="L210" s="37">
        <f t="shared" si="42"/>
        <v>-10915689.533347135</v>
      </c>
      <c r="M210" s="37">
        <f t="shared" si="43"/>
        <v>-11191553.015649674</v>
      </c>
      <c r="N210" s="41">
        <f>jan!M210</f>
        <v>696103.36301418405</v>
      </c>
      <c r="O210" s="41">
        <f t="shared" si="44"/>
        <v>-11887656.378663858</v>
      </c>
      <c r="P210" s="4"/>
      <c r="Q210" s="65"/>
      <c r="R210" s="4"/>
    </row>
    <row r="211" spans="1:18" s="34" customFormat="1" x14ac:dyDescent="0.3">
      <c r="A211" s="33" t="s">
        <v>670</v>
      </c>
      <c r="B211" s="34" t="s">
        <v>264</v>
      </c>
      <c r="C211" s="36">
        <v>13757036</v>
      </c>
      <c r="D211" s="36">
        <v>3320</v>
      </c>
      <c r="E211" s="37">
        <f t="shared" si="38"/>
        <v>4143.6855421686751</v>
      </c>
      <c r="F211" s="38">
        <f t="shared" si="35"/>
        <v>1.0315702044080979</v>
      </c>
      <c r="G211" s="39">
        <f t="shared" si="36"/>
        <v>-76.088083395665208</v>
      </c>
      <c r="H211" s="39">
        <f t="shared" si="37"/>
        <v>0</v>
      </c>
      <c r="I211" s="37">
        <f t="shared" si="39"/>
        <v>-76.088083395665208</v>
      </c>
      <c r="J211" s="40">
        <f t="shared" si="40"/>
        <v>-40.898959570428545</v>
      </c>
      <c r="K211" s="37">
        <f t="shared" si="41"/>
        <v>-116.98704296609375</v>
      </c>
      <c r="L211" s="37">
        <f t="shared" si="42"/>
        <v>-252612.4368736085</v>
      </c>
      <c r="M211" s="37">
        <f t="shared" si="43"/>
        <v>-388396.98264743126</v>
      </c>
      <c r="N211" s="41">
        <f>jan!M211</f>
        <v>1232094.3520252672</v>
      </c>
      <c r="O211" s="41">
        <f t="shared" si="44"/>
        <v>-1620491.3346726985</v>
      </c>
      <c r="P211" s="4"/>
      <c r="Q211" s="65"/>
      <c r="R211" s="4"/>
    </row>
    <row r="212" spans="1:18" s="34" customFormat="1" x14ac:dyDescent="0.3">
      <c r="A212" s="33" t="s">
        <v>671</v>
      </c>
      <c r="B212" s="34" t="s">
        <v>265</v>
      </c>
      <c r="C212" s="36">
        <v>16692308</v>
      </c>
      <c r="D212" s="36">
        <v>906</v>
      </c>
      <c r="E212" s="37">
        <f t="shared" si="38"/>
        <v>18424.181015452537</v>
      </c>
      <c r="F212" s="38">
        <f t="shared" si="35"/>
        <v>4.5866984795895274</v>
      </c>
      <c r="G212" s="39">
        <f t="shared" si="36"/>
        <v>-8644.3853673659833</v>
      </c>
      <c r="H212" s="39">
        <f t="shared" si="37"/>
        <v>0</v>
      </c>
      <c r="I212" s="37">
        <f t="shared" si="39"/>
        <v>-8644.3853673659833</v>
      </c>
      <c r="J212" s="40">
        <f t="shared" si="40"/>
        <v>-40.898959570428545</v>
      </c>
      <c r="K212" s="37">
        <f t="shared" si="41"/>
        <v>-8685.2843269364112</v>
      </c>
      <c r="L212" s="37">
        <f t="shared" si="42"/>
        <v>-7831813.1428335812</v>
      </c>
      <c r="M212" s="37">
        <f t="shared" si="43"/>
        <v>-7868867.6002043886</v>
      </c>
      <c r="N212" s="41">
        <f>jan!M212</f>
        <v>212676.56278159405</v>
      </c>
      <c r="O212" s="41">
        <f t="shared" si="44"/>
        <v>-8081544.1629859824</v>
      </c>
      <c r="P212" s="4"/>
      <c r="Q212" s="65"/>
      <c r="R212" s="4"/>
    </row>
    <row r="213" spans="1:18" s="34" customFormat="1" x14ac:dyDescent="0.3">
      <c r="A213" s="33" t="s">
        <v>672</v>
      </c>
      <c r="B213" s="34" t="s">
        <v>266</v>
      </c>
      <c r="C213" s="36">
        <v>8216140</v>
      </c>
      <c r="D213" s="36">
        <v>1093</v>
      </c>
      <c r="E213" s="37">
        <f t="shared" si="38"/>
        <v>7517.0539798719119</v>
      </c>
      <c r="F213" s="38">
        <f t="shared" si="35"/>
        <v>1.8713700235333928</v>
      </c>
      <c r="G213" s="39">
        <f t="shared" si="36"/>
        <v>-2100.1091460176071</v>
      </c>
      <c r="H213" s="39">
        <f t="shared" si="37"/>
        <v>0</v>
      </c>
      <c r="I213" s="37">
        <f t="shared" si="39"/>
        <v>-2100.1091460176071</v>
      </c>
      <c r="J213" s="40">
        <f t="shared" si="40"/>
        <v>-40.898959570428545</v>
      </c>
      <c r="K213" s="37">
        <f t="shared" si="41"/>
        <v>-2141.0081055880355</v>
      </c>
      <c r="L213" s="37">
        <f t="shared" si="42"/>
        <v>-2295419.2965972447</v>
      </c>
      <c r="M213" s="37">
        <f t="shared" si="43"/>
        <v>-2340121.8594077229</v>
      </c>
      <c r="N213" s="41">
        <f>jan!M213</f>
        <v>1187292.8887089207</v>
      </c>
      <c r="O213" s="41">
        <f t="shared" si="44"/>
        <v>-3527414.7481166436</v>
      </c>
      <c r="P213" s="4"/>
      <c r="Q213" s="65"/>
      <c r="R213" s="4"/>
    </row>
    <row r="214" spans="1:18" s="34" customFormat="1" x14ac:dyDescent="0.3">
      <c r="A214" s="33" t="s">
        <v>673</v>
      </c>
      <c r="B214" s="34" t="s">
        <v>267</v>
      </c>
      <c r="C214" s="36">
        <v>3135390</v>
      </c>
      <c r="D214" s="36">
        <v>937</v>
      </c>
      <c r="E214" s="37">
        <f t="shared" si="38"/>
        <v>3346.2006403415153</v>
      </c>
      <c r="F214" s="38">
        <f t="shared" si="35"/>
        <v>0.83303639801320917</v>
      </c>
      <c r="G214" s="39">
        <f t="shared" si="36"/>
        <v>402.40285770063065</v>
      </c>
      <c r="H214" s="39">
        <f t="shared" si="37"/>
        <v>94.144477880878071</v>
      </c>
      <c r="I214" s="37">
        <f t="shared" si="39"/>
        <v>496.54733558150872</v>
      </c>
      <c r="J214" s="40">
        <f t="shared" si="40"/>
        <v>-40.898959570428545</v>
      </c>
      <c r="K214" s="37">
        <f t="shared" si="41"/>
        <v>455.64837601108019</v>
      </c>
      <c r="L214" s="37">
        <f t="shared" si="42"/>
        <v>465264.85343987367</v>
      </c>
      <c r="M214" s="37">
        <f t="shared" si="43"/>
        <v>426942.52832238213</v>
      </c>
      <c r="N214" s="41">
        <f>jan!M214</f>
        <v>280480.94114387792</v>
      </c>
      <c r="O214" s="41">
        <f t="shared" si="44"/>
        <v>146461.58717850421</v>
      </c>
      <c r="P214" s="4"/>
      <c r="Q214" s="65"/>
      <c r="R214" s="4"/>
    </row>
    <row r="215" spans="1:18" s="34" customFormat="1" x14ac:dyDescent="0.3">
      <c r="A215" s="33" t="s">
        <v>674</v>
      </c>
      <c r="B215" s="34" t="s">
        <v>268</v>
      </c>
      <c r="C215" s="36">
        <v>57377167</v>
      </c>
      <c r="D215" s="36">
        <v>14606</v>
      </c>
      <c r="E215" s="37">
        <f t="shared" si="38"/>
        <v>3928.3285636039982</v>
      </c>
      <c r="F215" s="38">
        <f t="shared" si="35"/>
        <v>0.97795710077417564</v>
      </c>
      <c r="G215" s="39">
        <f t="shared" si="36"/>
        <v>53.126103743140902</v>
      </c>
      <c r="H215" s="39">
        <f t="shared" si="37"/>
        <v>0</v>
      </c>
      <c r="I215" s="37">
        <f t="shared" si="39"/>
        <v>53.126103743140902</v>
      </c>
      <c r="J215" s="40">
        <f t="shared" si="40"/>
        <v>-40.898959570428545</v>
      </c>
      <c r="K215" s="37">
        <f t="shared" si="41"/>
        <v>12.227144172712357</v>
      </c>
      <c r="L215" s="37">
        <f t="shared" si="42"/>
        <v>775959.87127231597</v>
      </c>
      <c r="M215" s="37">
        <f t="shared" si="43"/>
        <v>178589.66778663668</v>
      </c>
      <c r="N215" s="41">
        <f>jan!M215</f>
        <v>2482980.4275441309</v>
      </c>
      <c r="O215" s="41">
        <f t="shared" si="44"/>
        <v>-2304390.7597574941</v>
      </c>
      <c r="P215" s="4"/>
      <c r="Q215" s="65"/>
      <c r="R215" s="4"/>
    </row>
    <row r="216" spans="1:18" s="34" customFormat="1" x14ac:dyDescent="0.3">
      <c r="A216" s="33" t="s">
        <v>675</v>
      </c>
      <c r="B216" s="34" t="s">
        <v>269</v>
      </c>
      <c r="C216" s="36">
        <v>32524783</v>
      </c>
      <c r="D216" s="36">
        <v>8441</v>
      </c>
      <c r="E216" s="37">
        <f t="shared" si="38"/>
        <v>3853.1907356948227</v>
      </c>
      <c r="F216" s="38">
        <f t="shared" si="35"/>
        <v>0.959251544161286</v>
      </c>
      <c r="G216" s="39">
        <f t="shared" si="36"/>
        <v>98.20880048864619</v>
      </c>
      <c r="H216" s="39">
        <f t="shared" si="37"/>
        <v>0</v>
      </c>
      <c r="I216" s="37">
        <f t="shared" si="39"/>
        <v>98.20880048864619</v>
      </c>
      <c r="J216" s="40">
        <f t="shared" si="40"/>
        <v>-40.898959570428545</v>
      </c>
      <c r="K216" s="37">
        <f t="shared" si="41"/>
        <v>57.309840918217645</v>
      </c>
      <c r="L216" s="37">
        <f t="shared" si="42"/>
        <v>828980.48492466251</v>
      </c>
      <c r="M216" s="37">
        <f t="shared" si="43"/>
        <v>483752.36719067517</v>
      </c>
      <c r="N216" s="41">
        <f>jan!M216</f>
        <v>2538045.4663238795</v>
      </c>
      <c r="O216" s="41">
        <f t="shared" si="44"/>
        <v>-2054293.0991332044</v>
      </c>
      <c r="P216" s="4"/>
      <c r="Q216" s="65"/>
      <c r="R216" s="4"/>
    </row>
    <row r="217" spans="1:18" s="34" customFormat="1" x14ac:dyDescent="0.3">
      <c r="A217" s="33" t="s">
        <v>676</v>
      </c>
      <c r="B217" s="34" t="s">
        <v>270</v>
      </c>
      <c r="C217" s="36">
        <v>15724078</v>
      </c>
      <c r="D217" s="36">
        <v>3861</v>
      </c>
      <c r="E217" s="37">
        <f t="shared" si="38"/>
        <v>4072.5402745402744</v>
      </c>
      <c r="F217" s="38">
        <f t="shared" si="35"/>
        <v>1.0138585953771462</v>
      </c>
      <c r="G217" s="39">
        <f t="shared" si="36"/>
        <v>-33.4009228186248</v>
      </c>
      <c r="H217" s="39">
        <f t="shared" si="37"/>
        <v>0</v>
      </c>
      <c r="I217" s="37">
        <f t="shared" si="39"/>
        <v>-33.4009228186248</v>
      </c>
      <c r="J217" s="40">
        <f t="shared" si="40"/>
        <v>-40.898959570428545</v>
      </c>
      <c r="K217" s="37">
        <f t="shared" si="41"/>
        <v>-74.299882389053352</v>
      </c>
      <c r="L217" s="37">
        <f t="shared" si="42"/>
        <v>-128960.96300271036</v>
      </c>
      <c r="M217" s="37">
        <f t="shared" si="43"/>
        <v>-286871.84590413497</v>
      </c>
      <c r="N217" s="41">
        <f>jan!M217</f>
        <v>-241092.83911078426</v>
      </c>
      <c r="O217" s="41">
        <f t="shared" si="44"/>
        <v>-45779.006793350709</v>
      </c>
      <c r="P217" s="4"/>
      <c r="Q217" s="65"/>
      <c r="R217" s="4"/>
    </row>
    <row r="218" spans="1:18" s="34" customFormat="1" x14ac:dyDescent="0.3">
      <c r="A218" s="33" t="s">
        <v>677</v>
      </c>
      <c r="B218" s="34" t="s">
        <v>271</v>
      </c>
      <c r="C218" s="36">
        <v>10550863</v>
      </c>
      <c r="D218" s="36">
        <v>2465</v>
      </c>
      <c r="E218" s="37">
        <f t="shared" si="38"/>
        <v>4280.2689655172417</v>
      </c>
      <c r="F218" s="38">
        <f t="shared" si="35"/>
        <v>1.0655726373892207</v>
      </c>
      <c r="G218" s="39">
        <f t="shared" si="36"/>
        <v>-158.03813740480518</v>
      </c>
      <c r="H218" s="39">
        <f t="shared" si="37"/>
        <v>0</v>
      </c>
      <c r="I218" s="37">
        <f t="shared" si="39"/>
        <v>-158.03813740480518</v>
      </c>
      <c r="J218" s="40">
        <f t="shared" si="40"/>
        <v>-40.898959570428545</v>
      </c>
      <c r="K218" s="37">
        <f t="shared" si="41"/>
        <v>-198.93709697523371</v>
      </c>
      <c r="L218" s="37">
        <f t="shared" si="42"/>
        <v>-389564.00870284479</v>
      </c>
      <c r="M218" s="37">
        <f t="shared" si="43"/>
        <v>-490379.94404395111</v>
      </c>
      <c r="N218" s="41">
        <f>jan!M218</f>
        <v>657550.3326783987</v>
      </c>
      <c r="O218" s="41">
        <f t="shared" si="44"/>
        <v>-1147930.2767223497</v>
      </c>
      <c r="P218" s="4"/>
      <c r="Q218" s="65"/>
      <c r="R218" s="4"/>
    </row>
    <row r="219" spans="1:18" s="34" customFormat="1" x14ac:dyDescent="0.3">
      <c r="A219" s="33" t="s">
        <v>678</v>
      </c>
      <c r="B219" s="34" t="s">
        <v>124</v>
      </c>
      <c r="C219" s="36">
        <v>78239867</v>
      </c>
      <c r="D219" s="36">
        <v>20804</v>
      </c>
      <c r="E219" s="37">
        <f t="shared" si="38"/>
        <v>3760.808834839454</v>
      </c>
      <c r="F219" s="38">
        <f t="shared" si="35"/>
        <v>0.9362530768839874</v>
      </c>
      <c r="G219" s="39">
        <f t="shared" si="36"/>
        <v>153.6379410018674</v>
      </c>
      <c r="H219" s="39">
        <f t="shared" si="37"/>
        <v>0</v>
      </c>
      <c r="I219" s="37">
        <f t="shared" si="39"/>
        <v>153.6379410018674</v>
      </c>
      <c r="J219" s="40">
        <f t="shared" si="40"/>
        <v>-40.898959570428545</v>
      </c>
      <c r="K219" s="37">
        <f t="shared" si="41"/>
        <v>112.73898143143886</v>
      </c>
      <c r="L219" s="37">
        <f t="shared" si="42"/>
        <v>3196283.7246028497</v>
      </c>
      <c r="M219" s="37">
        <f t="shared" si="43"/>
        <v>2345421.7696996541</v>
      </c>
      <c r="N219" s="41">
        <f>jan!M219</f>
        <v>367967.17843544611</v>
      </c>
      <c r="O219" s="41">
        <f t="shared" si="44"/>
        <v>1977454.5912642078</v>
      </c>
      <c r="P219" s="4"/>
      <c r="Q219" s="65"/>
      <c r="R219" s="4"/>
    </row>
    <row r="220" spans="1:18" s="34" customFormat="1" x14ac:dyDescent="0.3">
      <c r="A220" s="33" t="s">
        <v>679</v>
      </c>
      <c r="B220" s="34" t="s">
        <v>272</v>
      </c>
      <c r="C220" s="36">
        <v>39194519</v>
      </c>
      <c r="D220" s="36">
        <v>5212</v>
      </c>
      <c r="E220" s="37">
        <f t="shared" si="38"/>
        <v>7520.0535303146589</v>
      </c>
      <c r="F220" s="38">
        <f t="shared" si="35"/>
        <v>1.8721167613907588</v>
      </c>
      <c r="G220" s="39">
        <f t="shared" si="36"/>
        <v>-2101.9088762832553</v>
      </c>
      <c r="H220" s="39">
        <f t="shared" si="37"/>
        <v>0</v>
      </c>
      <c r="I220" s="37">
        <f t="shared" si="39"/>
        <v>-2101.9088762832553</v>
      </c>
      <c r="J220" s="40">
        <f t="shared" si="40"/>
        <v>-40.898959570428545</v>
      </c>
      <c r="K220" s="37">
        <f t="shared" si="41"/>
        <v>-2142.8078358536836</v>
      </c>
      <c r="L220" s="37">
        <f t="shared" si="42"/>
        <v>-10955149.063188326</v>
      </c>
      <c r="M220" s="37">
        <f t="shared" si="43"/>
        <v>-11168314.440469399</v>
      </c>
      <c r="N220" s="41">
        <f>jan!M220</f>
        <v>-11624243.766756125</v>
      </c>
      <c r="O220" s="41">
        <f t="shared" si="44"/>
        <v>455929.3262867257</v>
      </c>
      <c r="P220" s="4"/>
      <c r="Q220" s="65"/>
      <c r="R220" s="4"/>
    </row>
    <row r="221" spans="1:18" s="34" customFormat="1" x14ac:dyDescent="0.3">
      <c r="A221" s="33" t="s">
        <v>680</v>
      </c>
      <c r="B221" s="34" t="s">
        <v>273</v>
      </c>
      <c r="C221" s="36">
        <v>25875144</v>
      </c>
      <c r="D221" s="36">
        <v>7062</v>
      </c>
      <c r="E221" s="37">
        <f t="shared" si="38"/>
        <v>3663.9966015293116</v>
      </c>
      <c r="F221" s="38">
        <f t="shared" si="35"/>
        <v>0.91215167867492353</v>
      </c>
      <c r="G221" s="39">
        <f t="shared" si="36"/>
        <v>211.72528098795283</v>
      </c>
      <c r="H221" s="39">
        <f t="shared" si="37"/>
        <v>0</v>
      </c>
      <c r="I221" s="37">
        <f t="shared" si="39"/>
        <v>211.72528098795283</v>
      </c>
      <c r="J221" s="40">
        <f t="shared" si="40"/>
        <v>-40.898959570428545</v>
      </c>
      <c r="K221" s="37">
        <f t="shared" si="41"/>
        <v>170.8263214175243</v>
      </c>
      <c r="L221" s="37">
        <f t="shared" si="42"/>
        <v>1495203.9343369228</v>
      </c>
      <c r="M221" s="37">
        <f t="shared" si="43"/>
        <v>1206375.4818505566</v>
      </c>
      <c r="N221" s="41">
        <f>jan!M221</f>
        <v>716237.60367771017</v>
      </c>
      <c r="O221" s="41">
        <f t="shared" si="44"/>
        <v>490137.87817284639</v>
      </c>
      <c r="P221" s="4"/>
      <c r="Q221" s="65"/>
      <c r="R221" s="4"/>
    </row>
    <row r="222" spans="1:18" s="34" customFormat="1" x14ac:dyDescent="0.3">
      <c r="A222" s="33" t="s">
        <v>681</v>
      </c>
      <c r="B222" s="34" t="s">
        <v>274</v>
      </c>
      <c r="C222" s="36">
        <v>101301771</v>
      </c>
      <c r="D222" s="36">
        <v>26166</v>
      </c>
      <c r="E222" s="37">
        <f t="shared" si="38"/>
        <v>3871.5038981884891</v>
      </c>
      <c r="F222" s="38">
        <f t="shared" si="35"/>
        <v>0.96381060458821766</v>
      </c>
      <c r="G222" s="39">
        <f t="shared" si="36"/>
        <v>87.220902992446369</v>
      </c>
      <c r="H222" s="39">
        <f t="shared" si="37"/>
        <v>0</v>
      </c>
      <c r="I222" s="37">
        <f t="shared" si="39"/>
        <v>87.220902992446369</v>
      </c>
      <c r="J222" s="40">
        <f t="shared" si="40"/>
        <v>-40.898959570428545</v>
      </c>
      <c r="K222" s="37">
        <f t="shared" si="41"/>
        <v>46.321943422017824</v>
      </c>
      <c r="L222" s="37">
        <f t="shared" si="42"/>
        <v>2282222.1477003517</v>
      </c>
      <c r="M222" s="37">
        <f t="shared" si="43"/>
        <v>1212059.9715805184</v>
      </c>
      <c r="N222" s="41">
        <f>jan!M222</f>
        <v>-55496.406934157094</v>
      </c>
      <c r="O222" s="41">
        <f t="shared" si="44"/>
        <v>1267556.3785146754</v>
      </c>
      <c r="P222" s="4"/>
      <c r="Q222" s="65"/>
      <c r="R222" s="4"/>
    </row>
    <row r="223" spans="1:18" s="34" customFormat="1" x14ac:dyDescent="0.3">
      <c r="A223" s="33" t="s">
        <v>682</v>
      </c>
      <c r="B223" s="34" t="s">
        <v>275</v>
      </c>
      <c r="C223" s="36">
        <v>102612532</v>
      </c>
      <c r="D223" s="36">
        <v>29275</v>
      </c>
      <c r="E223" s="37">
        <f t="shared" si="38"/>
        <v>3505.1249188727584</v>
      </c>
      <c r="F223" s="38">
        <f t="shared" si="35"/>
        <v>0.87260058521359263</v>
      </c>
      <c r="G223" s="39">
        <f t="shared" si="36"/>
        <v>307.04829058188477</v>
      </c>
      <c r="H223" s="39">
        <f t="shared" si="37"/>
        <v>38.520980394942988</v>
      </c>
      <c r="I223" s="37">
        <f t="shared" si="39"/>
        <v>345.56927097682774</v>
      </c>
      <c r="J223" s="40">
        <f t="shared" si="40"/>
        <v>-40.898959570428545</v>
      </c>
      <c r="K223" s="37">
        <f t="shared" si="41"/>
        <v>304.67031140639921</v>
      </c>
      <c r="L223" s="37">
        <f t="shared" si="42"/>
        <v>10116540.407846631</v>
      </c>
      <c r="M223" s="37">
        <f t="shared" si="43"/>
        <v>8919223.3664223365</v>
      </c>
      <c r="N223" s="41">
        <f>jan!M223</f>
        <v>5106091.5672706012</v>
      </c>
      <c r="O223" s="41">
        <f t="shared" si="44"/>
        <v>3813131.7991517354</v>
      </c>
      <c r="P223" s="4"/>
      <c r="Q223" s="65"/>
      <c r="R223" s="4"/>
    </row>
    <row r="224" spans="1:18" s="34" customFormat="1" x14ac:dyDescent="0.3">
      <c r="A224" s="33" t="s">
        <v>683</v>
      </c>
      <c r="B224" s="34" t="s">
        <v>276</v>
      </c>
      <c r="C224" s="36">
        <v>20749336</v>
      </c>
      <c r="D224" s="36">
        <v>4045</v>
      </c>
      <c r="E224" s="37">
        <f t="shared" si="38"/>
        <v>5129.6257107540177</v>
      </c>
      <c r="F224" s="38">
        <f t="shared" si="35"/>
        <v>1.2770199353038056</v>
      </c>
      <c r="G224" s="39">
        <f t="shared" si="36"/>
        <v>-667.65218454687079</v>
      </c>
      <c r="H224" s="39">
        <f t="shared" si="37"/>
        <v>0</v>
      </c>
      <c r="I224" s="37">
        <f t="shared" si="39"/>
        <v>-667.65218454687079</v>
      </c>
      <c r="J224" s="40">
        <f t="shared" si="40"/>
        <v>-40.898959570428545</v>
      </c>
      <c r="K224" s="37">
        <f t="shared" si="41"/>
        <v>-708.55114411729937</v>
      </c>
      <c r="L224" s="37">
        <f t="shared" si="42"/>
        <v>-2700653.0864920923</v>
      </c>
      <c r="M224" s="37">
        <f t="shared" si="43"/>
        <v>-2866089.377954476</v>
      </c>
      <c r="N224" s="41">
        <f>jan!M224</f>
        <v>2295552.4734012662</v>
      </c>
      <c r="O224" s="41">
        <f t="shared" si="44"/>
        <v>-5161641.8513557427</v>
      </c>
      <c r="P224" s="4"/>
      <c r="Q224" s="65"/>
      <c r="R224" s="4"/>
    </row>
    <row r="225" spans="1:18" s="34" customFormat="1" x14ac:dyDescent="0.3">
      <c r="A225" s="33" t="s">
        <v>684</v>
      </c>
      <c r="B225" s="34" t="s">
        <v>277</v>
      </c>
      <c r="C225" s="36">
        <v>9180191</v>
      </c>
      <c r="D225" s="36">
        <v>380</v>
      </c>
      <c r="E225" s="37">
        <f t="shared" si="38"/>
        <v>24158.397368421054</v>
      </c>
      <c r="F225" s="38">
        <f t="shared" si="35"/>
        <v>6.0142312098497817</v>
      </c>
      <c r="G225" s="39">
        <f t="shared" si="36"/>
        <v>-12084.915179147092</v>
      </c>
      <c r="H225" s="39">
        <f t="shared" si="37"/>
        <v>0</v>
      </c>
      <c r="I225" s="37">
        <f t="shared" si="39"/>
        <v>-12084.915179147092</v>
      </c>
      <c r="J225" s="40">
        <f t="shared" si="40"/>
        <v>-40.898959570428545</v>
      </c>
      <c r="K225" s="37">
        <f t="shared" si="41"/>
        <v>-12125.81413871752</v>
      </c>
      <c r="L225" s="37">
        <f t="shared" si="42"/>
        <v>-4592267.7680758955</v>
      </c>
      <c r="M225" s="37">
        <f t="shared" si="43"/>
        <v>-4607809.3727126578</v>
      </c>
      <c r="N225" s="41">
        <f>jan!M225</f>
        <v>71379.752845869472</v>
      </c>
      <c r="O225" s="41">
        <f t="shared" si="44"/>
        <v>-4679189.1255585272</v>
      </c>
      <c r="P225" s="4"/>
      <c r="Q225" s="65"/>
      <c r="R225" s="4"/>
    </row>
    <row r="226" spans="1:18" s="34" customFormat="1" x14ac:dyDescent="0.3">
      <c r="A226" s="33" t="s">
        <v>685</v>
      </c>
      <c r="B226" s="34" t="s">
        <v>278</v>
      </c>
      <c r="C226" s="36">
        <v>26843814</v>
      </c>
      <c r="D226" s="36">
        <v>8120</v>
      </c>
      <c r="E226" s="37">
        <f t="shared" si="38"/>
        <v>3305.88842364532</v>
      </c>
      <c r="F226" s="38">
        <f t="shared" si="35"/>
        <v>0.82300067469534521</v>
      </c>
      <c r="G226" s="39">
        <f t="shared" si="36"/>
        <v>426.59018771834781</v>
      </c>
      <c r="H226" s="39">
        <f t="shared" si="37"/>
        <v>108.25375372454641</v>
      </c>
      <c r="I226" s="37">
        <f t="shared" si="39"/>
        <v>534.84394144289422</v>
      </c>
      <c r="J226" s="40">
        <f t="shared" si="40"/>
        <v>-40.898959570428545</v>
      </c>
      <c r="K226" s="37">
        <f t="shared" si="41"/>
        <v>493.94498187246569</v>
      </c>
      <c r="L226" s="37">
        <f t="shared" si="42"/>
        <v>4342932.8045163015</v>
      </c>
      <c r="M226" s="37">
        <f t="shared" si="43"/>
        <v>4010833.2528044214</v>
      </c>
      <c r="N226" s="41">
        <f>jan!M226</f>
        <v>3129427.6194111956</v>
      </c>
      <c r="O226" s="41">
        <f t="shared" si="44"/>
        <v>881405.63339322573</v>
      </c>
      <c r="P226" s="4"/>
      <c r="Q226" s="65"/>
      <c r="R226" s="4"/>
    </row>
    <row r="227" spans="1:18" s="34" customFormat="1" x14ac:dyDescent="0.3">
      <c r="A227" s="33" t="s">
        <v>686</v>
      </c>
      <c r="B227" s="34" t="s">
        <v>279</v>
      </c>
      <c r="C227" s="36">
        <v>27380909</v>
      </c>
      <c r="D227" s="36">
        <v>8187</v>
      </c>
      <c r="E227" s="37">
        <f t="shared" si="38"/>
        <v>3344.4374007572983</v>
      </c>
      <c r="F227" s="38">
        <f t="shared" si="35"/>
        <v>0.83259743965119037</v>
      </c>
      <c r="G227" s="39">
        <f t="shared" si="36"/>
        <v>403.46080145116082</v>
      </c>
      <c r="H227" s="39">
        <f t="shared" si="37"/>
        <v>94.761611735354009</v>
      </c>
      <c r="I227" s="37">
        <f t="shared" si="39"/>
        <v>498.22241318651481</v>
      </c>
      <c r="J227" s="40">
        <f t="shared" si="40"/>
        <v>-40.898959570428545</v>
      </c>
      <c r="K227" s="37">
        <f t="shared" si="41"/>
        <v>457.32345361608628</v>
      </c>
      <c r="L227" s="37">
        <f t="shared" si="42"/>
        <v>4078946.8967579966</v>
      </c>
      <c r="M227" s="37">
        <f t="shared" si="43"/>
        <v>3744107.1147548985</v>
      </c>
      <c r="N227" s="41">
        <f>jan!M227</f>
        <v>2558113.5549038718</v>
      </c>
      <c r="O227" s="41">
        <f t="shared" si="44"/>
        <v>1185993.5598510266</v>
      </c>
      <c r="P227" s="4"/>
      <c r="Q227" s="65"/>
      <c r="R227" s="4"/>
    </row>
    <row r="228" spans="1:18" s="34" customFormat="1" x14ac:dyDescent="0.3">
      <c r="A228" s="33" t="s">
        <v>687</v>
      </c>
      <c r="B228" s="34" t="s">
        <v>280</v>
      </c>
      <c r="C228" s="36">
        <v>16462836</v>
      </c>
      <c r="D228" s="36">
        <v>4889</v>
      </c>
      <c r="E228" s="37">
        <f t="shared" si="38"/>
        <v>3367.3217426876663</v>
      </c>
      <c r="F228" s="38">
        <f t="shared" si="35"/>
        <v>0.83829449485545648</v>
      </c>
      <c r="G228" s="39">
        <f t="shared" si="36"/>
        <v>389.73019629294004</v>
      </c>
      <c r="H228" s="39">
        <f t="shared" si="37"/>
        <v>86.752092059725214</v>
      </c>
      <c r="I228" s="37">
        <f t="shared" si="39"/>
        <v>476.48228835266525</v>
      </c>
      <c r="J228" s="40">
        <f t="shared" si="40"/>
        <v>-40.898959570428545</v>
      </c>
      <c r="K228" s="37">
        <f t="shared" si="41"/>
        <v>435.58332878223672</v>
      </c>
      <c r="L228" s="37">
        <f t="shared" si="42"/>
        <v>2329521.9077561805</v>
      </c>
      <c r="M228" s="37">
        <f t="shared" si="43"/>
        <v>2129566.8944163555</v>
      </c>
      <c r="N228" s="41">
        <f>jan!M228</f>
        <v>1418136.2794582921</v>
      </c>
      <c r="O228" s="41">
        <f t="shared" si="44"/>
        <v>711430.61495806347</v>
      </c>
      <c r="P228" s="4"/>
      <c r="Q228" s="65"/>
      <c r="R228" s="4"/>
    </row>
    <row r="229" spans="1:18" s="34" customFormat="1" x14ac:dyDescent="0.3">
      <c r="A229" s="33" t="s">
        <v>688</v>
      </c>
      <c r="B229" s="34" t="s">
        <v>281</v>
      </c>
      <c r="C229" s="36">
        <v>16062464</v>
      </c>
      <c r="D229" s="36">
        <v>5091</v>
      </c>
      <c r="E229" s="37">
        <f t="shared" si="38"/>
        <v>3155.070516597918</v>
      </c>
      <c r="F229" s="38">
        <f t="shared" si="35"/>
        <v>0.78545456806683289</v>
      </c>
      <c r="G229" s="39">
        <f t="shared" si="36"/>
        <v>517.08093194678906</v>
      </c>
      <c r="H229" s="39">
        <f t="shared" si="37"/>
        <v>161.04002119113713</v>
      </c>
      <c r="I229" s="37">
        <f t="shared" si="39"/>
        <v>678.12095313792622</v>
      </c>
      <c r="J229" s="40">
        <f t="shared" si="40"/>
        <v>-40.898959570428545</v>
      </c>
      <c r="K229" s="37">
        <f t="shared" si="41"/>
        <v>637.22199356749763</v>
      </c>
      <c r="L229" s="37">
        <f t="shared" si="42"/>
        <v>3452313.7724251822</v>
      </c>
      <c r="M229" s="37">
        <f t="shared" si="43"/>
        <v>3244097.1692521307</v>
      </c>
      <c r="N229" s="41">
        <f>jan!M229</f>
        <v>2353203.2916899505</v>
      </c>
      <c r="O229" s="41">
        <f t="shared" si="44"/>
        <v>890893.87756218016</v>
      </c>
      <c r="P229" s="4"/>
      <c r="Q229" s="65"/>
      <c r="R229" s="4"/>
    </row>
    <row r="230" spans="1:18" s="34" customFormat="1" x14ac:dyDescent="0.3">
      <c r="A230" s="33" t="s">
        <v>689</v>
      </c>
      <c r="B230" s="34" t="s">
        <v>282</v>
      </c>
      <c r="C230" s="36">
        <v>58185683</v>
      </c>
      <c r="D230" s="36">
        <v>15812</v>
      </c>
      <c r="E230" s="37">
        <f t="shared" si="38"/>
        <v>3679.843346825196</v>
      </c>
      <c r="F230" s="38">
        <f t="shared" si="35"/>
        <v>0.91609672472576908</v>
      </c>
      <c r="G230" s="39">
        <f t="shared" si="36"/>
        <v>202.21723381042219</v>
      </c>
      <c r="H230" s="39">
        <f t="shared" si="37"/>
        <v>0</v>
      </c>
      <c r="I230" s="37">
        <f t="shared" si="39"/>
        <v>202.21723381042219</v>
      </c>
      <c r="J230" s="40">
        <f t="shared" si="40"/>
        <v>-40.898959570428545</v>
      </c>
      <c r="K230" s="37">
        <f t="shared" si="41"/>
        <v>161.31827423999363</v>
      </c>
      <c r="L230" s="37">
        <f t="shared" si="42"/>
        <v>3197458.9010103955</v>
      </c>
      <c r="M230" s="37">
        <f t="shared" si="43"/>
        <v>2550764.552282779</v>
      </c>
      <c r="N230" s="41">
        <f>jan!M230</f>
        <v>1666637.9178918099</v>
      </c>
      <c r="O230" s="41">
        <f t="shared" si="44"/>
        <v>884126.63439096906</v>
      </c>
      <c r="P230" s="4"/>
      <c r="Q230" s="65"/>
      <c r="R230" s="4"/>
    </row>
    <row r="231" spans="1:18" s="34" customFormat="1" x14ac:dyDescent="0.3">
      <c r="A231" s="33" t="s">
        <v>690</v>
      </c>
      <c r="B231" s="34" t="s">
        <v>283</v>
      </c>
      <c r="C231" s="36">
        <v>12033220</v>
      </c>
      <c r="D231" s="36">
        <v>2887</v>
      </c>
      <c r="E231" s="37">
        <f t="shared" si="38"/>
        <v>4168.0706615864219</v>
      </c>
      <c r="F231" s="38">
        <f t="shared" si="35"/>
        <v>1.0376408780550936</v>
      </c>
      <c r="G231" s="39">
        <f t="shared" si="36"/>
        <v>-90.719155046313332</v>
      </c>
      <c r="H231" s="39">
        <f t="shared" si="37"/>
        <v>0</v>
      </c>
      <c r="I231" s="37">
        <f t="shared" si="39"/>
        <v>-90.719155046313332</v>
      </c>
      <c r="J231" s="40">
        <f t="shared" si="40"/>
        <v>-40.898959570428545</v>
      </c>
      <c r="K231" s="37">
        <f t="shared" si="41"/>
        <v>-131.61811461674188</v>
      </c>
      <c r="L231" s="37">
        <f t="shared" si="42"/>
        <v>-261906.20061870659</v>
      </c>
      <c r="M231" s="37">
        <f t="shared" si="43"/>
        <v>-379981.49689853378</v>
      </c>
      <c r="N231" s="41">
        <f>jan!M231</f>
        <v>-682228.87824730261</v>
      </c>
      <c r="O231" s="41">
        <f t="shared" si="44"/>
        <v>302247.38134876883</v>
      </c>
      <c r="P231" s="4"/>
      <c r="Q231" s="65"/>
      <c r="R231" s="4"/>
    </row>
    <row r="232" spans="1:18" s="34" customFormat="1" x14ac:dyDescent="0.3">
      <c r="A232" s="33" t="s">
        <v>691</v>
      </c>
      <c r="B232" s="34" t="s">
        <v>284</v>
      </c>
      <c r="C232" s="36">
        <v>1982344</v>
      </c>
      <c r="D232" s="36">
        <v>562</v>
      </c>
      <c r="E232" s="37">
        <f t="shared" si="38"/>
        <v>3527.302491103203</v>
      </c>
      <c r="F232" s="38">
        <f t="shared" si="35"/>
        <v>0.87812169015416242</v>
      </c>
      <c r="G232" s="39">
        <f t="shared" si="36"/>
        <v>293.74174724361802</v>
      </c>
      <c r="H232" s="39">
        <f t="shared" si="37"/>
        <v>30.758830114287363</v>
      </c>
      <c r="I232" s="37">
        <f t="shared" si="39"/>
        <v>324.5005773579054</v>
      </c>
      <c r="J232" s="40">
        <f t="shared" si="40"/>
        <v>-40.898959570428545</v>
      </c>
      <c r="K232" s="37">
        <f t="shared" si="41"/>
        <v>283.60161778747687</v>
      </c>
      <c r="L232" s="37">
        <f t="shared" si="42"/>
        <v>182369.32447514284</v>
      </c>
      <c r="M232" s="37">
        <f t="shared" si="43"/>
        <v>159384.109196562</v>
      </c>
      <c r="N232" s="41">
        <f>jan!M232</f>
        <v>69968.010261522693</v>
      </c>
      <c r="O232" s="41">
        <f t="shared" si="44"/>
        <v>89416.098935039307</v>
      </c>
      <c r="P232" s="4"/>
      <c r="Q232" s="65"/>
      <c r="R232" s="4"/>
    </row>
    <row r="233" spans="1:18" s="34" customFormat="1" x14ac:dyDescent="0.3">
      <c r="A233" s="33" t="s">
        <v>692</v>
      </c>
      <c r="B233" s="34" t="s">
        <v>285</v>
      </c>
      <c r="C233" s="36">
        <v>11597763</v>
      </c>
      <c r="D233" s="36">
        <v>1711</v>
      </c>
      <c r="E233" s="37">
        <f t="shared" si="38"/>
        <v>6778.3535943892457</v>
      </c>
      <c r="F233" s="38">
        <f t="shared" si="35"/>
        <v>1.6874706180659895</v>
      </c>
      <c r="G233" s="39">
        <f t="shared" si="36"/>
        <v>-1656.8889147280076</v>
      </c>
      <c r="H233" s="39">
        <f t="shared" si="37"/>
        <v>0</v>
      </c>
      <c r="I233" s="37">
        <f t="shared" si="39"/>
        <v>-1656.8889147280076</v>
      </c>
      <c r="J233" s="40">
        <f t="shared" si="40"/>
        <v>-40.898959570428545</v>
      </c>
      <c r="K233" s="37">
        <f t="shared" si="41"/>
        <v>-1697.7878742984362</v>
      </c>
      <c r="L233" s="37">
        <f t="shared" si="42"/>
        <v>-2834936.933099621</v>
      </c>
      <c r="M233" s="37">
        <f t="shared" si="43"/>
        <v>-2904915.0529246242</v>
      </c>
      <c r="N233" s="41">
        <f>jan!M233</f>
        <v>545654.44444735919</v>
      </c>
      <c r="O233" s="41">
        <f t="shared" si="44"/>
        <v>-3450569.4973719832</v>
      </c>
      <c r="P233" s="4"/>
      <c r="Q233" s="65"/>
      <c r="R233" s="4"/>
    </row>
    <row r="234" spans="1:18" s="34" customFormat="1" x14ac:dyDescent="0.3">
      <c r="A234" s="33" t="s">
        <v>693</v>
      </c>
      <c r="B234" s="34" t="s">
        <v>286</v>
      </c>
      <c r="C234" s="36">
        <v>49742529</v>
      </c>
      <c r="D234" s="36">
        <v>11852</v>
      </c>
      <c r="E234" s="37">
        <f t="shared" si="38"/>
        <v>4196.973422207222</v>
      </c>
      <c r="F234" s="38">
        <f t="shared" si="35"/>
        <v>1.0448362181401796</v>
      </c>
      <c r="G234" s="39">
        <f t="shared" si="36"/>
        <v>-108.06081141879339</v>
      </c>
      <c r="H234" s="39">
        <f t="shared" si="37"/>
        <v>0</v>
      </c>
      <c r="I234" s="37">
        <f t="shared" si="39"/>
        <v>-108.06081141879339</v>
      </c>
      <c r="J234" s="40">
        <f t="shared" si="40"/>
        <v>-40.898959570428545</v>
      </c>
      <c r="K234" s="37">
        <f t="shared" si="41"/>
        <v>-148.95977098922194</v>
      </c>
      <c r="L234" s="37">
        <f t="shared" si="42"/>
        <v>-1280736.7369355392</v>
      </c>
      <c r="M234" s="37">
        <f t="shared" si="43"/>
        <v>-1765471.2057642585</v>
      </c>
      <c r="N234" s="41">
        <f>jan!M234</f>
        <v>-2452882.9907125132</v>
      </c>
      <c r="O234" s="41">
        <f t="shared" si="44"/>
        <v>687411.7849482547</v>
      </c>
      <c r="P234" s="4"/>
      <c r="Q234" s="65"/>
      <c r="R234" s="4"/>
    </row>
    <row r="235" spans="1:18" s="34" customFormat="1" x14ac:dyDescent="0.3">
      <c r="A235" s="33" t="s">
        <v>694</v>
      </c>
      <c r="B235" s="34" t="s">
        <v>287</v>
      </c>
      <c r="C235" s="36">
        <v>9501407</v>
      </c>
      <c r="D235" s="36">
        <v>2322</v>
      </c>
      <c r="E235" s="37">
        <f t="shared" si="38"/>
        <v>4091.9065460809647</v>
      </c>
      <c r="F235" s="38">
        <f t="shared" si="35"/>
        <v>1.0186798272222146</v>
      </c>
      <c r="G235" s="39">
        <f t="shared" si="36"/>
        <v>-45.020685743039031</v>
      </c>
      <c r="H235" s="39">
        <f t="shared" si="37"/>
        <v>0</v>
      </c>
      <c r="I235" s="37">
        <f t="shared" si="39"/>
        <v>-45.020685743039031</v>
      </c>
      <c r="J235" s="40">
        <f t="shared" si="40"/>
        <v>-40.898959570428545</v>
      </c>
      <c r="K235" s="37">
        <f t="shared" si="41"/>
        <v>-85.919645313467583</v>
      </c>
      <c r="L235" s="37">
        <f t="shared" si="42"/>
        <v>-104538.03229533663</v>
      </c>
      <c r="M235" s="37">
        <f t="shared" si="43"/>
        <v>-199505.41641787172</v>
      </c>
      <c r="N235" s="41">
        <f>jan!M235</f>
        <v>-321593.80813655537</v>
      </c>
      <c r="O235" s="41">
        <f t="shared" si="44"/>
        <v>122088.39171868365</v>
      </c>
      <c r="P235" s="4"/>
      <c r="Q235" s="65"/>
      <c r="R235" s="4"/>
    </row>
    <row r="236" spans="1:18" s="34" customFormat="1" x14ac:dyDescent="0.3">
      <c r="A236" s="33" t="s">
        <v>695</v>
      </c>
      <c r="B236" s="34" t="s">
        <v>288</v>
      </c>
      <c r="C236" s="36">
        <v>3399863</v>
      </c>
      <c r="D236" s="36">
        <v>820</v>
      </c>
      <c r="E236" s="37">
        <f t="shared" si="38"/>
        <v>4146.1743902439021</v>
      </c>
      <c r="F236" s="38">
        <f t="shared" si="35"/>
        <v>1.0321898029494385</v>
      </c>
      <c r="G236" s="39">
        <f t="shared" si="36"/>
        <v>-77.581392240801407</v>
      </c>
      <c r="H236" s="39">
        <f t="shared" si="37"/>
        <v>0</v>
      </c>
      <c r="I236" s="37">
        <f t="shared" si="39"/>
        <v>-77.581392240801407</v>
      </c>
      <c r="J236" s="40">
        <f t="shared" si="40"/>
        <v>-40.898959570428545</v>
      </c>
      <c r="K236" s="37">
        <f t="shared" si="41"/>
        <v>-118.48035181122995</v>
      </c>
      <c r="L236" s="37">
        <f t="shared" si="42"/>
        <v>-63616.741637457155</v>
      </c>
      <c r="M236" s="37">
        <f t="shared" si="43"/>
        <v>-97153.888485208561</v>
      </c>
      <c r="N236" s="41">
        <f>jan!M236</f>
        <v>-64154.701753649977</v>
      </c>
      <c r="O236" s="41">
        <f t="shared" si="44"/>
        <v>-32999.186731558584</v>
      </c>
      <c r="P236" s="4"/>
      <c r="Q236" s="65"/>
      <c r="R236" s="4"/>
    </row>
    <row r="237" spans="1:18" s="34" customFormat="1" x14ac:dyDescent="0.3">
      <c r="A237" s="33" t="s">
        <v>696</v>
      </c>
      <c r="B237" s="34" t="s">
        <v>289</v>
      </c>
      <c r="C237" s="36">
        <v>5541270</v>
      </c>
      <c r="D237" s="36">
        <v>1366</v>
      </c>
      <c r="E237" s="37">
        <f t="shared" si="38"/>
        <v>4056.5666178623719</v>
      </c>
      <c r="F237" s="38">
        <f t="shared" si="35"/>
        <v>1.0098819547472822</v>
      </c>
      <c r="G237" s="39">
        <f t="shared" si="36"/>
        <v>-23.81672881188333</v>
      </c>
      <c r="H237" s="39">
        <f t="shared" si="37"/>
        <v>0</v>
      </c>
      <c r="I237" s="37">
        <f t="shared" si="39"/>
        <v>-23.81672881188333</v>
      </c>
      <c r="J237" s="40">
        <f t="shared" si="40"/>
        <v>-40.898959570428545</v>
      </c>
      <c r="K237" s="37">
        <f t="shared" si="41"/>
        <v>-64.715688382311868</v>
      </c>
      <c r="L237" s="37">
        <f t="shared" si="42"/>
        <v>-32533.65155703263</v>
      </c>
      <c r="M237" s="37">
        <f t="shared" si="43"/>
        <v>-88401.630330238011</v>
      </c>
      <c r="N237" s="41">
        <f>jan!M237</f>
        <v>-36597.729506690317</v>
      </c>
      <c r="O237" s="41">
        <f t="shared" si="44"/>
        <v>-51803.900823547694</v>
      </c>
      <c r="P237" s="4"/>
      <c r="Q237" s="65"/>
      <c r="R237" s="4"/>
    </row>
    <row r="238" spans="1:18" s="34" customFormat="1" x14ac:dyDescent="0.3">
      <c r="A238" s="33" t="s">
        <v>697</v>
      </c>
      <c r="B238" s="34" t="s">
        <v>290</v>
      </c>
      <c r="C238" s="36">
        <v>21626601</v>
      </c>
      <c r="D238" s="36">
        <v>4091</v>
      </c>
      <c r="E238" s="37">
        <f t="shared" si="38"/>
        <v>5286.3849914446346</v>
      </c>
      <c r="F238" s="38">
        <f t="shared" si="35"/>
        <v>1.3160451464544212</v>
      </c>
      <c r="G238" s="39">
        <f t="shared" si="36"/>
        <v>-761.70775296124089</v>
      </c>
      <c r="H238" s="39">
        <f t="shared" si="37"/>
        <v>0</v>
      </c>
      <c r="I238" s="37">
        <f t="shared" si="39"/>
        <v>-761.70775296124089</v>
      </c>
      <c r="J238" s="40">
        <f t="shared" si="40"/>
        <v>-40.898959570428545</v>
      </c>
      <c r="K238" s="37">
        <f t="shared" si="41"/>
        <v>-802.60671253166947</v>
      </c>
      <c r="L238" s="37">
        <f t="shared" si="42"/>
        <v>-3116146.4173644367</v>
      </c>
      <c r="M238" s="37">
        <f t="shared" si="43"/>
        <v>-3283464.0609670598</v>
      </c>
      <c r="N238" s="41">
        <f>jan!M238</f>
        <v>1496033.5880678808</v>
      </c>
      <c r="O238" s="41">
        <f t="shared" si="44"/>
        <v>-4779497.6490349406</v>
      </c>
      <c r="P238" s="4"/>
      <c r="Q238" s="65"/>
      <c r="R238" s="4"/>
    </row>
    <row r="239" spans="1:18" s="34" customFormat="1" x14ac:dyDescent="0.3">
      <c r="A239" s="33" t="s">
        <v>698</v>
      </c>
      <c r="B239" s="34" t="s">
        <v>291</v>
      </c>
      <c r="C239" s="36">
        <v>14651598</v>
      </c>
      <c r="D239" s="36">
        <v>2672</v>
      </c>
      <c r="E239" s="37">
        <f t="shared" si="38"/>
        <v>5483.3824850299397</v>
      </c>
      <c r="F239" s="38">
        <f t="shared" si="35"/>
        <v>1.3650876576820756</v>
      </c>
      <c r="G239" s="39">
        <f t="shared" si="36"/>
        <v>-879.90624911242401</v>
      </c>
      <c r="H239" s="39">
        <f t="shared" si="37"/>
        <v>0</v>
      </c>
      <c r="I239" s="37">
        <f t="shared" si="39"/>
        <v>-879.90624911242401</v>
      </c>
      <c r="J239" s="40">
        <f t="shared" si="40"/>
        <v>-40.898959570428545</v>
      </c>
      <c r="K239" s="37">
        <f t="shared" si="41"/>
        <v>-920.80520868285259</v>
      </c>
      <c r="L239" s="37">
        <f t="shared" si="42"/>
        <v>-2351109.4976283968</v>
      </c>
      <c r="M239" s="37">
        <f t="shared" si="43"/>
        <v>-2460391.517600582</v>
      </c>
      <c r="N239" s="41">
        <f>jan!M239</f>
        <v>1025430.9736781667</v>
      </c>
      <c r="O239" s="41">
        <f t="shared" si="44"/>
        <v>-3485822.491278749</v>
      </c>
      <c r="P239" s="4"/>
      <c r="Q239" s="65"/>
      <c r="R239" s="4"/>
    </row>
    <row r="240" spans="1:18" s="34" customFormat="1" x14ac:dyDescent="0.3">
      <c r="A240" s="33" t="s">
        <v>699</v>
      </c>
      <c r="B240" s="34" t="s">
        <v>292</v>
      </c>
      <c r="C240" s="36">
        <v>5306064</v>
      </c>
      <c r="D240" s="36">
        <v>1279</v>
      </c>
      <c r="E240" s="37">
        <f t="shared" si="38"/>
        <v>4148.6035965598121</v>
      </c>
      <c r="F240" s="38">
        <f t="shared" si="35"/>
        <v>1.0327945536792782</v>
      </c>
      <c r="G240" s="39">
        <f t="shared" si="36"/>
        <v>-79.038916030347437</v>
      </c>
      <c r="H240" s="39">
        <f t="shared" si="37"/>
        <v>0</v>
      </c>
      <c r="I240" s="37">
        <f t="shared" si="39"/>
        <v>-79.038916030347437</v>
      </c>
      <c r="J240" s="40">
        <f t="shared" si="40"/>
        <v>-40.898959570428545</v>
      </c>
      <c r="K240" s="37">
        <f t="shared" si="41"/>
        <v>-119.93787560077598</v>
      </c>
      <c r="L240" s="37">
        <f t="shared" si="42"/>
        <v>-101090.77360281437</v>
      </c>
      <c r="M240" s="37">
        <f t="shared" si="43"/>
        <v>-153400.54289339247</v>
      </c>
      <c r="N240" s="41">
        <f>jan!M240</f>
        <v>675178.45888262545</v>
      </c>
      <c r="O240" s="41">
        <f t="shared" si="44"/>
        <v>-828579.00177601795</v>
      </c>
      <c r="P240" s="4"/>
      <c r="Q240" s="65"/>
      <c r="R240" s="4"/>
    </row>
    <row r="241" spans="1:18" s="34" customFormat="1" x14ac:dyDescent="0.3">
      <c r="A241" s="33" t="s">
        <v>700</v>
      </c>
      <c r="B241" s="34" t="s">
        <v>293</v>
      </c>
      <c r="C241" s="36">
        <v>8850862</v>
      </c>
      <c r="D241" s="36">
        <v>2331</v>
      </c>
      <c r="E241" s="37">
        <f t="shared" si="38"/>
        <v>3797.0235950235951</v>
      </c>
      <c r="F241" s="38">
        <f t="shared" si="35"/>
        <v>0.94526873871101702</v>
      </c>
      <c r="G241" s="39">
        <f t="shared" si="36"/>
        <v>131.90908489138272</v>
      </c>
      <c r="H241" s="39">
        <f t="shared" si="37"/>
        <v>0</v>
      </c>
      <c r="I241" s="37">
        <f t="shared" si="39"/>
        <v>131.90908489138272</v>
      </c>
      <c r="J241" s="40">
        <f t="shared" si="40"/>
        <v>-40.898959570428545</v>
      </c>
      <c r="K241" s="37">
        <f t="shared" si="41"/>
        <v>91.010125320954174</v>
      </c>
      <c r="L241" s="37">
        <f t="shared" si="42"/>
        <v>307480.07688181312</v>
      </c>
      <c r="M241" s="37">
        <f t="shared" si="43"/>
        <v>212144.60212314417</v>
      </c>
      <c r="N241" s="41">
        <f>jan!M241</f>
        <v>-15825.649253363652</v>
      </c>
      <c r="O241" s="41">
        <f t="shared" si="44"/>
        <v>227970.25137650783</v>
      </c>
      <c r="P241" s="4"/>
      <c r="Q241" s="65"/>
      <c r="R241" s="4"/>
    </row>
    <row r="242" spans="1:18" s="34" customFormat="1" x14ac:dyDescent="0.3">
      <c r="A242" s="33" t="s">
        <v>701</v>
      </c>
      <c r="B242" s="34" t="s">
        <v>294</v>
      </c>
      <c r="C242" s="36">
        <v>30528782</v>
      </c>
      <c r="D242" s="36">
        <v>8191</v>
      </c>
      <c r="E242" s="37">
        <f t="shared" si="38"/>
        <v>3727.1129288243192</v>
      </c>
      <c r="F242" s="38">
        <f t="shared" si="35"/>
        <v>0.9278644836130906</v>
      </c>
      <c r="G242" s="39">
        <f t="shared" si="36"/>
        <v>173.85548461094831</v>
      </c>
      <c r="H242" s="39">
        <f t="shared" si="37"/>
        <v>0</v>
      </c>
      <c r="I242" s="37">
        <f t="shared" si="39"/>
        <v>173.85548461094831</v>
      </c>
      <c r="J242" s="40">
        <f t="shared" si="40"/>
        <v>-40.898959570428545</v>
      </c>
      <c r="K242" s="37">
        <f t="shared" si="41"/>
        <v>132.95652504051975</v>
      </c>
      <c r="L242" s="37">
        <f t="shared" si="42"/>
        <v>1424050.2744482777</v>
      </c>
      <c r="M242" s="37">
        <f t="shared" si="43"/>
        <v>1089046.8966068972</v>
      </c>
      <c r="N242" s="41">
        <f>jan!M242</f>
        <v>1231109.0235803081</v>
      </c>
      <c r="O242" s="41">
        <f t="shared" si="44"/>
        <v>-142062.12697341084</v>
      </c>
      <c r="P242" s="4"/>
      <c r="Q242" s="65"/>
      <c r="R242" s="4"/>
    </row>
    <row r="243" spans="1:18" s="34" customFormat="1" x14ac:dyDescent="0.3">
      <c r="A243" s="33" t="s">
        <v>702</v>
      </c>
      <c r="B243" s="34" t="s">
        <v>295</v>
      </c>
      <c r="C243" s="36">
        <v>22413723</v>
      </c>
      <c r="D243" s="36">
        <v>1764</v>
      </c>
      <c r="E243" s="37">
        <f t="shared" si="38"/>
        <v>12706.192176870749</v>
      </c>
      <c r="F243" s="38">
        <f t="shared" si="35"/>
        <v>3.1632055878166776</v>
      </c>
      <c r="G243" s="39">
        <f t="shared" si="36"/>
        <v>-5213.5920642169094</v>
      </c>
      <c r="H243" s="39">
        <f t="shared" si="37"/>
        <v>0</v>
      </c>
      <c r="I243" s="37">
        <f t="shared" si="39"/>
        <v>-5213.5920642169094</v>
      </c>
      <c r="J243" s="40">
        <f t="shared" si="40"/>
        <v>-40.898959570428545</v>
      </c>
      <c r="K243" s="37">
        <f t="shared" si="41"/>
        <v>-5254.4910237873382</v>
      </c>
      <c r="L243" s="37">
        <f t="shared" si="42"/>
        <v>-9196776.401278628</v>
      </c>
      <c r="M243" s="37">
        <f t="shared" si="43"/>
        <v>-9268922.1659608651</v>
      </c>
      <c r="N243" s="41">
        <f>jan!M243</f>
        <v>-62191.058894437323</v>
      </c>
      <c r="O243" s="41">
        <f t="shared" si="44"/>
        <v>-9206731.1070664283</v>
      </c>
      <c r="P243" s="4"/>
      <c r="Q243" s="65"/>
      <c r="R243" s="4"/>
    </row>
    <row r="244" spans="1:18" s="34" customFormat="1" x14ac:dyDescent="0.3">
      <c r="A244" s="33" t="s">
        <v>703</v>
      </c>
      <c r="B244" s="34" t="s">
        <v>296</v>
      </c>
      <c r="C244" s="36">
        <v>13423347</v>
      </c>
      <c r="D244" s="36">
        <v>2151</v>
      </c>
      <c r="E244" s="37">
        <f t="shared" si="38"/>
        <v>6240.5146443514641</v>
      </c>
      <c r="F244" s="38">
        <f t="shared" si="35"/>
        <v>1.5535756518618848</v>
      </c>
      <c r="G244" s="39">
        <f t="shared" si="36"/>
        <v>-1334.1855447053385</v>
      </c>
      <c r="H244" s="39">
        <f t="shared" si="37"/>
        <v>0</v>
      </c>
      <c r="I244" s="37">
        <f t="shared" si="39"/>
        <v>-1334.1855447053385</v>
      </c>
      <c r="J244" s="40">
        <f t="shared" si="40"/>
        <v>-40.898959570428545</v>
      </c>
      <c r="K244" s="37">
        <f t="shared" si="41"/>
        <v>-1375.0845042757671</v>
      </c>
      <c r="L244" s="37">
        <f t="shared" si="42"/>
        <v>-2869833.1066611833</v>
      </c>
      <c r="M244" s="37">
        <f t="shared" si="43"/>
        <v>-2957806.7686971752</v>
      </c>
      <c r="N244" s="41">
        <f>jan!M244</f>
        <v>354671.97308280313</v>
      </c>
      <c r="O244" s="41">
        <f t="shared" si="44"/>
        <v>-3312478.7417799784</v>
      </c>
      <c r="P244" s="4"/>
      <c r="Q244" s="65"/>
      <c r="R244" s="4"/>
    </row>
    <row r="245" spans="1:18" s="34" customFormat="1" x14ac:dyDescent="0.3">
      <c r="A245" s="33" t="s">
        <v>704</v>
      </c>
      <c r="B245" s="34" t="s">
        <v>297</v>
      </c>
      <c r="C245" s="36">
        <v>31274136</v>
      </c>
      <c r="D245" s="36">
        <v>5245</v>
      </c>
      <c r="E245" s="37">
        <f t="shared" si="38"/>
        <v>5962.6570066730219</v>
      </c>
      <c r="F245" s="38">
        <f t="shared" si="35"/>
        <v>1.4844030138372608</v>
      </c>
      <c r="G245" s="39">
        <f t="shared" si="36"/>
        <v>-1167.4709620982733</v>
      </c>
      <c r="H245" s="39">
        <f t="shared" si="37"/>
        <v>0</v>
      </c>
      <c r="I245" s="37">
        <f t="shared" si="39"/>
        <v>-1167.4709620982733</v>
      </c>
      <c r="J245" s="40">
        <f t="shared" si="40"/>
        <v>-40.898959570428545</v>
      </c>
      <c r="K245" s="37">
        <f t="shared" si="41"/>
        <v>-1208.3699216687019</v>
      </c>
      <c r="L245" s="37">
        <f t="shared" si="42"/>
        <v>-6123385.1962054437</v>
      </c>
      <c r="M245" s="37">
        <f t="shared" si="43"/>
        <v>-6337900.2391523411</v>
      </c>
      <c r="N245" s="41">
        <f>jan!M245</f>
        <v>-486983.65085109131</v>
      </c>
      <c r="O245" s="41">
        <f t="shared" si="44"/>
        <v>-5850916.5883012498</v>
      </c>
      <c r="P245" s="4"/>
      <c r="Q245" s="65"/>
      <c r="R245" s="4"/>
    </row>
    <row r="246" spans="1:18" s="34" customFormat="1" x14ac:dyDescent="0.3">
      <c r="A246" s="33" t="s">
        <v>705</v>
      </c>
      <c r="B246" s="34" t="s">
        <v>298</v>
      </c>
      <c r="C246" s="36">
        <v>34696090</v>
      </c>
      <c r="D246" s="36">
        <v>5195</v>
      </c>
      <c r="E246" s="37">
        <f t="shared" si="38"/>
        <v>6678.7468719922999</v>
      </c>
      <c r="F246" s="38">
        <f t="shared" si="35"/>
        <v>1.6626735320087156</v>
      </c>
      <c r="G246" s="39">
        <f t="shared" si="36"/>
        <v>-1597.12488128984</v>
      </c>
      <c r="H246" s="39">
        <f t="shared" si="37"/>
        <v>0</v>
      </c>
      <c r="I246" s="37">
        <f t="shared" si="39"/>
        <v>-1597.12488128984</v>
      </c>
      <c r="J246" s="40">
        <f t="shared" si="40"/>
        <v>-40.898959570428545</v>
      </c>
      <c r="K246" s="37">
        <f t="shared" si="41"/>
        <v>-1638.0238408602686</v>
      </c>
      <c r="L246" s="37">
        <f t="shared" si="42"/>
        <v>-8297063.7583007189</v>
      </c>
      <c r="M246" s="37">
        <f t="shared" si="43"/>
        <v>-8509533.8532690946</v>
      </c>
      <c r="N246" s="41">
        <f>jan!M246</f>
        <v>2200541.3900666446</v>
      </c>
      <c r="O246" s="41">
        <f t="shared" si="44"/>
        <v>-10710075.243335739</v>
      </c>
      <c r="P246" s="4"/>
      <c r="Q246" s="65"/>
      <c r="R246" s="4"/>
    </row>
    <row r="247" spans="1:18" s="34" customFormat="1" x14ac:dyDescent="0.3">
      <c r="A247" s="33" t="s">
        <v>706</v>
      </c>
      <c r="B247" s="34" t="s">
        <v>299</v>
      </c>
      <c r="C247" s="36">
        <v>11281856</v>
      </c>
      <c r="D247" s="36">
        <v>3038</v>
      </c>
      <c r="E247" s="37">
        <f t="shared" si="38"/>
        <v>3713.5799868334429</v>
      </c>
      <c r="F247" s="38">
        <f t="shared" si="35"/>
        <v>0.92449545872119088</v>
      </c>
      <c r="G247" s="39">
        <f t="shared" si="36"/>
        <v>181.97524980547405</v>
      </c>
      <c r="H247" s="39">
        <f t="shared" si="37"/>
        <v>0</v>
      </c>
      <c r="I247" s="37">
        <f t="shared" si="39"/>
        <v>181.97524980547405</v>
      </c>
      <c r="J247" s="40">
        <f t="shared" si="40"/>
        <v>-40.898959570428545</v>
      </c>
      <c r="K247" s="37">
        <f t="shared" si="41"/>
        <v>141.07629023504552</v>
      </c>
      <c r="L247" s="37">
        <f t="shared" si="42"/>
        <v>552840.80890903017</v>
      </c>
      <c r="M247" s="37">
        <f t="shared" si="43"/>
        <v>428589.76973406831</v>
      </c>
      <c r="N247" s="41">
        <f>jan!M247</f>
        <v>311673.54301513563</v>
      </c>
      <c r="O247" s="41">
        <f t="shared" si="44"/>
        <v>116916.22671893268</v>
      </c>
      <c r="P247" s="4"/>
      <c r="Q247" s="65"/>
      <c r="R247" s="4"/>
    </row>
    <row r="248" spans="1:18" s="34" customFormat="1" x14ac:dyDescent="0.3">
      <c r="A248" s="33" t="s">
        <v>707</v>
      </c>
      <c r="B248" s="34" t="s">
        <v>300</v>
      </c>
      <c r="C248" s="36">
        <v>8816979</v>
      </c>
      <c r="D248" s="36">
        <v>2770</v>
      </c>
      <c r="E248" s="37">
        <f t="shared" si="38"/>
        <v>3183.0249097472924</v>
      </c>
      <c r="F248" s="38">
        <f t="shared" si="35"/>
        <v>0.79241381214115814</v>
      </c>
      <c r="G248" s="39">
        <f t="shared" si="36"/>
        <v>500.30829605716434</v>
      </c>
      <c r="H248" s="39">
        <f t="shared" si="37"/>
        <v>151.25598358885605</v>
      </c>
      <c r="I248" s="37">
        <f t="shared" si="39"/>
        <v>651.5642796460204</v>
      </c>
      <c r="J248" s="40">
        <f t="shared" si="40"/>
        <v>-40.898959570428545</v>
      </c>
      <c r="K248" s="37">
        <f t="shared" si="41"/>
        <v>610.66532007559181</v>
      </c>
      <c r="L248" s="37">
        <f t="shared" si="42"/>
        <v>1804833.0546194764</v>
      </c>
      <c r="M248" s="37">
        <f t="shared" si="43"/>
        <v>1691542.9366093893</v>
      </c>
      <c r="N248" s="41">
        <f>jan!M248</f>
        <v>1588071.137533129</v>
      </c>
      <c r="O248" s="41">
        <f t="shared" si="44"/>
        <v>103471.7990762603</v>
      </c>
      <c r="P248" s="4"/>
      <c r="Q248" s="65"/>
      <c r="R248" s="4"/>
    </row>
    <row r="249" spans="1:18" s="34" customFormat="1" x14ac:dyDescent="0.3">
      <c r="A249" s="33" t="s">
        <v>708</v>
      </c>
      <c r="B249" s="34" t="s">
        <v>301</v>
      </c>
      <c r="C249" s="36">
        <v>9407930</v>
      </c>
      <c r="D249" s="36">
        <v>3027</v>
      </c>
      <c r="E249" s="37">
        <f t="shared" si="38"/>
        <v>3108.0046250412952</v>
      </c>
      <c r="F249" s="38">
        <f t="shared" si="35"/>
        <v>0.77373751789986867</v>
      </c>
      <c r="G249" s="39">
        <f t="shared" si="36"/>
        <v>545.32046688076264</v>
      </c>
      <c r="H249" s="39">
        <f t="shared" si="37"/>
        <v>177.51308323595509</v>
      </c>
      <c r="I249" s="37">
        <f t="shared" si="39"/>
        <v>722.83355011671779</v>
      </c>
      <c r="J249" s="40">
        <f t="shared" si="40"/>
        <v>-40.898959570428545</v>
      </c>
      <c r="K249" s="37">
        <f t="shared" si="41"/>
        <v>681.9345905462892</v>
      </c>
      <c r="L249" s="37">
        <f t="shared" si="42"/>
        <v>2188017.1562033049</v>
      </c>
      <c r="M249" s="37">
        <f t="shared" si="43"/>
        <v>2064216.0055836174</v>
      </c>
      <c r="N249" s="41">
        <f>jan!M249</f>
        <v>1813920.2662140003</v>
      </c>
      <c r="O249" s="41">
        <f t="shared" si="44"/>
        <v>250295.73936961708</v>
      </c>
      <c r="P249" s="4"/>
      <c r="Q249" s="65"/>
      <c r="R249" s="4"/>
    </row>
    <row r="250" spans="1:18" s="34" customFormat="1" x14ac:dyDescent="0.3">
      <c r="A250" s="33" t="s">
        <v>709</v>
      </c>
      <c r="B250" s="34" t="s">
        <v>302</v>
      </c>
      <c r="C250" s="36">
        <v>11946573</v>
      </c>
      <c r="D250" s="36">
        <v>3047</v>
      </c>
      <c r="E250" s="37">
        <f t="shared" si="38"/>
        <v>3920.7656711519526</v>
      </c>
      <c r="F250" s="38">
        <f t="shared" si="35"/>
        <v>0.97607431926643851</v>
      </c>
      <c r="G250" s="39">
        <f t="shared" si="36"/>
        <v>57.663839214368267</v>
      </c>
      <c r="H250" s="39">
        <f t="shared" si="37"/>
        <v>0</v>
      </c>
      <c r="I250" s="37">
        <f t="shared" si="39"/>
        <v>57.663839214368267</v>
      </c>
      <c r="J250" s="40">
        <f t="shared" si="40"/>
        <v>-40.898959570428545</v>
      </c>
      <c r="K250" s="37">
        <f t="shared" si="41"/>
        <v>16.764879643939722</v>
      </c>
      <c r="L250" s="37">
        <f t="shared" si="42"/>
        <v>175701.7180861801</v>
      </c>
      <c r="M250" s="37">
        <f t="shared" si="43"/>
        <v>51082.58827508433</v>
      </c>
      <c r="N250" s="41">
        <f>jan!M250</f>
        <v>1139828.6312864416</v>
      </c>
      <c r="O250" s="41">
        <f t="shared" si="44"/>
        <v>-1088746.0430113573</v>
      </c>
      <c r="P250" s="4"/>
      <c r="Q250" s="65"/>
      <c r="R250" s="4"/>
    </row>
    <row r="251" spans="1:18" s="34" customFormat="1" x14ac:dyDescent="0.3">
      <c r="A251" s="33" t="s">
        <v>710</v>
      </c>
      <c r="B251" s="34" t="s">
        <v>303</v>
      </c>
      <c r="C251" s="36">
        <v>51449273</v>
      </c>
      <c r="D251" s="36">
        <v>13092</v>
      </c>
      <c r="E251" s="37">
        <f t="shared" si="38"/>
        <v>3929.8253131683473</v>
      </c>
      <c r="F251" s="38">
        <f t="shared" si="35"/>
        <v>0.97832971646576972</v>
      </c>
      <c r="G251" s="39">
        <f t="shared" si="36"/>
        <v>52.228054004531437</v>
      </c>
      <c r="H251" s="39">
        <f t="shared" si="37"/>
        <v>0</v>
      </c>
      <c r="I251" s="37">
        <f t="shared" si="39"/>
        <v>52.228054004531437</v>
      </c>
      <c r="J251" s="40">
        <f t="shared" si="40"/>
        <v>-40.898959570428545</v>
      </c>
      <c r="K251" s="37">
        <f t="shared" si="41"/>
        <v>11.329094434102892</v>
      </c>
      <c r="L251" s="37">
        <f t="shared" si="42"/>
        <v>683769.68302732555</v>
      </c>
      <c r="M251" s="37">
        <f t="shared" si="43"/>
        <v>148320.50433127506</v>
      </c>
      <c r="N251" s="41">
        <f>jan!M251</f>
        <v>-576971.94458388537</v>
      </c>
      <c r="O251" s="41">
        <f t="shared" si="44"/>
        <v>725292.44891516049</v>
      </c>
      <c r="P251" s="4"/>
      <c r="Q251" s="65"/>
      <c r="R251" s="4"/>
    </row>
    <row r="252" spans="1:18" s="34" customFormat="1" x14ac:dyDescent="0.3">
      <c r="A252" s="33" t="s">
        <v>711</v>
      </c>
      <c r="B252" s="34" t="s">
        <v>304</v>
      </c>
      <c r="C252" s="36">
        <v>9259435</v>
      </c>
      <c r="D252" s="36">
        <v>2793</v>
      </c>
      <c r="E252" s="37">
        <f t="shared" si="38"/>
        <v>3315.2291442892947</v>
      </c>
      <c r="F252" s="38">
        <f t="shared" si="35"/>
        <v>0.82532604639789509</v>
      </c>
      <c r="G252" s="39">
        <f t="shared" si="36"/>
        <v>420.98575533196299</v>
      </c>
      <c r="H252" s="39">
        <f t="shared" si="37"/>
        <v>104.98450149915527</v>
      </c>
      <c r="I252" s="37">
        <f t="shared" si="39"/>
        <v>525.97025683111826</v>
      </c>
      <c r="J252" s="40">
        <f t="shared" si="40"/>
        <v>-40.898959570428545</v>
      </c>
      <c r="K252" s="37">
        <f t="shared" si="41"/>
        <v>485.07129726068973</v>
      </c>
      <c r="L252" s="37">
        <f t="shared" si="42"/>
        <v>1469034.9273293132</v>
      </c>
      <c r="M252" s="37">
        <f t="shared" si="43"/>
        <v>1354804.1332491064</v>
      </c>
      <c r="N252" s="41">
        <f>jan!M252</f>
        <v>971447.11986643646</v>
      </c>
      <c r="O252" s="41">
        <f t="shared" si="44"/>
        <v>383357.01338266989</v>
      </c>
      <c r="P252" s="4"/>
      <c r="Q252" s="65"/>
      <c r="R252" s="4"/>
    </row>
    <row r="253" spans="1:18" s="34" customFormat="1" x14ac:dyDescent="0.3">
      <c r="A253" s="33" t="s">
        <v>712</v>
      </c>
      <c r="B253" s="34" t="s">
        <v>305</v>
      </c>
      <c r="C253" s="36">
        <v>20391336</v>
      </c>
      <c r="D253" s="36">
        <v>3705</v>
      </c>
      <c r="E253" s="37">
        <f t="shared" si="38"/>
        <v>5503.7344129554658</v>
      </c>
      <c r="F253" s="38">
        <f t="shared" si="35"/>
        <v>1.3701542686100965</v>
      </c>
      <c r="G253" s="39">
        <f t="shared" si="36"/>
        <v>-892.11740586773965</v>
      </c>
      <c r="H253" s="39">
        <f t="shared" si="37"/>
        <v>0</v>
      </c>
      <c r="I253" s="37">
        <f t="shared" si="39"/>
        <v>-892.11740586773965</v>
      </c>
      <c r="J253" s="40">
        <f t="shared" si="40"/>
        <v>-40.898959570428545</v>
      </c>
      <c r="K253" s="37">
        <f t="shared" si="41"/>
        <v>-933.01636543816824</v>
      </c>
      <c r="L253" s="37">
        <f t="shared" si="42"/>
        <v>-3305294.9887399753</v>
      </c>
      <c r="M253" s="37">
        <f t="shared" si="43"/>
        <v>-3456825.6339484132</v>
      </c>
      <c r="N253" s="41">
        <f>jan!M253</f>
        <v>875805.41716976359</v>
      </c>
      <c r="O253" s="41">
        <f t="shared" si="44"/>
        <v>-4332631.0511181764</v>
      </c>
      <c r="P253" s="4"/>
      <c r="Q253" s="65"/>
      <c r="R253" s="4"/>
    </row>
    <row r="254" spans="1:18" s="34" customFormat="1" x14ac:dyDescent="0.3">
      <c r="A254" s="33" t="s">
        <v>713</v>
      </c>
      <c r="B254" s="34" t="s">
        <v>306</v>
      </c>
      <c r="C254" s="36">
        <v>23289840</v>
      </c>
      <c r="D254" s="36">
        <v>5970</v>
      </c>
      <c r="E254" s="37">
        <f t="shared" si="38"/>
        <v>3901.145728643216</v>
      </c>
      <c r="F254" s="38">
        <f t="shared" si="35"/>
        <v>0.97118993605293336</v>
      </c>
      <c r="G254" s="39">
        <f t="shared" si="36"/>
        <v>69.435804719610218</v>
      </c>
      <c r="H254" s="39">
        <f t="shared" si="37"/>
        <v>0</v>
      </c>
      <c r="I254" s="37">
        <f t="shared" si="39"/>
        <v>69.435804719610218</v>
      </c>
      <c r="J254" s="40">
        <f t="shared" si="40"/>
        <v>-40.898959570428545</v>
      </c>
      <c r="K254" s="37">
        <f t="shared" si="41"/>
        <v>28.536845149181673</v>
      </c>
      <c r="L254" s="37">
        <f t="shared" si="42"/>
        <v>414531.75417607301</v>
      </c>
      <c r="M254" s="37">
        <f t="shared" si="43"/>
        <v>170364.96554061459</v>
      </c>
      <c r="N254" s="41">
        <f>jan!M254</f>
        <v>-337759.9408162086</v>
      </c>
      <c r="O254" s="41">
        <f t="shared" si="44"/>
        <v>508124.90635682316</v>
      </c>
      <c r="P254" s="4"/>
      <c r="Q254" s="65"/>
      <c r="R254" s="4"/>
    </row>
    <row r="255" spans="1:18" s="34" customFormat="1" x14ac:dyDescent="0.3">
      <c r="A255" s="33" t="s">
        <v>714</v>
      </c>
      <c r="B255" s="34" t="s">
        <v>307</v>
      </c>
      <c r="C255" s="36">
        <v>11192581</v>
      </c>
      <c r="D255" s="36">
        <v>2747</v>
      </c>
      <c r="E255" s="37">
        <f t="shared" si="38"/>
        <v>4074.474335638879</v>
      </c>
      <c r="F255" s="38">
        <f t="shared" si="35"/>
        <v>1.0143400797423381</v>
      </c>
      <c r="G255" s="39">
        <f t="shared" si="36"/>
        <v>-34.561359477787569</v>
      </c>
      <c r="H255" s="39">
        <f t="shared" si="37"/>
        <v>0</v>
      </c>
      <c r="I255" s="37">
        <f t="shared" si="39"/>
        <v>-34.561359477787569</v>
      </c>
      <c r="J255" s="40">
        <f t="shared" si="40"/>
        <v>-40.898959570428545</v>
      </c>
      <c r="K255" s="37">
        <f t="shared" si="41"/>
        <v>-75.460319048216121</v>
      </c>
      <c r="L255" s="37">
        <f t="shared" si="42"/>
        <v>-94940.054485482455</v>
      </c>
      <c r="M255" s="37">
        <f t="shared" si="43"/>
        <v>-207289.49642544967</v>
      </c>
      <c r="N255" s="41">
        <f>jan!M255</f>
        <v>-235125.86087472754</v>
      </c>
      <c r="O255" s="41">
        <f t="shared" si="44"/>
        <v>27836.364449277869</v>
      </c>
      <c r="P255" s="4"/>
      <c r="Q255" s="65"/>
      <c r="R255" s="4"/>
    </row>
    <row r="256" spans="1:18" s="34" customFormat="1" x14ac:dyDescent="0.3">
      <c r="A256" s="33" t="s">
        <v>715</v>
      </c>
      <c r="B256" s="34" t="s">
        <v>308</v>
      </c>
      <c r="C256" s="36">
        <v>20501249</v>
      </c>
      <c r="D256" s="36">
        <v>6151</v>
      </c>
      <c r="E256" s="37">
        <f t="shared" si="38"/>
        <v>3332.9944724435049</v>
      </c>
      <c r="F256" s="38">
        <f t="shared" si="35"/>
        <v>0.82974872350717788</v>
      </c>
      <c r="G256" s="39">
        <f t="shared" si="36"/>
        <v>410.32655843943684</v>
      </c>
      <c r="H256" s="39">
        <f t="shared" si="37"/>
        <v>98.766636645181677</v>
      </c>
      <c r="I256" s="37">
        <f t="shared" si="39"/>
        <v>509.09319508461851</v>
      </c>
      <c r="J256" s="40">
        <f t="shared" si="40"/>
        <v>-40.898959570428545</v>
      </c>
      <c r="K256" s="37">
        <f t="shared" si="41"/>
        <v>468.19423551418998</v>
      </c>
      <c r="L256" s="37">
        <f t="shared" si="42"/>
        <v>3131432.2429654887</v>
      </c>
      <c r="M256" s="37">
        <f t="shared" si="43"/>
        <v>2879862.7426477824</v>
      </c>
      <c r="N256" s="41">
        <f>jan!M256</f>
        <v>1983987.1905293425</v>
      </c>
      <c r="O256" s="41">
        <f t="shared" si="44"/>
        <v>895875.55211843993</v>
      </c>
      <c r="P256" s="4"/>
      <c r="Q256" s="65"/>
      <c r="R256" s="4"/>
    </row>
    <row r="257" spans="1:18" s="34" customFormat="1" x14ac:dyDescent="0.3">
      <c r="A257" s="33" t="s">
        <v>716</v>
      </c>
      <c r="B257" s="34" t="s">
        <v>309</v>
      </c>
      <c r="C257" s="36">
        <v>3747738</v>
      </c>
      <c r="D257" s="36">
        <v>1152</v>
      </c>
      <c r="E257" s="37">
        <f t="shared" si="38"/>
        <v>3253.2447916666665</v>
      </c>
      <c r="F257" s="38">
        <f t="shared" si="35"/>
        <v>0.80989504646937172</v>
      </c>
      <c r="G257" s="39">
        <f t="shared" si="36"/>
        <v>458.17636690553991</v>
      </c>
      <c r="H257" s="39">
        <f t="shared" si="37"/>
        <v>126.67902491707513</v>
      </c>
      <c r="I257" s="37">
        <f t="shared" si="39"/>
        <v>584.85539182261505</v>
      </c>
      <c r="J257" s="40">
        <f t="shared" si="40"/>
        <v>-40.898959570428545</v>
      </c>
      <c r="K257" s="37">
        <f t="shared" si="41"/>
        <v>543.95643225218646</v>
      </c>
      <c r="L257" s="37">
        <f t="shared" si="42"/>
        <v>673753.41137965256</v>
      </c>
      <c r="M257" s="37">
        <f t="shared" si="43"/>
        <v>626637.8099545188</v>
      </c>
      <c r="N257" s="41">
        <f>jan!M257</f>
        <v>812214.67817262234</v>
      </c>
      <c r="O257" s="41">
        <f t="shared" si="44"/>
        <v>-185576.86821810354</v>
      </c>
      <c r="P257" s="4"/>
      <c r="Q257" s="65"/>
      <c r="R257" s="4"/>
    </row>
    <row r="258" spans="1:18" s="34" customFormat="1" x14ac:dyDescent="0.3">
      <c r="A258" s="33" t="s">
        <v>717</v>
      </c>
      <c r="B258" s="34" t="s">
        <v>310</v>
      </c>
      <c r="C258" s="36">
        <v>19456062</v>
      </c>
      <c r="D258" s="36">
        <v>5836</v>
      </c>
      <c r="E258" s="37">
        <f t="shared" si="38"/>
        <v>3333.8008910212475</v>
      </c>
      <c r="F258" s="38">
        <f t="shared" si="35"/>
        <v>0.82994948135152069</v>
      </c>
      <c r="G258" s="39">
        <f t="shared" si="36"/>
        <v>409.84270729279132</v>
      </c>
      <c r="H258" s="39">
        <f t="shared" si="37"/>
        <v>98.48439014297179</v>
      </c>
      <c r="I258" s="37">
        <f t="shared" si="39"/>
        <v>508.32709743576311</v>
      </c>
      <c r="J258" s="40">
        <f t="shared" si="40"/>
        <v>-40.898959570428545</v>
      </c>
      <c r="K258" s="37">
        <f t="shared" si="41"/>
        <v>467.42813786533458</v>
      </c>
      <c r="L258" s="37">
        <f t="shared" si="42"/>
        <v>2966596.9406351135</v>
      </c>
      <c r="M258" s="37">
        <f t="shared" si="43"/>
        <v>2727910.6125820926</v>
      </c>
      <c r="N258" s="41">
        <f>jan!M258</f>
        <v>2164257.2781383903</v>
      </c>
      <c r="O258" s="41">
        <f t="shared" si="44"/>
        <v>563653.33444370236</v>
      </c>
      <c r="P258" s="4"/>
      <c r="Q258" s="65"/>
      <c r="R258" s="4"/>
    </row>
    <row r="259" spans="1:18" s="34" customFormat="1" x14ac:dyDescent="0.3">
      <c r="A259" s="33" t="s">
        <v>718</v>
      </c>
      <c r="B259" s="34" t="s">
        <v>311</v>
      </c>
      <c r="C259" s="36">
        <v>23988315</v>
      </c>
      <c r="D259" s="36">
        <v>7167</v>
      </c>
      <c r="E259" s="37">
        <f t="shared" si="38"/>
        <v>3347.0510673922145</v>
      </c>
      <c r="F259" s="38">
        <f t="shared" si="35"/>
        <v>0.83324811176358815</v>
      </c>
      <c r="G259" s="39">
        <f t="shared" si="36"/>
        <v>401.8926014702111</v>
      </c>
      <c r="H259" s="39">
        <f t="shared" si="37"/>
        <v>93.846828413133352</v>
      </c>
      <c r="I259" s="37">
        <f t="shared" si="39"/>
        <v>495.73942988334443</v>
      </c>
      <c r="J259" s="40">
        <f t="shared" si="40"/>
        <v>-40.898959570428545</v>
      </c>
      <c r="K259" s="37">
        <f t="shared" si="41"/>
        <v>454.8404703129159</v>
      </c>
      <c r="L259" s="37">
        <f t="shared" si="42"/>
        <v>3552964.4939739294</v>
      </c>
      <c r="M259" s="37">
        <f t="shared" si="43"/>
        <v>3259841.6507326681</v>
      </c>
      <c r="N259" s="41">
        <f>jan!M259</f>
        <v>2817652.8362093638</v>
      </c>
      <c r="O259" s="41">
        <f t="shared" si="44"/>
        <v>442188.81452330435</v>
      </c>
      <c r="P259" s="4"/>
      <c r="Q259" s="65"/>
      <c r="R259" s="4"/>
    </row>
    <row r="260" spans="1:18" s="34" customFormat="1" x14ac:dyDescent="0.3">
      <c r="A260" s="33" t="s">
        <v>719</v>
      </c>
      <c r="B260" s="34" t="s">
        <v>312</v>
      </c>
      <c r="C260" s="36">
        <v>103145912</v>
      </c>
      <c r="D260" s="36">
        <v>27001</v>
      </c>
      <c r="E260" s="37">
        <f t="shared" si="38"/>
        <v>3820.0774786119032</v>
      </c>
      <c r="F260" s="38">
        <f t="shared" si="35"/>
        <v>0.95100800129828977</v>
      </c>
      <c r="G260" s="39">
        <f t="shared" si="36"/>
        <v>118.0767547383979</v>
      </c>
      <c r="H260" s="39">
        <f t="shared" si="37"/>
        <v>0</v>
      </c>
      <c r="I260" s="37">
        <f t="shared" si="39"/>
        <v>118.0767547383979</v>
      </c>
      <c r="J260" s="40">
        <f t="shared" si="40"/>
        <v>-40.898959570428545</v>
      </c>
      <c r="K260" s="37">
        <f t="shared" si="41"/>
        <v>77.17779516796935</v>
      </c>
      <c r="L260" s="37">
        <f t="shared" si="42"/>
        <v>3188190.4546914818</v>
      </c>
      <c r="M260" s="37">
        <f t="shared" si="43"/>
        <v>2083877.6473303405</v>
      </c>
      <c r="N260" s="41">
        <f>jan!M260</f>
        <v>-296607.91054915509</v>
      </c>
      <c r="O260" s="41">
        <f t="shared" si="44"/>
        <v>2380485.5578794954</v>
      </c>
      <c r="P260" s="4"/>
      <c r="Q260" s="65"/>
      <c r="R260" s="4"/>
    </row>
    <row r="261" spans="1:18" s="34" customFormat="1" x14ac:dyDescent="0.3">
      <c r="A261" s="33" t="s">
        <v>720</v>
      </c>
      <c r="B261" s="34" t="s">
        <v>313</v>
      </c>
      <c r="C261" s="36">
        <v>201767604</v>
      </c>
      <c r="D261" s="36">
        <v>47998</v>
      </c>
      <c r="E261" s="37">
        <f t="shared" si="38"/>
        <v>4203.666902787616</v>
      </c>
      <c r="F261" s="38">
        <f t="shared" si="35"/>
        <v>1.0465025596277879</v>
      </c>
      <c r="G261" s="39">
        <f t="shared" si="36"/>
        <v>-112.07689976702977</v>
      </c>
      <c r="H261" s="39">
        <f t="shared" si="37"/>
        <v>0</v>
      </c>
      <c r="I261" s="37">
        <f t="shared" si="39"/>
        <v>-112.07689976702977</v>
      </c>
      <c r="J261" s="40">
        <f t="shared" si="40"/>
        <v>-40.898959570428545</v>
      </c>
      <c r="K261" s="37">
        <f t="shared" si="41"/>
        <v>-152.9758593374583</v>
      </c>
      <c r="L261" s="37">
        <f t="shared" si="42"/>
        <v>-5379467.0350178946</v>
      </c>
      <c r="M261" s="37">
        <f t="shared" si="43"/>
        <v>-7342535.2964793239</v>
      </c>
      <c r="N261" s="41">
        <f>jan!M261</f>
        <v>-7630434.6360630449</v>
      </c>
      <c r="O261" s="41">
        <f t="shared" si="44"/>
        <v>287899.33958372101</v>
      </c>
      <c r="P261" s="4"/>
      <c r="Q261" s="65"/>
      <c r="R261" s="4"/>
    </row>
    <row r="262" spans="1:18" s="34" customFormat="1" x14ac:dyDescent="0.3">
      <c r="A262" s="33" t="s">
        <v>721</v>
      </c>
      <c r="B262" s="34" t="s">
        <v>314</v>
      </c>
      <c r="C262" s="36">
        <v>85620069</v>
      </c>
      <c r="D262" s="36">
        <v>24274</v>
      </c>
      <c r="E262" s="37">
        <f t="shared" si="38"/>
        <v>3527.2336244541484</v>
      </c>
      <c r="F262" s="38">
        <f t="shared" si="35"/>
        <v>0.87810454580705422</v>
      </c>
      <c r="G262" s="39">
        <f t="shared" si="36"/>
        <v>293.78306723305076</v>
      </c>
      <c r="H262" s="39">
        <f t="shared" si="37"/>
        <v>30.782933441456475</v>
      </c>
      <c r="I262" s="37">
        <f t="shared" si="39"/>
        <v>324.56600067450722</v>
      </c>
      <c r="J262" s="40">
        <f t="shared" si="40"/>
        <v>-40.898959570428545</v>
      </c>
      <c r="K262" s="37">
        <f t="shared" si="41"/>
        <v>283.66704110407869</v>
      </c>
      <c r="L262" s="37">
        <f t="shared" si="42"/>
        <v>7878515.1003729887</v>
      </c>
      <c r="M262" s="37">
        <f t="shared" si="43"/>
        <v>6885733.7557604061</v>
      </c>
      <c r="N262" s="41">
        <f>jan!M262</f>
        <v>4073314.947843777</v>
      </c>
      <c r="O262" s="41">
        <f t="shared" si="44"/>
        <v>2812418.8079166291</v>
      </c>
      <c r="P262" s="4"/>
      <c r="Q262" s="65"/>
      <c r="R262" s="4"/>
    </row>
    <row r="263" spans="1:18" s="34" customFormat="1" x14ac:dyDescent="0.3">
      <c r="A263" s="33" t="s">
        <v>722</v>
      </c>
      <c r="B263" s="34" t="s">
        <v>315</v>
      </c>
      <c r="C263" s="36">
        <v>11362066</v>
      </c>
      <c r="D263" s="36">
        <v>3163</v>
      </c>
      <c r="E263" s="37">
        <f t="shared" si="38"/>
        <v>3592.1802086626622</v>
      </c>
      <c r="F263" s="38">
        <f t="shared" si="35"/>
        <v>0.89427299306633157</v>
      </c>
      <c r="G263" s="39">
        <f t="shared" si="36"/>
        <v>254.81511670794251</v>
      </c>
      <c r="H263" s="39">
        <f t="shared" si="37"/>
        <v>8.0516289684766651</v>
      </c>
      <c r="I263" s="37">
        <f t="shared" si="39"/>
        <v>262.86674567641916</v>
      </c>
      <c r="J263" s="40">
        <f t="shared" si="40"/>
        <v>-40.898959570428545</v>
      </c>
      <c r="K263" s="37">
        <f t="shared" si="41"/>
        <v>221.96778610599063</v>
      </c>
      <c r="L263" s="37">
        <f t="shared" si="42"/>
        <v>831447.51657451375</v>
      </c>
      <c r="M263" s="37">
        <f t="shared" si="43"/>
        <v>702084.10745324835</v>
      </c>
      <c r="N263" s="41">
        <f>jan!M263</f>
        <v>765125.04870660242</v>
      </c>
      <c r="O263" s="41">
        <f t="shared" si="44"/>
        <v>-63040.941253354074</v>
      </c>
      <c r="P263" s="4"/>
      <c r="Q263" s="65"/>
      <c r="R263" s="4"/>
    </row>
    <row r="264" spans="1:18" s="34" customFormat="1" x14ac:dyDescent="0.3">
      <c r="A264" s="33" t="s">
        <v>723</v>
      </c>
      <c r="B264" s="34" t="s">
        <v>176</v>
      </c>
      <c r="C264" s="36">
        <v>10566043</v>
      </c>
      <c r="D264" s="36">
        <v>2493</v>
      </c>
      <c r="E264" s="37">
        <f t="shared" si="38"/>
        <v>4238.2843963096675</v>
      </c>
      <c r="F264" s="38">
        <f t="shared" ref="F264:F327" si="45">IF(ISNUMBER(C264),E264/E$435,"")</f>
        <v>1.0551205820392928</v>
      </c>
      <c r="G264" s="39">
        <f t="shared" ref="G264:G327" si="46">(E$435-E264)*0.6</f>
        <v>-132.84739588026068</v>
      </c>
      <c r="H264" s="39">
        <f t="shared" ref="H264:H327" si="47">IF(E264&gt;=E$435*0.9,0,IF(E264&lt;0.9*E$435,(E$435*0.9-E264)*0.35))</f>
        <v>0</v>
      </c>
      <c r="I264" s="37">
        <f t="shared" si="39"/>
        <v>-132.84739588026068</v>
      </c>
      <c r="J264" s="40">
        <f t="shared" si="40"/>
        <v>-40.898959570428545</v>
      </c>
      <c r="K264" s="37">
        <f t="shared" si="41"/>
        <v>-173.74635545068924</v>
      </c>
      <c r="L264" s="37">
        <f t="shared" si="42"/>
        <v>-331188.55792948988</v>
      </c>
      <c r="M264" s="37">
        <f t="shared" si="43"/>
        <v>-433149.66413856827</v>
      </c>
      <c r="N264" s="41">
        <f>jan!M264</f>
        <v>-254736.18935591419</v>
      </c>
      <c r="O264" s="41">
        <f t="shared" si="44"/>
        <v>-178413.47478265408</v>
      </c>
      <c r="P264" s="4"/>
      <c r="Q264" s="65"/>
      <c r="R264" s="4"/>
    </row>
    <row r="265" spans="1:18" s="34" customFormat="1" x14ac:dyDescent="0.3">
      <c r="A265" s="33" t="s">
        <v>724</v>
      </c>
      <c r="B265" s="34" t="s">
        <v>316</v>
      </c>
      <c r="C265" s="36">
        <v>44401990</v>
      </c>
      <c r="D265" s="36">
        <v>8927</v>
      </c>
      <c r="E265" s="37">
        <f t="shared" ref="E265:E328" si="48">(C265)/D265</f>
        <v>4973.8982860983533</v>
      </c>
      <c r="F265" s="38">
        <f t="shared" si="45"/>
        <v>1.238251604635568</v>
      </c>
      <c r="G265" s="39">
        <f t="shared" si="46"/>
        <v>-574.21572975347215</v>
      </c>
      <c r="H265" s="39">
        <f t="shared" si="47"/>
        <v>0</v>
      </c>
      <c r="I265" s="37">
        <f t="shared" ref="I265:I328" si="49">G265+H265</f>
        <v>-574.21572975347215</v>
      </c>
      <c r="J265" s="40">
        <f t="shared" ref="J265:J328" si="50">I$437</f>
        <v>-40.898959570428545</v>
      </c>
      <c r="K265" s="37">
        <f t="shared" ref="K265:K328" si="51">I265+J265</f>
        <v>-615.11468932390073</v>
      </c>
      <c r="L265" s="37">
        <f t="shared" ref="L265:L328" si="52">(I265*D265)</f>
        <v>-5126023.8195092455</v>
      </c>
      <c r="M265" s="37">
        <f t="shared" ref="M265:M328" si="53">(K265*D265)</f>
        <v>-5491128.8315944616</v>
      </c>
      <c r="N265" s="41">
        <f>jan!M265</f>
        <v>-5682172.627749796</v>
      </c>
      <c r="O265" s="41">
        <f t="shared" ref="O265:O328" si="54">M265-N265</f>
        <v>191043.79615533445</v>
      </c>
      <c r="P265" s="4"/>
      <c r="Q265" s="65"/>
      <c r="R265" s="4"/>
    </row>
    <row r="266" spans="1:18" s="34" customFormat="1" x14ac:dyDescent="0.3">
      <c r="A266" s="33" t="s">
        <v>725</v>
      </c>
      <c r="B266" s="34" t="s">
        <v>317</v>
      </c>
      <c r="C266" s="36">
        <v>36208195</v>
      </c>
      <c r="D266" s="36">
        <v>8609</v>
      </c>
      <c r="E266" s="37">
        <f t="shared" si="48"/>
        <v>4205.853757695435</v>
      </c>
      <c r="F266" s="38">
        <f t="shared" si="45"/>
        <v>1.0470469769927913</v>
      </c>
      <c r="G266" s="39">
        <f t="shared" si="46"/>
        <v>-113.38901271172116</v>
      </c>
      <c r="H266" s="39">
        <f t="shared" si="47"/>
        <v>0</v>
      </c>
      <c r="I266" s="37">
        <f t="shared" si="49"/>
        <v>-113.38901271172116</v>
      </c>
      <c r="J266" s="40">
        <f t="shared" si="50"/>
        <v>-40.898959570428545</v>
      </c>
      <c r="K266" s="37">
        <f t="shared" si="51"/>
        <v>-154.28797228214972</v>
      </c>
      <c r="L266" s="37">
        <f t="shared" si="52"/>
        <v>-976166.01043520751</v>
      </c>
      <c r="M266" s="37">
        <f t="shared" si="53"/>
        <v>-1328265.153377027</v>
      </c>
      <c r="N266" s="41">
        <f>jan!M266</f>
        <v>-1820416.1082892374</v>
      </c>
      <c r="O266" s="41">
        <f t="shared" si="54"/>
        <v>492150.95491221035</v>
      </c>
      <c r="P266" s="4"/>
      <c r="Q266" s="65"/>
      <c r="R266" s="4"/>
    </row>
    <row r="267" spans="1:18" s="34" customFormat="1" x14ac:dyDescent="0.3">
      <c r="A267" s="33" t="s">
        <v>726</v>
      </c>
      <c r="B267" s="34" t="s">
        <v>318</v>
      </c>
      <c r="C267" s="36">
        <v>17812175</v>
      </c>
      <c r="D267" s="36">
        <v>5155</v>
      </c>
      <c r="E267" s="37">
        <f t="shared" si="48"/>
        <v>3455.3200775945684</v>
      </c>
      <c r="F267" s="38">
        <f t="shared" si="45"/>
        <v>0.86020167371922129</v>
      </c>
      <c r="G267" s="39">
        <f t="shared" si="46"/>
        <v>336.93119534879878</v>
      </c>
      <c r="H267" s="39">
        <f t="shared" si="47"/>
        <v>55.952674842309484</v>
      </c>
      <c r="I267" s="37">
        <f t="shared" si="49"/>
        <v>392.88387019110826</v>
      </c>
      <c r="J267" s="40">
        <f t="shared" si="50"/>
        <v>-40.898959570428545</v>
      </c>
      <c r="K267" s="37">
        <f t="shared" si="51"/>
        <v>351.98491062067973</v>
      </c>
      <c r="L267" s="37">
        <f t="shared" si="52"/>
        <v>2025316.3508351631</v>
      </c>
      <c r="M267" s="37">
        <f t="shared" si="53"/>
        <v>1814482.2142496039</v>
      </c>
      <c r="N267" s="41">
        <f>jan!M267</f>
        <v>1256591.2599217629</v>
      </c>
      <c r="O267" s="41">
        <f t="shared" si="54"/>
        <v>557890.95432784106</v>
      </c>
      <c r="P267" s="4"/>
      <c r="Q267" s="65"/>
      <c r="R267" s="4"/>
    </row>
    <row r="268" spans="1:18" s="34" customFormat="1" x14ac:dyDescent="0.3">
      <c r="A268" s="33" t="s">
        <v>727</v>
      </c>
      <c r="B268" s="34" t="s">
        <v>319</v>
      </c>
      <c r="C268" s="36">
        <v>30943354</v>
      </c>
      <c r="D268" s="36">
        <v>9197</v>
      </c>
      <c r="E268" s="37">
        <f t="shared" si="48"/>
        <v>3364.5051647276287</v>
      </c>
      <c r="F268" s="38">
        <f t="shared" si="45"/>
        <v>0.83759330798391451</v>
      </c>
      <c r="G268" s="39">
        <f t="shared" si="46"/>
        <v>391.4201430689626</v>
      </c>
      <c r="H268" s="39">
        <f t="shared" si="47"/>
        <v>87.737894345738383</v>
      </c>
      <c r="I268" s="37">
        <f t="shared" si="49"/>
        <v>479.15803741470097</v>
      </c>
      <c r="J268" s="40">
        <f t="shared" si="50"/>
        <v>-40.898959570428545</v>
      </c>
      <c r="K268" s="37">
        <f t="shared" si="51"/>
        <v>438.25907784427244</v>
      </c>
      <c r="L268" s="37">
        <f t="shared" si="52"/>
        <v>4406816.4701030049</v>
      </c>
      <c r="M268" s="37">
        <f t="shared" si="53"/>
        <v>4030668.7389337737</v>
      </c>
      <c r="N268" s="41">
        <f>jan!M268</f>
        <v>3944430.8160621622</v>
      </c>
      <c r="O268" s="41">
        <f t="shared" si="54"/>
        <v>86237.922871611547</v>
      </c>
      <c r="P268" s="4"/>
      <c r="Q268" s="65"/>
      <c r="R268" s="4"/>
    </row>
    <row r="269" spans="1:18" s="34" customFormat="1" x14ac:dyDescent="0.3">
      <c r="A269" s="33" t="s">
        <v>728</v>
      </c>
      <c r="B269" s="34" t="s">
        <v>320</v>
      </c>
      <c r="C269" s="36">
        <v>39576165</v>
      </c>
      <c r="D269" s="36">
        <v>10857</v>
      </c>
      <c r="E269" s="37">
        <f t="shared" si="48"/>
        <v>3645.2210555402044</v>
      </c>
      <c r="F269" s="38">
        <f t="shared" si="45"/>
        <v>0.90747750791154069</v>
      </c>
      <c r="G269" s="39">
        <f t="shared" si="46"/>
        <v>222.99060858141721</v>
      </c>
      <c r="H269" s="39">
        <f t="shared" si="47"/>
        <v>0</v>
      </c>
      <c r="I269" s="37">
        <f t="shared" si="49"/>
        <v>222.99060858141721</v>
      </c>
      <c r="J269" s="40">
        <f t="shared" si="50"/>
        <v>-40.898959570428545</v>
      </c>
      <c r="K269" s="37">
        <f t="shared" si="51"/>
        <v>182.09164901098865</v>
      </c>
      <c r="L269" s="37">
        <f t="shared" si="52"/>
        <v>2421009.0373684466</v>
      </c>
      <c r="M269" s="37">
        <f t="shared" si="53"/>
        <v>1976969.0333123037</v>
      </c>
      <c r="N269" s="41">
        <f>jan!M269</f>
        <v>2752389.0670747962</v>
      </c>
      <c r="O269" s="41">
        <f t="shared" si="54"/>
        <v>-775420.03376249247</v>
      </c>
      <c r="P269" s="4"/>
      <c r="Q269" s="65"/>
      <c r="R269" s="4"/>
    </row>
    <row r="270" spans="1:18" s="34" customFormat="1" x14ac:dyDescent="0.3">
      <c r="A270" s="33" t="s">
        <v>729</v>
      </c>
      <c r="B270" s="34" t="s">
        <v>321</v>
      </c>
      <c r="C270" s="36">
        <v>7808744</v>
      </c>
      <c r="D270" s="36">
        <v>2250</v>
      </c>
      <c r="E270" s="37">
        <f t="shared" si="48"/>
        <v>3470.5528888888889</v>
      </c>
      <c r="F270" s="38">
        <f t="shared" si="45"/>
        <v>0.86399388094650242</v>
      </c>
      <c r="G270" s="39">
        <f t="shared" si="46"/>
        <v>327.79150857220645</v>
      </c>
      <c r="H270" s="39">
        <f t="shared" si="47"/>
        <v>50.621190889297303</v>
      </c>
      <c r="I270" s="37">
        <f t="shared" si="49"/>
        <v>378.41269946150373</v>
      </c>
      <c r="J270" s="40">
        <f t="shared" si="50"/>
        <v>-40.898959570428545</v>
      </c>
      <c r="K270" s="37">
        <f t="shared" si="51"/>
        <v>337.5137398910752</v>
      </c>
      <c r="L270" s="37">
        <f t="shared" si="52"/>
        <v>851428.57378838339</v>
      </c>
      <c r="M270" s="37">
        <f t="shared" si="53"/>
        <v>759405.91475491924</v>
      </c>
      <c r="N270" s="41">
        <f>jan!M270</f>
        <v>457463.49564965355</v>
      </c>
      <c r="O270" s="41">
        <f t="shared" si="54"/>
        <v>301942.4191052657</v>
      </c>
      <c r="P270" s="4"/>
      <c r="Q270" s="65"/>
      <c r="R270" s="4"/>
    </row>
    <row r="271" spans="1:18" s="34" customFormat="1" x14ac:dyDescent="0.3">
      <c r="A271" s="33" t="s">
        <v>730</v>
      </c>
      <c r="B271" s="34" t="s">
        <v>322</v>
      </c>
      <c r="C271" s="36">
        <v>9829110</v>
      </c>
      <c r="D271" s="36">
        <v>1645</v>
      </c>
      <c r="E271" s="37">
        <f t="shared" si="48"/>
        <v>5975.1428571428569</v>
      </c>
      <c r="F271" s="38">
        <f t="shared" si="45"/>
        <v>1.4875113653736654</v>
      </c>
      <c r="G271" s="39">
        <f t="shared" si="46"/>
        <v>-1174.9624723801742</v>
      </c>
      <c r="H271" s="39">
        <f t="shared" si="47"/>
        <v>0</v>
      </c>
      <c r="I271" s="37">
        <f t="shared" si="49"/>
        <v>-1174.9624723801742</v>
      </c>
      <c r="J271" s="40">
        <f t="shared" si="50"/>
        <v>-40.898959570428545</v>
      </c>
      <c r="K271" s="37">
        <f t="shared" si="51"/>
        <v>-1215.8614319506028</v>
      </c>
      <c r="L271" s="37">
        <f t="shared" si="52"/>
        <v>-1932813.2670653865</v>
      </c>
      <c r="M271" s="37">
        <f t="shared" si="53"/>
        <v>-2000092.0555587416</v>
      </c>
      <c r="N271" s="41">
        <f>jan!M271</f>
        <v>1030911.5647083021</v>
      </c>
      <c r="O271" s="41">
        <f t="shared" si="54"/>
        <v>-3031003.6202670438</v>
      </c>
      <c r="P271" s="4"/>
      <c r="Q271" s="65"/>
      <c r="R271" s="4"/>
    </row>
    <row r="272" spans="1:18" s="34" customFormat="1" x14ac:dyDescent="0.3">
      <c r="A272" s="33" t="s">
        <v>731</v>
      </c>
      <c r="B272" s="34" t="s">
        <v>323</v>
      </c>
      <c r="C272" s="36">
        <v>17324129</v>
      </c>
      <c r="D272" s="36">
        <v>4565</v>
      </c>
      <c r="E272" s="37">
        <f t="shared" si="48"/>
        <v>3794.9899233296824</v>
      </c>
      <c r="F272" s="38">
        <f t="shared" si="45"/>
        <v>0.94476245629560707</v>
      </c>
      <c r="G272" s="39">
        <f t="shared" si="46"/>
        <v>133.1292879077304</v>
      </c>
      <c r="H272" s="39">
        <f t="shared" si="47"/>
        <v>0</v>
      </c>
      <c r="I272" s="37">
        <f t="shared" si="49"/>
        <v>133.1292879077304</v>
      </c>
      <c r="J272" s="40">
        <f t="shared" si="50"/>
        <v>-40.898959570428545</v>
      </c>
      <c r="K272" s="37">
        <f t="shared" si="51"/>
        <v>92.230328337301856</v>
      </c>
      <c r="L272" s="37">
        <f t="shared" si="52"/>
        <v>607735.19929878926</v>
      </c>
      <c r="M272" s="37">
        <f t="shared" si="53"/>
        <v>421031.44885978295</v>
      </c>
      <c r="N272" s="41">
        <f>jan!M272</f>
        <v>24861.833529984411</v>
      </c>
      <c r="O272" s="41">
        <f t="shared" si="54"/>
        <v>396169.61532979854</v>
      </c>
      <c r="P272" s="4"/>
      <c r="Q272" s="65"/>
      <c r="R272" s="4"/>
    </row>
    <row r="273" spans="1:18" s="34" customFormat="1" x14ac:dyDescent="0.3">
      <c r="A273" s="33" t="s">
        <v>732</v>
      </c>
      <c r="B273" s="34" t="s">
        <v>324</v>
      </c>
      <c r="C273" s="36">
        <v>3011933</v>
      </c>
      <c r="D273" s="36">
        <v>947</v>
      </c>
      <c r="E273" s="37">
        <f t="shared" si="48"/>
        <v>3180.4994720168957</v>
      </c>
      <c r="F273" s="38">
        <f t="shared" si="45"/>
        <v>0.79178510460791185</v>
      </c>
      <c r="G273" s="39">
        <f t="shared" si="46"/>
        <v>501.82355869540243</v>
      </c>
      <c r="H273" s="39">
        <f t="shared" si="47"/>
        <v>152.13988679449494</v>
      </c>
      <c r="I273" s="37">
        <f t="shared" si="49"/>
        <v>653.96344548989737</v>
      </c>
      <c r="J273" s="40">
        <f t="shared" si="50"/>
        <v>-40.898959570428545</v>
      </c>
      <c r="K273" s="37">
        <f t="shared" si="51"/>
        <v>613.06448591946878</v>
      </c>
      <c r="L273" s="37">
        <f t="shared" si="52"/>
        <v>619303.38287893275</v>
      </c>
      <c r="M273" s="37">
        <f t="shared" si="53"/>
        <v>580572.06816573697</v>
      </c>
      <c r="N273" s="41">
        <f>jan!M273</f>
        <v>475724.39868009847</v>
      </c>
      <c r="O273" s="41">
        <f t="shared" si="54"/>
        <v>104847.6694856385</v>
      </c>
      <c r="P273" s="4"/>
      <c r="Q273" s="65"/>
      <c r="R273" s="4"/>
    </row>
    <row r="274" spans="1:18" s="34" customFormat="1" x14ac:dyDescent="0.3">
      <c r="A274" s="33" t="s">
        <v>733</v>
      </c>
      <c r="B274" s="34" t="s">
        <v>325</v>
      </c>
      <c r="C274" s="36">
        <v>25430928</v>
      </c>
      <c r="D274" s="36">
        <v>7657</v>
      </c>
      <c r="E274" s="37">
        <f t="shared" si="48"/>
        <v>3321.2652474859606</v>
      </c>
      <c r="F274" s="38">
        <f t="shared" si="45"/>
        <v>0.82682873383521305</v>
      </c>
      <c r="G274" s="39">
        <f t="shared" si="46"/>
        <v>417.36409341396347</v>
      </c>
      <c r="H274" s="39">
        <f t="shared" si="47"/>
        <v>102.87186538032222</v>
      </c>
      <c r="I274" s="37">
        <f t="shared" si="49"/>
        <v>520.23595879428569</v>
      </c>
      <c r="J274" s="40">
        <f t="shared" si="50"/>
        <v>-40.898959570428545</v>
      </c>
      <c r="K274" s="37">
        <f t="shared" si="51"/>
        <v>479.33699922385716</v>
      </c>
      <c r="L274" s="37">
        <f t="shared" si="52"/>
        <v>3983446.7364878454</v>
      </c>
      <c r="M274" s="37">
        <f t="shared" si="53"/>
        <v>3670283.4030570742</v>
      </c>
      <c r="N274" s="41">
        <f>jan!M274</f>
        <v>2750666.4554841765</v>
      </c>
      <c r="O274" s="41">
        <f t="shared" si="54"/>
        <v>919616.94757289765</v>
      </c>
      <c r="P274" s="4"/>
      <c r="Q274" s="65"/>
      <c r="R274" s="4"/>
    </row>
    <row r="275" spans="1:18" s="34" customFormat="1" x14ac:dyDescent="0.3">
      <c r="A275" s="33" t="s">
        <v>734</v>
      </c>
      <c r="B275" s="34" t="s">
        <v>326</v>
      </c>
      <c r="C275" s="36">
        <v>17056034</v>
      </c>
      <c r="D275" s="36">
        <v>4764</v>
      </c>
      <c r="E275" s="37">
        <f t="shared" si="48"/>
        <v>3580.1918555835432</v>
      </c>
      <c r="F275" s="38">
        <f t="shared" si="45"/>
        <v>0.89128849346796901</v>
      </c>
      <c r="G275" s="39">
        <f t="shared" si="46"/>
        <v>262.00812855541386</v>
      </c>
      <c r="H275" s="39">
        <f t="shared" si="47"/>
        <v>12.247552546168299</v>
      </c>
      <c r="I275" s="37">
        <f t="shared" si="49"/>
        <v>274.25568110158218</v>
      </c>
      <c r="J275" s="40">
        <f t="shared" si="50"/>
        <v>-40.898959570428545</v>
      </c>
      <c r="K275" s="37">
        <f t="shared" si="51"/>
        <v>233.35672153115365</v>
      </c>
      <c r="L275" s="37">
        <f t="shared" si="52"/>
        <v>1306554.0647679374</v>
      </c>
      <c r="M275" s="37">
        <f t="shared" si="53"/>
        <v>1111711.421374416</v>
      </c>
      <c r="N275" s="41">
        <f>jan!M275</f>
        <v>788226.36883611162</v>
      </c>
      <c r="O275" s="41">
        <f t="shared" si="54"/>
        <v>323485.05253830436</v>
      </c>
      <c r="P275" s="4"/>
      <c r="Q275" s="65"/>
      <c r="R275" s="4"/>
    </row>
    <row r="276" spans="1:18" s="34" customFormat="1" x14ac:dyDescent="0.3">
      <c r="A276" s="33" t="s">
        <v>735</v>
      </c>
      <c r="B276" s="34" t="s">
        <v>327</v>
      </c>
      <c r="C276" s="36">
        <v>33619362</v>
      </c>
      <c r="D276" s="36">
        <v>9271</v>
      </c>
      <c r="E276" s="37">
        <f t="shared" si="48"/>
        <v>3626.2929565311188</v>
      </c>
      <c r="F276" s="38">
        <f t="shared" si="45"/>
        <v>0.90276535908529554</v>
      </c>
      <c r="G276" s="39">
        <f t="shared" si="46"/>
        <v>234.34746798686854</v>
      </c>
      <c r="H276" s="39">
        <f t="shared" si="47"/>
        <v>0</v>
      </c>
      <c r="I276" s="37">
        <f t="shared" si="49"/>
        <v>234.34746798686854</v>
      </c>
      <c r="J276" s="40">
        <f t="shared" si="50"/>
        <v>-40.898959570428545</v>
      </c>
      <c r="K276" s="37">
        <f t="shared" si="51"/>
        <v>193.44850841644001</v>
      </c>
      <c r="L276" s="37">
        <f t="shared" si="52"/>
        <v>2172635.3757062582</v>
      </c>
      <c r="M276" s="37">
        <f t="shared" si="53"/>
        <v>1793461.1215288152</v>
      </c>
      <c r="N276" s="41">
        <f>jan!M276</f>
        <v>1333083.0895633053</v>
      </c>
      <c r="O276" s="41">
        <f t="shared" si="54"/>
        <v>460378.03196550999</v>
      </c>
      <c r="P276" s="4"/>
      <c r="Q276" s="65"/>
      <c r="R276" s="4"/>
    </row>
    <row r="277" spans="1:18" s="34" customFormat="1" x14ac:dyDescent="0.3">
      <c r="A277" s="33" t="s">
        <v>736</v>
      </c>
      <c r="B277" s="34" t="s">
        <v>328</v>
      </c>
      <c r="C277" s="36">
        <v>35040544</v>
      </c>
      <c r="D277" s="36">
        <v>8398</v>
      </c>
      <c r="E277" s="37">
        <f t="shared" si="48"/>
        <v>4172.4867825672782</v>
      </c>
      <c r="F277" s="38">
        <f t="shared" si="45"/>
        <v>1.038740271041495</v>
      </c>
      <c r="G277" s="39">
        <f t="shared" si="46"/>
        <v>-93.368827634827085</v>
      </c>
      <c r="H277" s="39">
        <f t="shared" si="47"/>
        <v>0</v>
      </c>
      <c r="I277" s="37">
        <f t="shared" si="49"/>
        <v>-93.368827634827085</v>
      </c>
      <c r="J277" s="40">
        <f t="shared" si="50"/>
        <v>-40.898959570428545</v>
      </c>
      <c r="K277" s="37">
        <f t="shared" si="51"/>
        <v>-134.26778720525562</v>
      </c>
      <c r="L277" s="37">
        <f t="shared" si="52"/>
        <v>-784111.4144772779</v>
      </c>
      <c r="M277" s="37">
        <f t="shared" si="53"/>
        <v>-1127580.8769497366</v>
      </c>
      <c r="N277" s="41">
        <f>jan!M277</f>
        <v>-351995.32210628386</v>
      </c>
      <c r="O277" s="41">
        <f t="shared" si="54"/>
        <v>-775585.55484345276</v>
      </c>
      <c r="P277" s="4"/>
      <c r="Q277" s="65"/>
      <c r="R277" s="4"/>
    </row>
    <row r="278" spans="1:18" s="34" customFormat="1" x14ac:dyDescent="0.3">
      <c r="A278" s="33" t="s">
        <v>737</v>
      </c>
      <c r="B278" s="34" t="s">
        <v>329</v>
      </c>
      <c r="C278" s="36">
        <v>39296873</v>
      </c>
      <c r="D278" s="36">
        <v>9383</v>
      </c>
      <c r="E278" s="37">
        <f t="shared" si="48"/>
        <v>4188.0926143024617</v>
      </c>
      <c r="F278" s="38">
        <f t="shared" si="45"/>
        <v>1.0426253416795039</v>
      </c>
      <c r="G278" s="39">
        <f t="shared" si="46"/>
        <v>-102.7323266759372</v>
      </c>
      <c r="H278" s="39">
        <f t="shared" si="47"/>
        <v>0</v>
      </c>
      <c r="I278" s="37">
        <f t="shared" si="49"/>
        <v>-102.7323266759372</v>
      </c>
      <c r="J278" s="40">
        <f t="shared" si="50"/>
        <v>-40.898959570428545</v>
      </c>
      <c r="K278" s="37">
        <f t="shared" si="51"/>
        <v>-143.63128624636573</v>
      </c>
      <c r="L278" s="37">
        <f t="shared" si="52"/>
        <v>-963937.42120031873</v>
      </c>
      <c r="M278" s="37">
        <f t="shared" si="53"/>
        <v>-1347692.3588496498</v>
      </c>
      <c r="N278" s="41">
        <f>jan!M278</f>
        <v>-1052463.8443347542</v>
      </c>
      <c r="O278" s="41">
        <f t="shared" si="54"/>
        <v>-295228.51451489562</v>
      </c>
      <c r="P278" s="4"/>
      <c r="Q278" s="65"/>
      <c r="R278" s="4"/>
    </row>
    <row r="279" spans="1:18" s="34" customFormat="1" x14ac:dyDescent="0.3">
      <c r="A279" s="33" t="s">
        <v>738</v>
      </c>
      <c r="B279" s="34" t="s">
        <v>330</v>
      </c>
      <c r="C279" s="36">
        <v>25593544</v>
      </c>
      <c r="D279" s="36">
        <v>6536</v>
      </c>
      <c r="E279" s="37">
        <f t="shared" si="48"/>
        <v>3915.7809057527538</v>
      </c>
      <c r="F279" s="38">
        <f t="shared" si="45"/>
        <v>0.97483336229481299</v>
      </c>
      <c r="G279" s="39">
        <f t="shared" si="46"/>
        <v>60.654698453887519</v>
      </c>
      <c r="H279" s="39">
        <f t="shared" si="47"/>
        <v>0</v>
      </c>
      <c r="I279" s="37">
        <f t="shared" si="49"/>
        <v>60.654698453887519</v>
      </c>
      <c r="J279" s="40">
        <f t="shared" si="50"/>
        <v>-40.898959570428545</v>
      </c>
      <c r="K279" s="37">
        <f t="shared" si="51"/>
        <v>19.755738883458974</v>
      </c>
      <c r="L279" s="37">
        <f t="shared" si="52"/>
        <v>396439.10909460881</v>
      </c>
      <c r="M279" s="37">
        <f t="shared" si="53"/>
        <v>129123.50934228786</v>
      </c>
      <c r="N279" s="41">
        <f>jan!M279</f>
        <v>-170058.37105104484</v>
      </c>
      <c r="O279" s="41">
        <f t="shared" si="54"/>
        <v>299181.88039333269</v>
      </c>
      <c r="P279" s="4"/>
      <c r="Q279" s="65"/>
      <c r="R279" s="4"/>
    </row>
    <row r="280" spans="1:18" s="34" customFormat="1" x14ac:dyDescent="0.3">
      <c r="A280" s="33" t="s">
        <v>739</v>
      </c>
      <c r="B280" s="34" t="s">
        <v>331</v>
      </c>
      <c r="C280" s="36">
        <v>27584074</v>
      </c>
      <c r="D280" s="36">
        <v>7487</v>
      </c>
      <c r="E280" s="37">
        <f t="shared" si="48"/>
        <v>3684.2625884867102</v>
      </c>
      <c r="F280" s="38">
        <f t="shared" si="45"/>
        <v>0.91719689460538578</v>
      </c>
      <c r="G280" s="39">
        <f t="shared" si="46"/>
        <v>199.56568881351367</v>
      </c>
      <c r="H280" s="39">
        <f t="shared" si="47"/>
        <v>0</v>
      </c>
      <c r="I280" s="37">
        <f t="shared" si="49"/>
        <v>199.56568881351367</v>
      </c>
      <c r="J280" s="40">
        <f t="shared" si="50"/>
        <v>-40.898959570428545</v>
      </c>
      <c r="K280" s="37">
        <f t="shared" si="51"/>
        <v>158.66672924308511</v>
      </c>
      <c r="L280" s="37">
        <f t="shared" si="52"/>
        <v>1494148.3121467768</v>
      </c>
      <c r="M280" s="37">
        <f t="shared" si="53"/>
        <v>1187937.8018429782</v>
      </c>
      <c r="N280" s="41">
        <f>jan!M280</f>
        <v>1792401.1773684251</v>
      </c>
      <c r="O280" s="41">
        <f t="shared" si="54"/>
        <v>-604463.37552544684</v>
      </c>
      <c r="P280" s="4"/>
      <c r="Q280" s="65"/>
      <c r="R280" s="4"/>
    </row>
    <row r="281" spans="1:18" s="34" customFormat="1" x14ac:dyDescent="0.3">
      <c r="A281" s="33" t="s">
        <v>740</v>
      </c>
      <c r="B281" s="34" t="s">
        <v>332</v>
      </c>
      <c r="C281" s="36">
        <v>15353827</v>
      </c>
      <c r="D281" s="36">
        <v>2956</v>
      </c>
      <c r="E281" s="37">
        <f t="shared" si="48"/>
        <v>5194.1228010825444</v>
      </c>
      <c r="F281" s="38">
        <f t="shared" si="45"/>
        <v>1.2930764810954305</v>
      </c>
      <c r="G281" s="39">
        <f t="shared" si="46"/>
        <v>-706.35043874398673</v>
      </c>
      <c r="H281" s="39">
        <f t="shared" si="47"/>
        <v>0</v>
      </c>
      <c r="I281" s="37">
        <f t="shared" si="49"/>
        <v>-706.35043874398673</v>
      </c>
      <c r="J281" s="40">
        <f t="shared" si="50"/>
        <v>-40.898959570428545</v>
      </c>
      <c r="K281" s="37">
        <f t="shared" si="51"/>
        <v>-747.24939831441532</v>
      </c>
      <c r="L281" s="37">
        <f t="shared" si="52"/>
        <v>-2087971.8969272247</v>
      </c>
      <c r="M281" s="37">
        <f t="shared" si="53"/>
        <v>-2208869.2214174117</v>
      </c>
      <c r="N281" s="41">
        <f>jan!M281</f>
        <v>1649724.4077068334</v>
      </c>
      <c r="O281" s="41">
        <f t="shared" si="54"/>
        <v>-3858593.6291242451</v>
      </c>
      <c r="P281" s="4"/>
      <c r="Q281" s="65"/>
      <c r="R281" s="4"/>
    </row>
    <row r="282" spans="1:18" s="34" customFormat="1" x14ac:dyDescent="0.3">
      <c r="A282" s="33" t="s">
        <v>741</v>
      </c>
      <c r="B282" s="34" t="s">
        <v>333</v>
      </c>
      <c r="C282" s="36">
        <v>9127769</v>
      </c>
      <c r="D282" s="36">
        <v>2019</v>
      </c>
      <c r="E282" s="37">
        <f t="shared" si="48"/>
        <v>4520.9356116889549</v>
      </c>
      <c r="F282" s="38">
        <f t="shared" si="45"/>
        <v>1.1254865808724011</v>
      </c>
      <c r="G282" s="39">
        <f t="shared" si="46"/>
        <v>-302.43812510783306</v>
      </c>
      <c r="H282" s="39">
        <f t="shared" si="47"/>
        <v>0</v>
      </c>
      <c r="I282" s="37">
        <f t="shared" si="49"/>
        <v>-302.43812510783306</v>
      </c>
      <c r="J282" s="40">
        <f t="shared" si="50"/>
        <v>-40.898959570428545</v>
      </c>
      <c r="K282" s="37">
        <f t="shared" si="51"/>
        <v>-343.33708467826159</v>
      </c>
      <c r="L282" s="37">
        <f t="shared" si="52"/>
        <v>-610622.5745927149</v>
      </c>
      <c r="M282" s="37">
        <f t="shared" si="53"/>
        <v>-693197.57396541012</v>
      </c>
      <c r="N282" s="41">
        <f>jan!M282</f>
        <v>-657077.29053734103</v>
      </c>
      <c r="O282" s="41">
        <f t="shared" si="54"/>
        <v>-36120.283428069088</v>
      </c>
      <c r="P282" s="4"/>
      <c r="Q282" s="65"/>
      <c r="R282" s="4"/>
    </row>
    <row r="283" spans="1:18" s="34" customFormat="1" x14ac:dyDescent="0.3">
      <c r="A283" s="33" t="s">
        <v>742</v>
      </c>
      <c r="B283" s="34" t="s">
        <v>334</v>
      </c>
      <c r="C283" s="36">
        <v>6234248</v>
      </c>
      <c r="D283" s="36">
        <v>1238</v>
      </c>
      <c r="E283" s="37">
        <f t="shared" si="48"/>
        <v>5035.741518578352</v>
      </c>
      <c r="F283" s="38">
        <f t="shared" si="45"/>
        <v>1.2536474727151861</v>
      </c>
      <c r="G283" s="39">
        <f t="shared" si="46"/>
        <v>-611.32166924147134</v>
      </c>
      <c r="H283" s="39">
        <f t="shared" si="47"/>
        <v>0</v>
      </c>
      <c r="I283" s="37">
        <f t="shared" si="49"/>
        <v>-611.32166924147134</v>
      </c>
      <c r="J283" s="40">
        <f t="shared" si="50"/>
        <v>-40.898959570428545</v>
      </c>
      <c r="K283" s="37">
        <f t="shared" si="51"/>
        <v>-652.22062881189993</v>
      </c>
      <c r="L283" s="37">
        <f t="shared" si="52"/>
        <v>-756816.22652094148</v>
      </c>
      <c r="M283" s="37">
        <f t="shared" si="53"/>
        <v>-807449.13846913213</v>
      </c>
      <c r="N283" s="41">
        <f>jan!M283</f>
        <v>-719092.63362319372</v>
      </c>
      <c r="O283" s="41">
        <f t="shared" si="54"/>
        <v>-88356.504845938412</v>
      </c>
      <c r="P283" s="4"/>
      <c r="Q283" s="65"/>
      <c r="R283" s="4"/>
    </row>
    <row r="284" spans="1:18" s="34" customFormat="1" x14ac:dyDescent="0.3">
      <c r="A284" s="33" t="s">
        <v>743</v>
      </c>
      <c r="B284" s="34" t="s">
        <v>335</v>
      </c>
      <c r="C284" s="36">
        <v>15002713</v>
      </c>
      <c r="D284" s="36">
        <v>3539</v>
      </c>
      <c r="E284" s="37">
        <f t="shared" si="48"/>
        <v>4239.2520486013</v>
      </c>
      <c r="F284" s="38">
        <f t="shared" si="45"/>
        <v>1.0553614790045951</v>
      </c>
      <c r="G284" s="39">
        <f t="shared" si="46"/>
        <v>-133.42798725524017</v>
      </c>
      <c r="H284" s="39">
        <f t="shared" si="47"/>
        <v>0</v>
      </c>
      <c r="I284" s="37">
        <f t="shared" si="49"/>
        <v>-133.42798725524017</v>
      </c>
      <c r="J284" s="40">
        <f t="shared" si="50"/>
        <v>-40.898959570428545</v>
      </c>
      <c r="K284" s="37">
        <f t="shared" si="51"/>
        <v>-174.3269468256687</v>
      </c>
      <c r="L284" s="37">
        <f t="shared" si="52"/>
        <v>-472201.64689629496</v>
      </c>
      <c r="M284" s="37">
        <f t="shared" si="53"/>
        <v>-616943.0648160415</v>
      </c>
      <c r="N284" s="41">
        <f>jan!M284</f>
        <v>-205714.67915386282</v>
      </c>
      <c r="O284" s="41">
        <f t="shared" si="54"/>
        <v>-411228.38566217868</v>
      </c>
      <c r="P284" s="4"/>
      <c r="Q284" s="65"/>
      <c r="R284" s="4"/>
    </row>
    <row r="285" spans="1:18" s="34" customFormat="1" x14ac:dyDescent="0.3">
      <c r="A285" s="33" t="s">
        <v>744</v>
      </c>
      <c r="B285" s="34" t="s">
        <v>336</v>
      </c>
      <c r="C285" s="36">
        <v>33455740</v>
      </c>
      <c r="D285" s="36">
        <v>9800</v>
      </c>
      <c r="E285" s="37">
        <f t="shared" si="48"/>
        <v>3413.8510204081631</v>
      </c>
      <c r="F285" s="38">
        <f t="shared" si="45"/>
        <v>0.84987795504823294</v>
      </c>
      <c r="G285" s="39">
        <f t="shared" si="46"/>
        <v>361.81262966064196</v>
      </c>
      <c r="H285" s="39">
        <f t="shared" si="47"/>
        <v>70.466844857551337</v>
      </c>
      <c r="I285" s="37">
        <f t="shared" si="49"/>
        <v>432.2794745181933</v>
      </c>
      <c r="J285" s="40">
        <f t="shared" si="50"/>
        <v>-40.898959570428545</v>
      </c>
      <c r="K285" s="37">
        <f t="shared" si="51"/>
        <v>391.38051494776477</v>
      </c>
      <c r="L285" s="37">
        <f t="shared" si="52"/>
        <v>4236338.8502782946</v>
      </c>
      <c r="M285" s="37">
        <f t="shared" si="53"/>
        <v>3835529.0464880946</v>
      </c>
      <c r="N285" s="41">
        <f>jan!M285</f>
        <v>3271641.7354962677</v>
      </c>
      <c r="O285" s="41">
        <f t="shared" si="54"/>
        <v>563887.31099182693</v>
      </c>
      <c r="P285" s="4"/>
      <c r="Q285" s="65"/>
      <c r="R285" s="4"/>
    </row>
    <row r="286" spans="1:18" s="34" customFormat="1" x14ac:dyDescent="0.3">
      <c r="A286" s="33" t="s">
        <v>745</v>
      </c>
      <c r="B286" s="34" t="s">
        <v>337</v>
      </c>
      <c r="C286" s="36">
        <v>11762158</v>
      </c>
      <c r="D286" s="36">
        <v>3433</v>
      </c>
      <c r="E286" s="37">
        <f t="shared" si="48"/>
        <v>3426.2039032915818</v>
      </c>
      <c r="F286" s="38">
        <f t="shared" si="45"/>
        <v>0.8529532043139888</v>
      </c>
      <c r="G286" s="39">
        <f t="shared" si="46"/>
        <v>354.4008999305907</v>
      </c>
      <c r="H286" s="39">
        <f t="shared" si="47"/>
        <v>66.143335848354781</v>
      </c>
      <c r="I286" s="37">
        <f t="shared" si="49"/>
        <v>420.54423577894545</v>
      </c>
      <c r="J286" s="40">
        <f t="shared" si="50"/>
        <v>-40.898959570428545</v>
      </c>
      <c r="K286" s="37">
        <f t="shared" si="51"/>
        <v>379.64527620851692</v>
      </c>
      <c r="L286" s="37">
        <f t="shared" si="52"/>
        <v>1443728.3614291197</v>
      </c>
      <c r="M286" s="37">
        <f t="shared" si="53"/>
        <v>1303322.2332238385</v>
      </c>
      <c r="N286" s="41">
        <f>jan!M286</f>
        <v>992789.30218456057</v>
      </c>
      <c r="O286" s="41">
        <f t="shared" si="54"/>
        <v>310532.93103927793</v>
      </c>
      <c r="P286" s="4"/>
      <c r="Q286" s="65"/>
      <c r="R286" s="4"/>
    </row>
    <row r="287" spans="1:18" s="34" customFormat="1" x14ac:dyDescent="0.3">
      <c r="A287" s="33" t="s">
        <v>746</v>
      </c>
      <c r="B287" s="34" t="s">
        <v>338</v>
      </c>
      <c r="C287" s="36">
        <v>23591043</v>
      </c>
      <c r="D287" s="36">
        <v>5849</v>
      </c>
      <c r="E287" s="37">
        <f t="shared" si="48"/>
        <v>4033.3463839972646</v>
      </c>
      <c r="F287" s="38">
        <f t="shared" si="45"/>
        <v>1.0041012792710982</v>
      </c>
      <c r="G287" s="39">
        <f t="shared" si="46"/>
        <v>-9.8845884928189651</v>
      </c>
      <c r="H287" s="39">
        <f t="shared" si="47"/>
        <v>0</v>
      </c>
      <c r="I287" s="37">
        <f t="shared" si="49"/>
        <v>-9.8845884928189651</v>
      </c>
      <c r="J287" s="40">
        <f t="shared" si="50"/>
        <v>-40.898959570428545</v>
      </c>
      <c r="K287" s="37">
        <f t="shared" si="51"/>
        <v>-50.783548063247508</v>
      </c>
      <c r="L287" s="37">
        <f t="shared" si="52"/>
        <v>-57814.958094498128</v>
      </c>
      <c r="M287" s="37">
        <f t="shared" si="53"/>
        <v>-297032.97262193466</v>
      </c>
      <c r="N287" s="41">
        <f>jan!M287</f>
        <v>-617602.36580134125</v>
      </c>
      <c r="O287" s="41">
        <f t="shared" si="54"/>
        <v>320569.39317940659</v>
      </c>
      <c r="P287" s="4"/>
      <c r="Q287" s="65"/>
      <c r="R287" s="4"/>
    </row>
    <row r="288" spans="1:18" s="34" customFormat="1" x14ac:dyDescent="0.3">
      <c r="A288" s="33" t="s">
        <v>747</v>
      </c>
      <c r="B288" s="34" t="s">
        <v>339</v>
      </c>
      <c r="C288" s="36">
        <v>8020793</v>
      </c>
      <c r="D288" s="36">
        <v>2641</v>
      </c>
      <c r="E288" s="37">
        <f t="shared" si="48"/>
        <v>3037.0287769784172</v>
      </c>
      <c r="F288" s="38">
        <f t="shared" si="45"/>
        <v>0.75606808585702556</v>
      </c>
      <c r="G288" s="39">
        <f t="shared" si="46"/>
        <v>587.90597571848946</v>
      </c>
      <c r="H288" s="39">
        <f t="shared" si="47"/>
        <v>202.35463005796237</v>
      </c>
      <c r="I288" s="37">
        <f t="shared" si="49"/>
        <v>790.26060577645183</v>
      </c>
      <c r="J288" s="40">
        <f t="shared" si="50"/>
        <v>-40.898959570428545</v>
      </c>
      <c r="K288" s="37">
        <f t="shared" si="51"/>
        <v>749.36164620602324</v>
      </c>
      <c r="L288" s="37">
        <f t="shared" si="52"/>
        <v>2087078.2598556094</v>
      </c>
      <c r="M288" s="37">
        <f t="shared" si="53"/>
        <v>1979064.1076301073</v>
      </c>
      <c r="N288" s="41">
        <f>jan!M288</f>
        <v>1578602.6453158823</v>
      </c>
      <c r="O288" s="41">
        <f t="shared" si="54"/>
        <v>400461.46231422503</v>
      </c>
      <c r="P288" s="4"/>
      <c r="Q288" s="65"/>
      <c r="R288" s="4"/>
    </row>
    <row r="289" spans="1:18" s="34" customFormat="1" x14ac:dyDescent="0.3">
      <c r="A289" s="33" t="s">
        <v>748</v>
      </c>
      <c r="B289" s="34" t="s">
        <v>340</v>
      </c>
      <c r="C289" s="36">
        <v>9507624</v>
      </c>
      <c r="D289" s="36">
        <v>3045</v>
      </c>
      <c r="E289" s="37">
        <f t="shared" si="48"/>
        <v>3122.3724137931035</v>
      </c>
      <c r="F289" s="38">
        <f t="shared" si="45"/>
        <v>0.77731437783018043</v>
      </c>
      <c r="G289" s="39">
        <f t="shared" si="46"/>
        <v>536.69979362967763</v>
      </c>
      <c r="H289" s="39">
        <f t="shared" si="47"/>
        <v>172.48435717282217</v>
      </c>
      <c r="I289" s="37">
        <f t="shared" si="49"/>
        <v>709.18415080249974</v>
      </c>
      <c r="J289" s="40">
        <f t="shared" si="50"/>
        <v>-40.898959570428545</v>
      </c>
      <c r="K289" s="37">
        <f t="shared" si="51"/>
        <v>668.28519123207116</v>
      </c>
      <c r="L289" s="37">
        <f t="shared" si="52"/>
        <v>2159465.7391936118</v>
      </c>
      <c r="M289" s="37">
        <f t="shared" si="53"/>
        <v>2034928.4073016567</v>
      </c>
      <c r="N289" s="41">
        <f>jan!M289</f>
        <v>1789787.7697791979</v>
      </c>
      <c r="O289" s="41">
        <f t="shared" si="54"/>
        <v>245140.6375224588</v>
      </c>
      <c r="P289" s="4"/>
      <c r="Q289" s="65"/>
      <c r="R289" s="4"/>
    </row>
    <row r="290" spans="1:18" s="34" customFormat="1" x14ac:dyDescent="0.3">
      <c r="A290" s="33" t="s">
        <v>749</v>
      </c>
      <c r="B290" s="34" t="s">
        <v>341</v>
      </c>
      <c r="C290" s="36">
        <v>31349526</v>
      </c>
      <c r="D290" s="36">
        <v>7106</v>
      </c>
      <c r="E290" s="37">
        <f t="shared" si="48"/>
        <v>4411.6980016887137</v>
      </c>
      <c r="F290" s="38">
        <f t="shared" si="45"/>
        <v>1.0982918860698547</v>
      </c>
      <c r="G290" s="39">
        <f t="shared" si="46"/>
        <v>-236.8955591076884</v>
      </c>
      <c r="H290" s="39">
        <f t="shared" si="47"/>
        <v>0</v>
      </c>
      <c r="I290" s="37">
        <f t="shared" si="49"/>
        <v>-236.8955591076884</v>
      </c>
      <c r="J290" s="40">
        <f t="shared" si="50"/>
        <v>-40.898959570428545</v>
      </c>
      <c r="K290" s="37">
        <f t="shared" si="51"/>
        <v>-277.79451867811696</v>
      </c>
      <c r="L290" s="37">
        <f t="shared" si="52"/>
        <v>-1683379.8430192338</v>
      </c>
      <c r="M290" s="37">
        <f t="shared" si="53"/>
        <v>-1974007.8497266991</v>
      </c>
      <c r="N290" s="41">
        <f>jan!M290</f>
        <v>1867457.7852384183</v>
      </c>
      <c r="O290" s="41">
        <f t="shared" si="54"/>
        <v>-3841465.6349651171</v>
      </c>
      <c r="P290" s="4"/>
      <c r="Q290" s="65"/>
      <c r="R290" s="4"/>
    </row>
    <row r="291" spans="1:18" s="34" customFormat="1" x14ac:dyDescent="0.3">
      <c r="A291" s="33" t="s">
        <v>750</v>
      </c>
      <c r="B291" s="34" t="s">
        <v>342</v>
      </c>
      <c r="C291" s="36">
        <v>21795290</v>
      </c>
      <c r="D291" s="36">
        <v>5928</v>
      </c>
      <c r="E291" s="37">
        <f t="shared" si="48"/>
        <v>3676.6683535762481</v>
      </c>
      <c r="F291" s="38">
        <f t="shared" si="45"/>
        <v>0.91530631039498056</v>
      </c>
      <c r="G291" s="39">
        <f t="shared" si="46"/>
        <v>204.12222975979094</v>
      </c>
      <c r="H291" s="39">
        <f t="shared" si="47"/>
        <v>0</v>
      </c>
      <c r="I291" s="37">
        <f t="shared" si="49"/>
        <v>204.12222975979094</v>
      </c>
      <c r="J291" s="40">
        <f t="shared" si="50"/>
        <v>-40.898959570428545</v>
      </c>
      <c r="K291" s="37">
        <f t="shared" si="51"/>
        <v>163.22327018936238</v>
      </c>
      <c r="L291" s="37">
        <f t="shared" si="52"/>
        <v>1210036.5780160406</v>
      </c>
      <c r="M291" s="37">
        <f t="shared" si="53"/>
        <v>967587.54568254016</v>
      </c>
      <c r="N291" s="41">
        <f>jan!M291</f>
        <v>3808271.5574716218</v>
      </c>
      <c r="O291" s="41">
        <f t="shared" si="54"/>
        <v>-2840684.0117890816</v>
      </c>
      <c r="P291" s="4"/>
      <c r="Q291" s="65"/>
      <c r="R291" s="4"/>
    </row>
    <row r="292" spans="1:18" s="34" customFormat="1" x14ac:dyDescent="0.3">
      <c r="A292" s="33" t="s">
        <v>751</v>
      </c>
      <c r="B292" s="34" t="s">
        <v>344</v>
      </c>
      <c r="C292" s="36">
        <v>5238653</v>
      </c>
      <c r="D292" s="36">
        <v>1574</v>
      </c>
      <c r="E292" s="37">
        <f t="shared" si="48"/>
        <v>3328.2420584498095</v>
      </c>
      <c r="F292" s="38">
        <f t="shared" si="45"/>
        <v>0.82856561040049592</v>
      </c>
      <c r="G292" s="39">
        <f t="shared" si="46"/>
        <v>413.17800683565412</v>
      </c>
      <c r="H292" s="39">
        <f t="shared" si="47"/>
        <v>100.42998154297509</v>
      </c>
      <c r="I292" s="37">
        <f t="shared" si="49"/>
        <v>513.60798837862922</v>
      </c>
      <c r="J292" s="40">
        <f t="shared" si="50"/>
        <v>-40.898959570428545</v>
      </c>
      <c r="K292" s="37">
        <f t="shared" si="51"/>
        <v>472.70902880820069</v>
      </c>
      <c r="L292" s="37">
        <f t="shared" si="52"/>
        <v>808418.97370796243</v>
      </c>
      <c r="M292" s="37">
        <f t="shared" si="53"/>
        <v>744044.01134410792</v>
      </c>
      <c r="N292" s="41">
        <f>jan!M292</f>
        <v>599712.50620113581</v>
      </c>
      <c r="O292" s="41">
        <f t="shared" si="54"/>
        <v>144331.50514297211</v>
      </c>
      <c r="P292" s="4"/>
      <c r="Q292" s="65"/>
      <c r="R292" s="4"/>
    </row>
    <row r="293" spans="1:18" s="34" customFormat="1" x14ac:dyDescent="0.3">
      <c r="A293" s="33" t="s">
        <v>752</v>
      </c>
      <c r="B293" s="34" t="s">
        <v>345</v>
      </c>
      <c r="C293" s="36">
        <v>8174932</v>
      </c>
      <c r="D293" s="36">
        <v>2134</v>
      </c>
      <c r="E293" s="37">
        <f t="shared" si="48"/>
        <v>3830.8022492970945</v>
      </c>
      <c r="F293" s="38">
        <f t="shared" si="45"/>
        <v>0.95367793215461683</v>
      </c>
      <c r="G293" s="39">
        <f t="shared" si="46"/>
        <v>111.64189232728313</v>
      </c>
      <c r="H293" s="39">
        <f t="shared" si="47"/>
        <v>0</v>
      </c>
      <c r="I293" s="37">
        <f t="shared" si="49"/>
        <v>111.64189232728313</v>
      </c>
      <c r="J293" s="40">
        <f t="shared" si="50"/>
        <v>-40.898959570428545</v>
      </c>
      <c r="K293" s="37">
        <f t="shared" si="51"/>
        <v>70.742932756854586</v>
      </c>
      <c r="L293" s="37">
        <f t="shared" si="52"/>
        <v>238243.79822642219</v>
      </c>
      <c r="M293" s="37">
        <f t="shared" si="53"/>
        <v>150965.41850312767</v>
      </c>
      <c r="N293" s="41">
        <f>jan!M293</f>
        <v>62083.095192330227</v>
      </c>
      <c r="O293" s="41">
        <f t="shared" si="54"/>
        <v>88882.323310797452</v>
      </c>
      <c r="P293" s="4"/>
      <c r="Q293" s="65"/>
      <c r="R293" s="4"/>
    </row>
    <row r="294" spans="1:18" s="34" customFormat="1" x14ac:dyDescent="0.3">
      <c r="A294" s="33" t="s">
        <v>753</v>
      </c>
      <c r="B294" s="34" t="s">
        <v>346</v>
      </c>
      <c r="C294" s="36">
        <v>12313609</v>
      </c>
      <c r="D294" s="36">
        <v>3553</v>
      </c>
      <c r="E294" s="37">
        <f t="shared" si="48"/>
        <v>3465.6934984520126</v>
      </c>
      <c r="F294" s="38">
        <f t="shared" si="45"/>
        <v>0.86278413606232773</v>
      </c>
      <c r="G294" s="39">
        <f t="shared" si="46"/>
        <v>330.70714283433227</v>
      </c>
      <c r="H294" s="39">
        <f t="shared" si="47"/>
        <v>52.32197754220401</v>
      </c>
      <c r="I294" s="37">
        <f t="shared" si="49"/>
        <v>383.0291203765363</v>
      </c>
      <c r="J294" s="40">
        <f t="shared" si="50"/>
        <v>-40.898959570428545</v>
      </c>
      <c r="K294" s="37">
        <f t="shared" si="51"/>
        <v>342.13016080610777</v>
      </c>
      <c r="L294" s="37">
        <f t="shared" si="52"/>
        <v>1360902.4646978334</v>
      </c>
      <c r="M294" s="37">
        <f t="shared" si="53"/>
        <v>1215588.461344101</v>
      </c>
      <c r="N294" s="41">
        <f>jan!M294</f>
        <v>801473.69261920883</v>
      </c>
      <c r="O294" s="41">
        <f t="shared" si="54"/>
        <v>414114.76872489217</v>
      </c>
      <c r="P294" s="4"/>
      <c r="Q294" s="65"/>
      <c r="R294" s="4"/>
    </row>
    <row r="295" spans="1:18" s="34" customFormat="1" x14ac:dyDescent="0.3">
      <c r="A295" s="33" t="s">
        <v>754</v>
      </c>
      <c r="B295" s="34" t="s">
        <v>347</v>
      </c>
      <c r="C295" s="36">
        <v>213232605</v>
      </c>
      <c r="D295" s="36">
        <v>52024</v>
      </c>
      <c r="E295" s="37">
        <f t="shared" si="48"/>
        <v>4098.735295248347</v>
      </c>
      <c r="F295" s="38">
        <f t="shared" si="45"/>
        <v>1.020379843814391</v>
      </c>
      <c r="G295" s="39">
        <f t="shared" si="46"/>
        <v>-49.117935243468402</v>
      </c>
      <c r="H295" s="39">
        <f t="shared" si="47"/>
        <v>0</v>
      </c>
      <c r="I295" s="37">
        <f t="shared" si="49"/>
        <v>-49.117935243468402</v>
      </c>
      <c r="J295" s="40">
        <f t="shared" si="50"/>
        <v>-40.898959570428545</v>
      </c>
      <c r="K295" s="37">
        <f t="shared" si="51"/>
        <v>-90.016894813896954</v>
      </c>
      <c r="L295" s="37">
        <f t="shared" si="52"/>
        <v>-2555311.4631062001</v>
      </c>
      <c r="M295" s="37">
        <f t="shared" si="53"/>
        <v>-4683038.9357981747</v>
      </c>
      <c r="N295" s="41">
        <f>jan!M295</f>
        <v>-8609964.8956486452</v>
      </c>
      <c r="O295" s="41">
        <f t="shared" si="54"/>
        <v>3926925.9598504705</v>
      </c>
      <c r="P295" s="4"/>
      <c r="Q295" s="65"/>
      <c r="R295" s="4"/>
    </row>
    <row r="296" spans="1:18" s="34" customFormat="1" x14ac:dyDescent="0.3">
      <c r="A296" s="33" t="s">
        <v>755</v>
      </c>
      <c r="B296" s="34" t="s">
        <v>348</v>
      </c>
      <c r="C296" s="36">
        <v>77576015</v>
      </c>
      <c r="D296" s="36">
        <v>18630</v>
      </c>
      <c r="E296" s="37">
        <f t="shared" si="48"/>
        <v>4164.0373054213633</v>
      </c>
      <c r="F296" s="38">
        <f t="shared" si="45"/>
        <v>1.036636774340828</v>
      </c>
      <c r="G296" s="39">
        <f t="shared" si="46"/>
        <v>-88.299141347278137</v>
      </c>
      <c r="H296" s="39">
        <f t="shared" si="47"/>
        <v>0</v>
      </c>
      <c r="I296" s="37">
        <f t="shared" si="49"/>
        <v>-88.299141347278137</v>
      </c>
      <c r="J296" s="40">
        <f t="shared" si="50"/>
        <v>-40.898959570428545</v>
      </c>
      <c r="K296" s="37">
        <f t="shared" si="51"/>
        <v>-129.19810091770668</v>
      </c>
      <c r="L296" s="37">
        <f t="shared" si="52"/>
        <v>-1645013.0032997916</v>
      </c>
      <c r="M296" s="37">
        <f t="shared" si="53"/>
        <v>-2406960.6200968754</v>
      </c>
      <c r="N296" s="41">
        <f>jan!M296</f>
        <v>1981140.0882067059</v>
      </c>
      <c r="O296" s="41">
        <f t="shared" si="54"/>
        <v>-4388100.708303581</v>
      </c>
      <c r="P296" s="4"/>
      <c r="Q296" s="65"/>
      <c r="R296" s="4"/>
    </row>
    <row r="297" spans="1:18" s="34" customFormat="1" x14ac:dyDescent="0.3">
      <c r="A297" s="33" t="s">
        <v>756</v>
      </c>
      <c r="B297" s="34" t="s">
        <v>349</v>
      </c>
      <c r="C297" s="36">
        <v>7457190</v>
      </c>
      <c r="D297" s="36">
        <v>1450</v>
      </c>
      <c r="E297" s="37">
        <f t="shared" si="48"/>
        <v>5142.8896551724138</v>
      </c>
      <c r="F297" s="38">
        <f t="shared" si="45"/>
        <v>1.2803219932702461</v>
      </c>
      <c r="G297" s="39">
        <f t="shared" si="46"/>
        <v>-675.61055119790842</v>
      </c>
      <c r="H297" s="39">
        <f t="shared" si="47"/>
        <v>0</v>
      </c>
      <c r="I297" s="37">
        <f t="shared" si="49"/>
        <v>-675.61055119790842</v>
      </c>
      <c r="J297" s="40">
        <f t="shared" si="50"/>
        <v>-40.898959570428545</v>
      </c>
      <c r="K297" s="37">
        <f t="shared" si="51"/>
        <v>-716.50951076833701</v>
      </c>
      <c r="L297" s="37">
        <f t="shared" si="52"/>
        <v>-979635.29923696723</v>
      </c>
      <c r="M297" s="37">
        <f t="shared" si="53"/>
        <v>-1038938.7906140886</v>
      </c>
      <c r="N297" s="41">
        <f>jan!M297</f>
        <v>1059475.3427519992</v>
      </c>
      <c r="O297" s="41">
        <f t="shared" si="54"/>
        <v>-2098414.1333660879</v>
      </c>
      <c r="P297" s="4"/>
      <c r="Q297" s="65"/>
      <c r="R297" s="4"/>
    </row>
    <row r="298" spans="1:18" s="34" customFormat="1" x14ac:dyDescent="0.3">
      <c r="A298" s="33" t="s">
        <v>757</v>
      </c>
      <c r="B298" s="34" t="s">
        <v>350</v>
      </c>
      <c r="C298" s="36">
        <v>5575290</v>
      </c>
      <c r="D298" s="36">
        <v>2014</v>
      </c>
      <c r="E298" s="37">
        <f t="shared" si="48"/>
        <v>2768.2671300893744</v>
      </c>
      <c r="F298" s="38">
        <f t="shared" si="45"/>
        <v>0.68915989405604128</v>
      </c>
      <c r="G298" s="39">
        <f t="shared" si="46"/>
        <v>749.16296385191515</v>
      </c>
      <c r="H298" s="39">
        <f t="shared" si="47"/>
        <v>296.42120646912736</v>
      </c>
      <c r="I298" s="37">
        <f t="shared" si="49"/>
        <v>1045.5841703210426</v>
      </c>
      <c r="J298" s="40">
        <f t="shared" si="50"/>
        <v>-40.898959570428545</v>
      </c>
      <c r="K298" s="37">
        <f t="shared" si="51"/>
        <v>1004.685210750614</v>
      </c>
      <c r="L298" s="37">
        <f t="shared" si="52"/>
        <v>2105806.5190265798</v>
      </c>
      <c r="M298" s="37">
        <f t="shared" si="53"/>
        <v>2023436.0144517366</v>
      </c>
      <c r="N298" s="41">
        <f>jan!M298</f>
        <v>1845936.6377948455</v>
      </c>
      <c r="O298" s="41">
        <f t="shared" si="54"/>
        <v>177499.37665689108</v>
      </c>
      <c r="P298" s="4"/>
      <c r="Q298" s="65"/>
      <c r="R298" s="4"/>
    </row>
    <row r="299" spans="1:18" s="34" customFormat="1" x14ac:dyDescent="0.3">
      <c r="A299" s="33" t="s">
        <v>758</v>
      </c>
      <c r="B299" s="34" t="s">
        <v>351</v>
      </c>
      <c r="C299" s="36">
        <v>25825866</v>
      </c>
      <c r="D299" s="36">
        <v>7916</v>
      </c>
      <c r="E299" s="37">
        <f t="shared" si="48"/>
        <v>3262.4893885800911</v>
      </c>
      <c r="F299" s="38">
        <f t="shared" si="45"/>
        <v>0.81219648817642287</v>
      </c>
      <c r="G299" s="39">
        <f t="shared" si="46"/>
        <v>452.62960875748513</v>
      </c>
      <c r="H299" s="39">
        <f t="shared" si="47"/>
        <v>123.4434159973765</v>
      </c>
      <c r="I299" s="37">
        <f t="shared" si="49"/>
        <v>576.07302475486165</v>
      </c>
      <c r="J299" s="40">
        <f t="shared" si="50"/>
        <v>-40.898959570428545</v>
      </c>
      <c r="K299" s="37">
        <f t="shared" si="51"/>
        <v>535.17406518443306</v>
      </c>
      <c r="L299" s="37">
        <f t="shared" si="52"/>
        <v>4560194.0639594849</v>
      </c>
      <c r="M299" s="37">
        <f t="shared" si="53"/>
        <v>4236437.8999999724</v>
      </c>
      <c r="N299" s="41">
        <f>jan!M299</f>
        <v>3192167.9456722941</v>
      </c>
      <c r="O299" s="41">
        <f t="shared" si="54"/>
        <v>1044269.9543276783</v>
      </c>
      <c r="P299" s="4"/>
      <c r="Q299" s="65"/>
      <c r="R299" s="4"/>
    </row>
    <row r="300" spans="1:18" s="34" customFormat="1" x14ac:dyDescent="0.3">
      <c r="A300" s="33" t="s">
        <v>759</v>
      </c>
      <c r="B300" s="34" t="s">
        <v>352</v>
      </c>
      <c r="C300" s="36">
        <v>3158485</v>
      </c>
      <c r="D300" s="36">
        <v>1232</v>
      </c>
      <c r="E300" s="37">
        <f t="shared" si="48"/>
        <v>2563.7053571428573</v>
      </c>
      <c r="F300" s="38">
        <f t="shared" si="45"/>
        <v>0.63823425604971706</v>
      </c>
      <c r="G300" s="39">
        <f t="shared" si="46"/>
        <v>871.90002761982544</v>
      </c>
      <c r="H300" s="39">
        <f t="shared" si="47"/>
        <v>368.01782700040832</v>
      </c>
      <c r="I300" s="37">
        <f t="shared" si="49"/>
        <v>1239.9178546202338</v>
      </c>
      <c r="J300" s="40">
        <f t="shared" si="50"/>
        <v>-40.898959570428545</v>
      </c>
      <c r="K300" s="37">
        <f t="shared" si="51"/>
        <v>1199.0188950498052</v>
      </c>
      <c r="L300" s="37">
        <f t="shared" si="52"/>
        <v>1527578.796892128</v>
      </c>
      <c r="M300" s="37">
        <f t="shared" si="53"/>
        <v>1477191.2787013601</v>
      </c>
      <c r="N300" s="41">
        <f>jan!M300</f>
        <v>1322680.4884623878</v>
      </c>
      <c r="O300" s="41">
        <f t="shared" si="54"/>
        <v>154510.79023897229</v>
      </c>
      <c r="P300" s="4"/>
      <c r="Q300" s="65"/>
      <c r="R300" s="4"/>
    </row>
    <row r="301" spans="1:18" s="34" customFormat="1" x14ac:dyDescent="0.3">
      <c r="A301" s="33" t="s">
        <v>760</v>
      </c>
      <c r="B301" s="34" t="s">
        <v>353</v>
      </c>
      <c r="C301" s="36">
        <v>1278562</v>
      </c>
      <c r="D301" s="36">
        <v>497</v>
      </c>
      <c r="E301" s="37">
        <f t="shared" si="48"/>
        <v>2572.559356136821</v>
      </c>
      <c r="F301" s="38">
        <f t="shared" si="45"/>
        <v>0.640438458434064</v>
      </c>
      <c r="G301" s="39">
        <f t="shared" si="46"/>
        <v>866.58762822344727</v>
      </c>
      <c r="H301" s="39">
        <f t="shared" si="47"/>
        <v>364.91892735252105</v>
      </c>
      <c r="I301" s="37">
        <f t="shared" si="49"/>
        <v>1231.5065555759684</v>
      </c>
      <c r="J301" s="40">
        <f t="shared" si="50"/>
        <v>-40.898959570428545</v>
      </c>
      <c r="K301" s="37">
        <f t="shared" si="51"/>
        <v>1190.6075960055398</v>
      </c>
      <c r="L301" s="37">
        <f t="shared" si="52"/>
        <v>612058.75812125625</v>
      </c>
      <c r="M301" s="37">
        <f t="shared" si="53"/>
        <v>591731.9752147533</v>
      </c>
      <c r="N301" s="41">
        <f>jan!M301</f>
        <v>522140.15955016785</v>
      </c>
      <c r="O301" s="41">
        <f t="shared" si="54"/>
        <v>69591.815664585447</v>
      </c>
      <c r="P301" s="4"/>
      <c r="Q301" s="65"/>
      <c r="R301" s="4"/>
    </row>
    <row r="302" spans="1:18" s="34" customFormat="1" x14ac:dyDescent="0.3">
      <c r="A302" s="33" t="s">
        <v>761</v>
      </c>
      <c r="B302" s="34" t="s">
        <v>316</v>
      </c>
      <c r="C302" s="36">
        <v>5842690</v>
      </c>
      <c r="D302" s="36">
        <v>1780</v>
      </c>
      <c r="E302" s="37">
        <f t="shared" si="48"/>
        <v>3282.4101123595506</v>
      </c>
      <c r="F302" s="38">
        <f t="shared" si="45"/>
        <v>0.81715575086467673</v>
      </c>
      <c r="G302" s="39">
        <f t="shared" si="46"/>
        <v>440.67717448980949</v>
      </c>
      <c r="H302" s="39">
        <f t="shared" si="47"/>
        <v>116.47116267456572</v>
      </c>
      <c r="I302" s="37">
        <f t="shared" si="49"/>
        <v>557.14833716437522</v>
      </c>
      <c r="J302" s="40">
        <f t="shared" si="50"/>
        <v>-40.898959570428545</v>
      </c>
      <c r="K302" s="37">
        <f t="shared" si="51"/>
        <v>516.24937759394663</v>
      </c>
      <c r="L302" s="37">
        <f t="shared" si="52"/>
        <v>991724.04015258793</v>
      </c>
      <c r="M302" s="37">
        <f t="shared" si="53"/>
        <v>918923.89211722498</v>
      </c>
      <c r="N302" s="41">
        <f>jan!M302</f>
        <v>632016.34144728142</v>
      </c>
      <c r="O302" s="41">
        <f t="shared" si="54"/>
        <v>286907.55066994356</v>
      </c>
      <c r="P302" s="4"/>
      <c r="Q302" s="65"/>
      <c r="R302" s="4"/>
    </row>
    <row r="303" spans="1:18" s="34" customFormat="1" x14ac:dyDescent="0.3">
      <c r="A303" s="33" t="s">
        <v>762</v>
      </c>
      <c r="B303" s="34" t="s">
        <v>354</v>
      </c>
      <c r="C303" s="36">
        <v>25181845</v>
      </c>
      <c r="D303" s="36">
        <v>7415</v>
      </c>
      <c r="E303" s="37">
        <f t="shared" si="48"/>
        <v>3396.0681051921779</v>
      </c>
      <c r="F303" s="38">
        <f t="shared" si="45"/>
        <v>0.84545089964124254</v>
      </c>
      <c r="G303" s="39">
        <f t="shared" si="46"/>
        <v>372.4823787902331</v>
      </c>
      <c r="H303" s="39">
        <f t="shared" si="47"/>
        <v>76.690865183146158</v>
      </c>
      <c r="I303" s="37">
        <f t="shared" si="49"/>
        <v>449.17324397337927</v>
      </c>
      <c r="J303" s="40">
        <f t="shared" si="50"/>
        <v>-40.898959570428545</v>
      </c>
      <c r="K303" s="37">
        <f t="shared" si="51"/>
        <v>408.27428440295074</v>
      </c>
      <c r="L303" s="37">
        <f t="shared" si="52"/>
        <v>3330619.6040626075</v>
      </c>
      <c r="M303" s="37">
        <f t="shared" si="53"/>
        <v>3027353.8188478798</v>
      </c>
      <c r="N303" s="41">
        <f>jan!M303</f>
        <v>2372212.3131076354</v>
      </c>
      <c r="O303" s="41">
        <f t="shared" si="54"/>
        <v>655141.50574024441</v>
      </c>
      <c r="P303" s="4"/>
      <c r="Q303" s="65"/>
      <c r="R303" s="4"/>
    </row>
    <row r="304" spans="1:18" s="34" customFormat="1" x14ac:dyDescent="0.3">
      <c r="A304" s="33" t="s">
        <v>763</v>
      </c>
      <c r="B304" s="34" t="s">
        <v>355</v>
      </c>
      <c r="C304" s="36">
        <v>6115752</v>
      </c>
      <c r="D304" s="36">
        <v>2320</v>
      </c>
      <c r="E304" s="37">
        <f t="shared" si="48"/>
        <v>2636.1</v>
      </c>
      <c r="F304" s="38">
        <f t="shared" si="45"/>
        <v>0.65625689694999845</v>
      </c>
      <c r="G304" s="39">
        <f t="shared" si="46"/>
        <v>828.4632419055398</v>
      </c>
      <c r="H304" s="39">
        <f t="shared" si="47"/>
        <v>342.67970200040844</v>
      </c>
      <c r="I304" s="37">
        <f t="shared" si="49"/>
        <v>1171.1429439059482</v>
      </c>
      <c r="J304" s="40">
        <f t="shared" si="50"/>
        <v>-40.898959570428545</v>
      </c>
      <c r="K304" s="37">
        <f t="shared" si="51"/>
        <v>1130.2439843355196</v>
      </c>
      <c r="L304" s="37">
        <f t="shared" si="52"/>
        <v>2717051.6298618</v>
      </c>
      <c r="M304" s="37">
        <f t="shared" si="53"/>
        <v>2622166.0436584055</v>
      </c>
      <c r="N304" s="41">
        <f>jan!M304</f>
        <v>2258606.4984031986</v>
      </c>
      <c r="O304" s="41">
        <f t="shared" si="54"/>
        <v>363559.54525520699</v>
      </c>
      <c r="P304" s="4"/>
      <c r="Q304" s="65"/>
      <c r="R304" s="4"/>
    </row>
    <row r="305" spans="1:18" s="34" customFormat="1" x14ac:dyDescent="0.3">
      <c r="A305" s="33" t="s">
        <v>764</v>
      </c>
      <c r="B305" s="34" t="s">
        <v>356</v>
      </c>
      <c r="C305" s="36">
        <v>46164626</v>
      </c>
      <c r="D305" s="36">
        <v>13403</v>
      </c>
      <c r="E305" s="37">
        <f t="shared" si="48"/>
        <v>3444.3502200999778</v>
      </c>
      <c r="F305" s="38">
        <f t="shared" si="45"/>
        <v>0.85747072852010753</v>
      </c>
      <c r="G305" s="39">
        <f t="shared" si="46"/>
        <v>343.51310984555312</v>
      </c>
      <c r="H305" s="39">
        <f t="shared" si="47"/>
        <v>59.792124965416171</v>
      </c>
      <c r="I305" s="37">
        <f t="shared" si="49"/>
        <v>403.3052348109693</v>
      </c>
      <c r="J305" s="40">
        <f t="shared" si="50"/>
        <v>-40.898959570428545</v>
      </c>
      <c r="K305" s="37">
        <f t="shared" si="51"/>
        <v>362.40627524054077</v>
      </c>
      <c r="L305" s="37">
        <f t="shared" si="52"/>
        <v>5405500.062171421</v>
      </c>
      <c r="M305" s="37">
        <f t="shared" si="53"/>
        <v>4857331.307048968</v>
      </c>
      <c r="N305" s="41">
        <f>jan!M305</f>
        <v>4500732.4157965835</v>
      </c>
      <c r="O305" s="41">
        <f t="shared" si="54"/>
        <v>356598.89125238452</v>
      </c>
      <c r="P305" s="4"/>
      <c r="Q305" s="65"/>
      <c r="R305" s="4"/>
    </row>
    <row r="306" spans="1:18" s="34" customFormat="1" x14ac:dyDescent="0.3">
      <c r="A306" s="33" t="s">
        <v>765</v>
      </c>
      <c r="B306" s="34" t="s">
        <v>357</v>
      </c>
      <c r="C306" s="36">
        <v>5469617</v>
      </c>
      <c r="D306" s="36">
        <v>1493</v>
      </c>
      <c r="E306" s="37">
        <f t="shared" si="48"/>
        <v>3663.5077026121903</v>
      </c>
      <c r="F306" s="38">
        <f t="shared" si="45"/>
        <v>0.91202996732623709</v>
      </c>
      <c r="G306" s="39">
        <f t="shared" si="46"/>
        <v>212.01862033822562</v>
      </c>
      <c r="H306" s="39">
        <f t="shared" si="47"/>
        <v>0</v>
      </c>
      <c r="I306" s="37">
        <f t="shared" si="49"/>
        <v>212.01862033822562</v>
      </c>
      <c r="J306" s="40">
        <f t="shared" si="50"/>
        <v>-40.898959570428545</v>
      </c>
      <c r="K306" s="37">
        <f t="shared" si="51"/>
        <v>171.11966076779709</v>
      </c>
      <c r="L306" s="37">
        <f t="shared" si="52"/>
        <v>316543.80016497086</v>
      </c>
      <c r="M306" s="37">
        <f t="shared" si="53"/>
        <v>255481.65352632105</v>
      </c>
      <c r="N306" s="41">
        <f>jan!M306</f>
        <v>1223626.7401577479</v>
      </c>
      <c r="O306" s="41">
        <f t="shared" si="54"/>
        <v>-968145.08663142682</v>
      </c>
      <c r="P306" s="4"/>
      <c r="Q306" s="65"/>
      <c r="R306" s="4"/>
    </row>
    <row r="307" spans="1:18" s="34" customFormat="1" x14ac:dyDescent="0.3">
      <c r="A307" s="33" t="s">
        <v>766</v>
      </c>
      <c r="B307" s="34" t="s">
        <v>358</v>
      </c>
      <c r="C307" s="36">
        <v>4889653</v>
      </c>
      <c r="D307" s="36">
        <v>1359</v>
      </c>
      <c r="E307" s="37">
        <f t="shared" si="48"/>
        <v>3597.9786607799851</v>
      </c>
      <c r="F307" s="38">
        <f t="shared" si="45"/>
        <v>0.89571651728530177</v>
      </c>
      <c r="G307" s="39">
        <f t="shared" si="46"/>
        <v>251.33604543754871</v>
      </c>
      <c r="H307" s="39">
        <f t="shared" si="47"/>
        <v>6.0221707274136174</v>
      </c>
      <c r="I307" s="37">
        <f t="shared" si="49"/>
        <v>257.3582161649623</v>
      </c>
      <c r="J307" s="40">
        <f t="shared" si="50"/>
        <v>-40.898959570428545</v>
      </c>
      <c r="K307" s="37">
        <f t="shared" si="51"/>
        <v>216.45925659453377</v>
      </c>
      <c r="L307" s="37">
        <f t="shared" si="52"/>
        <v>349749.81576818379</v>
      </c>
      <c r="M307" s="37">
        <f t="shared" si="53"/>
        <v>294168.12971197139</v>
      </c>
      <c r="N307" s="41">
        <f>jan!M307</f>
        <v>1445626.0191723907</v>
      </c>
      <c r="O307" s="41">
        <f t="shared" si="54"/>
        <v>-1151457.8894604193</v>
      </c>
      <c r="P307" s="4"/>
      <c r="Q307" s="65"/>
      <c r="R307" s="4"/>
    </row>
    <row r="308" spans="1:18" s="34" customFormat="1" x14ac:dyDescent="0.3">
      <c r="A308" s="33" t="s">
        <v>767</v>
      </c>
      <c r="B308" s="34" t="s">
        <v>359</v>
      </c>
      <c r="C308" s="36">
        <v>4910755</v>
      </c>
      <c r="D308" s="36">
        <v>1391</v>
      </c>
      <c r="E308" s="37">
        <f t="shared" si="48"/>
        <v>3530.3774263120058</v>
      </c>
      <c r="F308" s="38">
        <f t="shared" si="45"/>
        <v>0.8788871950433742</v>
      </c>
      <c r="G308" s="39">
        <f t="shared" si="46"/>
        <v>291.89678611833631</v>
      </c>
      <c r="H308" s="39">
        <f t="shared" si="47"/>
        <v>29.682602791206385</v>
      </c>
      <c r="I308" s="37">
        <f t="shared" si="49"/>
        <v>321.57938890954267</v>
      </c>
      <c r="J308" s="40">
        <f t="shared" si="50"/>
        <v>-40.898959570428545</v>
      </c>
      <c r="K308" s="37">
        <f t="shared" si="51"/>
        <v>280.68042933911414</v>
      </c>
      <c r="L308" s="37">
        <f t="shared" si="52"/>
        <v>447316.92997317383</v>
      </c>
      <c r="M308" s="37">
        <f t="shared" si="53"/>
        <v>390426.47721070779</v>
      </c>
      <c r="N308" s="41">
        <f>jan!M308</f>
        <v>343538.40328829718</v>
      </c>
      <c r="O308" s="41">
        <f t="shared" si="54"/>
        <v>46888.073922410607</v>
      </c>
      <c r="P308" s="4"/>
      <c r="Q308" s="65"/>
      <c r="R308" s="4"/>
    </row>
    <row r="309" spans="1:18" s="34" customFormat="1" x14ac:dyDescent="0.3">
      <c r="A309" s="33" t="s">
        <v>768</v>
      </c>
      <c r="B309" s="34" t="s">
        <v>360</v>
      </c>
      <c r="C309" s="36">
        <v>5166868</v>
      </c>
      <c r="D309" s="36">
        <v>1792</v>
      </c>
      <c r="E309" s="37">
        <f t="shared" si="48"/>
        <v>2883.296875</v>
      </c>
      <c r="F309" s="38">
        <f t="shared" si="45"/>
        <v>0.71779654040936514</v>
      </c>
      <c r="G309" s="39">
        <f t="shared" si="46"/>
        <v>680.14511690553979</v>
      </c>
      <c r="H309" s="39">
        <f t="shared" si="47"/>
        <v>256.1607957504084</v>
      </c>
      <c r="I309" s="37">
        <f t="shared" si="49"/>
        <v>936.30591265594819</v>
      </c>
      <c r="J309" s="40">
        <f t="shared" si="50"/>
        <v>-40.898959570428545</v>
      </c>
      <c r="K309" s="37">
        <f t="shared" si="51"/>
        <v>895.4069530855196</v>
      </c>
      <c r="L309" s="37">
        <f t="shared" si="52"/>
        <v>1677860.1954794591</v>
      </c>
      <c r="M309" s="37">
        <f t="shared" si="53"/>
        <v>1604569.2599292512</v>
      </c>
      <c r="N309" s="41">
        <f>jan!M309</f>
        <v>1373198.6604907464</v>
      </c>
      <c r="O309" s="41">
        <f t="shared" si="54"/>
        <v>231370.59943850478</v>
      </c>
      <c r="P309" s="4"/>
      <c r="Q309" s="65"/>
      <c r="R309" s="4"/>
    </row>
    <row r="310" spans="1:18" s="34" customFormat="1" x14ac:dyDescent="0.3">
      <c r="A310" s="33" t="s">
        <v>769</v>
      </c>
      <c r="B310" s="34" t="s">
        <v>361</v>
      </c>
      <c r="C310" s="36">
        <v>29134367</v>
      </c>
      <c r="D310" s="36">
        <v>4501</v>
      </c>
      <c r="E310" s="37">
        <f t="shared" si="48"/>
        <v>6472.8653632526102</v>
      </c>
      <c r="F310" s="38">
        <f t="shared" si="45"/>
        <v>1.6114193458758326</v>
      </c>
      <c r="G310" s="39">
        <f t="shared" si="46"/>
        <v>-1473.5959760460262</v>
      </c>
      <c r="H310" s="39">
        <f t="shared" si="47"/>
        <v>0</v>
      </c>
      <c r="I310" s="37">
        <f t="shared" si="49"/>
        <v>-1473.5959760460262</v>
      </c>
      <c r="J310" s="40">
        <f t="shared" si="50"/>
        <v>-40.898959570428545</v>
      </c>
      <c r="K310" s="37">
        <f t="shared" si="51"/>
        <v>-1514.4949356164548</v>
      </c>
      <c r="L310" s="37">
        <f t="shared" si="52"/>
        <v>-6632655.488183164</v>
      </c>
      <c r="M310" s="37">
        <f t="shared" si="53"/>
        <v>-6816741.7052096631</v>
      </c>
      <c r="N310" s="41">
        <f>jan!M310</f>
        <v>4115167.9970529289</v>
      </c>
      <c r="O310" s="41">
        <f t="shared" si="54"/>
        <v>-10931909.702262592</v>
      </c>
      <c r="P310" s="4"/>
      <c r="Q310" s="65"/>
      <c r="R310" s="4"/>
    </row>
    <row r="311" spans="1:18" s="34" customFormat="1" x14ac:dyDescent="0.3">
      <c r="A311" s="33" t="s">
        <v>770</v>
      </c>
      <c r="B311" s="34" t="s">
        <v>362</v>
      </c>
      <c r="C311" s="36">
        <v>106270844</v>
      </c>
      <c r="D311" s="36">
        <v>26315</v>
      </c>
      <c r="E311" s="37">
        <f t="shared" si="48"/>
        <v>4038.4132243967319</v>
      </c>
      <c r="F311" s="38">
        <f t="shared" si="45"/>
        <v>1.0053626688078741</v>
      </c>
      <c r="G311" s="39">
        <f t="shared" si="46"/>
        <v>-12.924692732499352</v>
      </c>
      <c r="H311" s="39">
        <f t="shared" si="47"/>
        <v>0</v>
      </c>
      <c r="I311" s="37">
        <f t="shared" si="49"/>
        <v>-12.924692732499352</v>
      </c>
      <c r="J311" s="40">
        <f t="shared" si="50"/>
        <v>-40.898959570428545</v>
      </c>
      <c r="K311" s="37">
        <f t="shared" si="51"/>
        <v>-53.823652302927897</v>
      </c>
      <c r="L311" s="37">
        <f t="shared" si="52"/>
        <v>-340113.28925572045</v>
      </c>
      <c r="M311" s="37">
        <f t="shared" si="53"/>
        <v>-1416369.4103515476</v>
      </c>
      <c r="N311" s="41">
        <f>jan!M311</f>
        <v>4978419.5345764626</v>
      </c>
      <c r="O311" s="41">
        <f t="shared" si="54"/>
        <v>-6394788.94492801</v>
      </c>
      <c r="P311" s="4"/>
      <c r="Q311" s="65"/>
      <c r="R311" s="4"/>
    </row>
    <row r="312" spans="1:18" s="34" customFormat="1" x14ac:dyDescent="0.3">
      <c r="A312" s="33" t="s">
        <v>771</v>
      </c>
      <c r="B312" s="34" t="s">
        <v>363</v>
      </c>
      <c r="C312" s="36">
        <v>7593028</v>
      </c>
      <c r="D312" s="36">
        <v>1904</v>
      </c>
      <c r="E312" s="37">
        <f t="shared" si="48"/>
        <v>3987.9348739495799</v>
      </c>
      <c r="F312" s="38">
        <f t="shared" si="45"/>
        <v>0.99279608725649049</v>
      </c>
      <c r="G312" s="39">
        <f t="shared" si="46"/>
        <v>17.362317535791863</v>
      </c>
      <c r="H312" s="39">
        <f t="shared" si="47"/>
        <v>0</v>
      </c>
      <c r="I312" s="37">
        <f t="shared" si="49"/>
        <v>17.362317535791863</v>
      </c>
      <c r="J312" s="40">
        <f t="shared" si="50"/>
        <v>-40.898959570428545</v>
      </c>
      <c r="K312" s="37">
        <f t="shared" si="51"/>
        <v>-23.536642034636682</v>
      </c>
      <c r="L312" s="37">
        <f t="shared" si="52"/>
        <v>33057.852588147711</v>
      </c>
      <c r="M312" s="37">
        <f t="shared" si="53"/>
        <v>-44813.766433948244</v>
      </c>
      <c r="N312" s="41">
        <f>jan!M312</f>
        <v>18962.723732988077</v>
      </c>
      <c r="O312" s="41">
        <f t="shared" si="54"/>
        <v>-63776.490166936317</v>
      </c>
      <c r="P312" s="4"/>
      <c r="Q312" s="65"/>
      <c r="R312" s="4"/>
    </row>
    <row r="313" spans="1:18" s="34" customFormat="1" x14ac:dyDescent="0.3">
      <c r="A313" s="33" t="s">
        <v>772</v>
      </c>
      <c r="B313" s="34" t="s">
        <v>364</v>
      </c>
      <c r="C313" s="36">
        <v>1606800</v>
      </c>
      <c r="D313" s="36">
        <v>456</v>
      </c>
      <c r="E313" s="37">
        <f t="shared" si="48"/>
        <v>3523.6842105263158</v>
      </c>
      <c r="F313" s="38">
        <f t="shared" si="45"/>
        <v>0.87722091947638747</v>
      </c>
      <c r="G313" s="39">
        <f t="shared" si="46"/>
        <v>295.91271558975029</v>
      </c>
      <c r="H313" s="39">
        <f t="shared" si="47"/>
        <v>32.025228316197875</v>
      </c>
      <c r="I313" s="37">
        <f t="shared" si="49"/>
        <v>327.93794390594815</v>
      </c>
      <c r="J313" s="40">
        <f t="shared" si="50"/>
        <v>-40.898959570428545</v>
      </c>
      <c r="K313" s="37">
        <f t="shared" si="51"/>
        <v>287.03898433551961</v>
      </c>
      <c r="L313" s="37">
        <f t="shared" si="52"/>
        <v>149539.70242111236</v>
      </c>
      <c r="M313" s="37">
        <f t="shared" si="53"/>
        <v>130889.77685699695</v>
      </c>
      <c r="N313" s="41">
        <f>jan!M313</f>
        <v>98658.223651663153</v>
      </c>
      <c r="O313" s="41">
        <f t="shared" si="54"/>
        <v>32231.553205333796</v>
      </c>
      <c r="P313" s="4"/>
      <c r="Q313" s="65"/>
      <c r="R313" s="4"/>
    </row>
    <row r="314" spans="1:18" s="34" customFormat="1" x14ac:dyDescent="0.3">
      <c r="A314" s="33" t="s">
        <v>773</v>
      </c>
      <c r="B314" s="34" t="s">
        <v>365</v>
      </c>
      <c r="C314" s="36">
        <v>4244481</v>
      </c>
      <c r="D314" s="36">
        <v>1238</v>
      </c>
      <c r="E314" s="37">
        <f t="shared" si="48"/>
        <v>3428.4983844911148</v>
      </c>
      <c r="F314" s="38">
        <f t="shared" si="45"/>
        <v>0.85352441523622835</v>
      </c>
      <c r="G314" s="39">
        <f t="shared" si="46"/>
        <v>353.02421121087087</v>
      </c>
      <c r="H314" s="39">
        <f t="shared" si="47"/>
        <v>65.340267428518217</v>
      </c>
      <c r="I314" s="37">
        <f t="shared" si="49"/>
        <v>418.36447863938906</v>
      </c>
      <c r="J314" s="40">
        <f t="shared" si="50"/>
        <v>-40.898959570428545</v>
      </c>
      <c r="K314" s="37">
        <f t="shared" si="51"/>
        <v>377.46551906896053</v>
      </c>
      <c r="L314" s="37">
        <f t="shared" si="52"/>
        <v>517935.22455556365</v>
      </c>
      <c r="M314" s="37">
        <f t="shared" si="53"/>
        <v>467302.31260737311</v>
      </c>
      <c r="N314" s="41">
        <f>jan!M314</f>
        <v>924028.62298412062</v>
      </c>
      <c r="O314" s="41">
        <f t="shared" si="54"/>
        <v>-456726.31037674751</v>
      </c>
      <c r="P314" s="4"/>
      <c r="Q314" s="65"/>
      <c r="R314" s="4"/>
    </row>
    <row r="315" spans="1:18" s="34" customFormat="1" x14ac:dyDescent="0.3">
      <c r="A315" s="33" t="s">
        <v>774</v>
      </c>
      <c r="B315" s="34" t="s">
        <v>366</v>
      </c>
      <c r="C315" s="36">
        <v>33348208</v>
      </c>
      <c r="D315" s="36">
        <v>6331</v>
      </c>
      <c r="E315" s="37">
        <f t="shared" si="48"/>
        <v>5267.4471647449063</v>
      </c>
      <c r="F315" s="38">
        <f t="shared" si="45"/>
        <v>1.3113305759203215</v>
      </c>
      <c r="G315" s="39">
        <f t="shared" si="46"/>
        <v>-750.34505694140398</v>
      </c>
      <c r="H315" s="39">
        <f t="shared" si="47"/>
        <v>0</v>
      </c>
      <c r="I315" s="37">
        <f t="shared" si="49"/>
        <v>-750.34505694140398</v>
      </c>
      <c r="J315" s="40">
        <f t="shared" si="50"/>
        <v>-40.898959570428545</v>
      </c>
      <c r="K315" s="37">
        <f t="shared" si="51"/>
        <v>-791.24401651183257</v>
      </c>
      <c r="L315" s="37">
        <f t="shared" si="52"/>
        <v>-4750434.5554960286</v>
      </c>
      <c r="M315" s="37">
        <f t="shared" si="53"/>
        <v>-5009365.8685364118</v>
      </c>
      <c r="N315" s="41">
        <f>jan!M315</f>
        <v>893314.05438736756</v>
      </c>
      <c r="O315" s="41">
        <f t="shared" si="54"/>
        <v>-5902679.9229237791</v>
      </c>
      <c r="P315" s="4"/>
      <c r="Q315" s="65"/>
      <c r="R315" s="4"/>
    </row>
    <row r="316" spans="1:18" s="34" customFormat="1" x14ac:dyDescent="0.3">
      <c r="A316" s="33" t="s">
        <v>775</v>
      </c>
      <c r="B316" s="34" t="s">
        <v>367</v>
      </c>
      <c r="C316" s="36">
        <v>8096161</v>
      </c>
      <c r="D316" s="36">
        <v>1978</v>
      </c>
      <c r="E316" s="37">
        <f t="shared" si="48"/>
        <v>4093.1046511627906</v>
      </c>
      <c r="F316" s="38">
        <f t="shared" si="45"/>
        <v>1.0189780953923215</v>
      </c>
      <c r="G316" s="39">
        <f t="shared" si="46"/>
        <v>-45.739548792134521</v>
      </c>
      <c r="H316" s="39">
        <f t="shared" si="47"/>
        <v>0</v>
      </c>
      <c r="I316" s="37">
        <f t="shared" si="49"/>
        <v>-45.739548792134521</v>
      </c>
      <c r="J316" s="40">
        <f t="shared" si="50"/>
        <v>-40.898959570428545</v>
      </c>
      <c r="K316" s="37">
        <f t="shared" si="51"/>
        <v>-86.638508362563073</v>
      </c>
      <c r="L316" s="37">
        <f t="shared" si="52"/>
        <v>-90472.827510842078</v>
      </c>
      <c r="M316" s="37">
        <f t="shared" si="53"/>
        <v>-171370.96954114977</v>
      </c>
      <c r="N316" s="41">
        <f>jan!M316</f>
        <v>897427.43066445144</v>
      </c>
      <c r="O316" s="41">
        <f t="shared" si="54"/>
        <v>-1068798.4002056012</v>
      </c>
      <c r="P316" s="4"/>
      <c r="Q316" s="65"/>
      <c r="R316" s="4"/>
    </row>
    <row r="317" spans="1:18" s="34" customFormat="1" x14ac:dyDescent="0.3">
      <c r="A317" s="33" t="s">
        <v>776</v>
      </c>
      <c r="B317" s="34" t="s">
        <v>368</v>
      </c>
      <c r="C317" s="36">
        <v>5905225</v>
      </c>
      <c r="D317" s="36">
        <v>1022</v>
      </c>
      <c r="E317" s="37">
        <f t="shared" si="48"/>
        <v>5778.1066536203525</v>
      </c>
      <c r="F317" s="38">
        <f t="shared" si="45"/>
        <v>1.4384592173100534</v>
      </c>
      <c r="G317" s="39">
        <f t="shared" si="46"/>
        <v>-1056.7407502666717</v>
      </c>
      <c r="H317" s="39">
        <f t="shared" si="47"/>
        <v>0</v>
      </c>
      <c r="I317" s="37">
        <f t="shared" si="49"/>
        <v>-1056.7407502666717</v>
      </c>
      <c r="J317" s="40">
        <f t="shared" si="50"/>
        <v>-40.898959570428545</v>
      </c>
      <c r="K317" s="37">
        <f t="shared" si="51"/>
        <v>-1097.6397098371003</v>
      </c>
      <c r="L317" s="37">
        <f t="shared" si="52"/>
        <v>-1079989.0467725385</v>
      </c>
      <c r="M317" s="37">
        <f t="shared" si="53"/>
        <v>-1121787.7834535164</v>
      </c>
      <c r="N317" s="41">
        <f>jan!M317</f>
        <v>1250738.8802017537</v>
      </c>
      <c r="O317" s="41">
        <f t="shared" si="54"/>
        <v>-2372526.6636552699</v>
      </c>
      <c r="P317" s="4"/>
      <c r="Q317" s="65"/>
      <c r="R317" s="4"/>
    </row>
    <row r="318" spans="1:18" s="34" customFormat="1" x14ac:dyDescent="0.3">
      <c r="A318" s="33" t="s">
        <v>777</v>
      </c>
      <c r="B318" s="34" t="s">
        <v>369</v>
      </c>
      <c r="C318" s="36">
        <v>14979508</v>
      </c>
      <c r="D318" s="36">
        <v>4657</v>
      </c>
      <c r="E318" s="37">
        <f t="shared" si="48"/>
        <v>3216.5574404122826</v>
      </c>
      <c r="F318" s="38">
        <f t="shared" si="45"/>
        <v>0.80076173313091081</v>
      </c>
      <c r="G318" s="39">
        <f t="shared" si="46"/>
        <v>480.18877765817024</v>
      </c>
      <c r="H318" s="39">
        <f t="shared" si="47"/>
        <v>139.5195978561095</v>
      </c>
      <c r="I318" s="37">
        <f t="shared" si="49"/>
        <v>619.70837551427974</v>
      </c>
      <c r="J318" s="40">
        <f t="shared" si="50"/>
        <v>-40.898959570428545</v>
      </c>
      <c r="K318" s="37">
        <f t="shared" si="51"/>
        <v>578.80941594385115</v>
      </c>
      <c r="L318" s="37">
        <f t="shared" si="52"/>
        <v>2885981.9047700008</v>
      </c>
      <c r="M318" s="37">
        <f t="shared" si="53"/>
        <v>2695515.4500505147</v>
      </c>
      <c r="N318" s="41">
        <f>jan!M318</f>
        <v>2399954.2946179728</v>
      </c>
      <c r="O318" s="41">
        <f t="shared" si="54"/>
        <v>295561.15543254185</v>
      </c>
      <c r="P318" s="4"/>
      <c r="Q318" s="65"/>
      <c r="R318" s="4"/>
    </row>
    <row r="319" spans="1:18" s="34" customFormat="1" x14ac:dyDescent="0.3">
      <c r="A319" s="33" t="s">
        <v>778</v>
      </c>
      <c r="B319" s="34" t="s">
        <v>779</v>
      </c>
      <c r="C319" s="36">
        <v>39182329</v>
      </c>
      <c r="D319" s="36">
        <v>9760</v>
      </c>
      <c r="E319" s="37">
        <f t="shared" si="48"/>
        <v>4014.5828893442622</v>
      </c>
      <c r="F319" s="38">
        <f t="shared" si="45"/>
        <v>0.99943010868693316</v>
      </c>
      <c r="G319" s="39">
        <f t="shared" si="46"/>
        <v>1.3735082989825058</v>
      </c>
      <c r="H319" s="39">
        <f t="shared" si="47"/>
        <v>0</v>
      </c>
      <c r="I319" s="37">
        <f t="shared" si="49"/>
        <v>1.3735082989825058</v>
      </c>
      <c r="J319" s="40">
        <f t="shared" si="50"/>
        <v>-40.898959570428545</v>
      </c>
      <c r="K319" s="37">
        <f t="shared" si="51"/>
        <v>-39.525451271446038</v>
      </c>
      <c r="L319" s="37">
        <f t="shared" si="52"/>
        <v>13405.440998069256</v>
      </c>
      <c r="M319" s="37">
        <f t="shared" si="53"/>
        <v>-385768.40440931334</v>
      </c>
      <c r="N319" s="41">
        <f>jan!M319</f>
        <v>2553302.355351388</v>
      </c>
      <c r="O319" s="41">
        <f t="shared" si="54"/>
        <v>-2939070.7597607011</v>
      </c>
      <c r="P319" s="4"/>
      <c r="Q319" s="65"/>
      <c r="R319" s="4"/>
    </row>
    <row r="320" spans="1:18" s="34" customFormat="1" x14ac:dyDescent="0.3">
      <c r="A320" s="33" t="s">
        <v>780</v>
      </c>
      <c r="B320" s="34" t="s">
        <v>370</v>
      </c>
      <c r="C320" s="36">
        <v>13484271</v>
      </c>
      <c r="D320" s="36">
        <v>1975</v>
      </c>
      <c r="E320" s="37">
        <f t="shared" si="48"/>
        <v>6827.4789873417722</v>
      </c>
      <c r="F320" s="38">
        <f t="shared" si="45"/>
        <v>1.6997003809507336</v>
      </c>
      <c r="G320" s="39">
        <f t="shared" si="46"/>
        <v>-1686.3641504995235</v>
      </c>
      <c r="H320" s="39">
        <f t="shared" si="47"/>
        <v>0</v>
      </c>
      <c r="I320" s="37">
        <f t="shared" si="49"/>
        <v>-1686.3641504995235</v>
      </c>
      <c r="J320" s="40">
        <f t="shared" si="50"/>
        <v>-40.898959570428545</v>
      </c>
      <c r="K320" s="37">
        <f t="shared" si="51"/>
        <v>-1727.2631100699521</v>
      </c>
      <c r="L320" s="37">
        <f t="shared" si="52"/>
        <v>-3330569.1972365589</v>
      </c>
      <c r="M320" s="37">
        <f t="shared" si="53"/>
        <v>-3411344.6423881552</v>
      </c>
      <c r="N320" s="41">
        <f>jan!M320</f>
        <v>1299366.5134035847</v>
      </c>
      <c r="O320" s="41">
        <f t="shared" si="54"/>
        <v>-4710711.1557917399</v>
      </c>
      <c r="P320" s="4"/>
      <c r="Q320" s="65"/>
      <c r="R320" s="4"/>
    </row>
    <row r="321" spans="1:18" s="34" customFormat="1" x14ac:dyDescent="0.3">
      <c r="A321" s="33" t="s">
        <v>781</v>
      </c>
      <c r="B321" s="34" t="s">
        <v>371</v>
      </c>
      <c r="C321" s="36">
        <v>7929196</v>
      </c>
      <c r="D321" s="36">
        <v>2576</v>
      </c>
      <c r="E321" s="37">
        <f t="shared" si="48"/>
        <v>3078.1040372670809</v>
      </c>
      <c r="F321" s="38">
        <f t="shared" si="45"/>
        <v>0.76629376881990696</v>
      </c>
      <c r="G321" s="39">
        <f t="shared" si="46"/>
        <v>563.26081954529127</v>
      </c>
      <c r="H321" s="39">
        <f t="shared" si="47"/>
        <v>187.9782889569301</v>
      </c>
      <c r="I321" s="37">
        <f t="shared" si="49"/>
        <v>751.23910850222137</v>
      </c>
      <c r="J321" s="40">
        <f t="shared" si="50"/>
        <v>-40.898959570428545</v>
      </c>
      <c r="K321" s="37">
        <f t="shared" si="51"/>
        <v>710.34014893179278</v>
      </c>
      <c r="L321" s="37">
        <f t="shared" si="52"/>
        <v>1935191.9435017223</v>
      </c>
      <c r="M321" s="37">
        <f t="shared" si="53"/>
        <v>1829836.2236482983</v>
      </c>
      <c r="N321" s="41">
        <f>jan!M321</f>
        <v>1688087.0213304481</v>
      </c>
      <c r="O321" s="41">
        <f t="shared" si="54"/>
        <v>141749.2023178502</v>
      </c>
      <c r="P321" s="4"/>
      <c r="Q321" s="65"/>
      <c r="R321" s="4"/>
    </row>
    <row r="322" spans="1:18" s="34" customFormat="1" x14ac:dyDescent="0.3">
      <c r="A322" s="33" t="s">
        <v>782</v>
      </c>
      <c r="B322" s="34" t="s">
        <v>783</v>
      </c>
      <c r="C322" s="36">
        <v>8178707</v>
      </c>
      <c r="D322" s="36">
        <v>1747</v>
      </c>
      <c r="E322" s="37">
        <f t="shared" si="48"/>
        <v>4681.5724098454493</v>
      </c>
      <c r="F322" s="38">
        <f t="shared" si="45"/>
        <v>1.1654770997048294</v>
      </c>
      <c r="G322" s="39">
        <f t="shared" si="46"/>
        <v>-398.82020400172979</v>
      </c>
      <c r="H322" s="39">
        <f t="shared" si="47"/>
        <v>0</v>
      </c>
      <c r="I322" s="37">
        <f t="shared" si="49"/>
        <v>-398.82020400172979</v>
      </c>
      <c r="J322" s="40">
        <f t="shared" si="50"/>
        <v>-40.898959570428545</v>
      </c>
      <c r="K322" s="37">
        <f t="shared" si="51"/>
        <v>-439.71916357215832</v>
      </c>
      <c r="L322" s="37">
        <f t="shared" si="52"/>
        <v>-696738.8963910219</v>
      </c>
      <c r="M322" s="37">
        <f t="shared" si="53"/>
        <v>-768189.37876056053</v>
      </c>
      <c r="N322" s="41">
        <f>jan!M322</f>
        <v>651689.40157775336</v>
      </c>
      <c r="O322" s="41">
        <f t="shared" si="54"/>
        <v>-1419878.7803383139</v>
      </c>
      <c r="P322" s="4"/>
      <c r="Q322" s="65"/>
      <c r="R322" s="4"/>
    </row>
    <row r="323" spans="1:18" s="34" customFormat="1" x14ac:dyDescent="0.3">
      <c r="A323" s="33" t="s">
        <v>784</v>
      </c>
      <c r="B323" s="34" t="s">
        <v>785</v>
      </c>
      <c r="C323" s="36">
        <v>7686932</v>
      </c>
      <c r="D323" s="36">
        <v>1925</v>
      </c>
      <c r="E323" s="37">
        <f t="shared" si="48"/>
        <v>3993.2114285714288</v>
      </c>
      <c r="F323" s="38">
        <f t="shared" si="45"/>
        <v>0.99410968513317255</v>
      </c>
      <c r="G323" s="39">
        <f t="shared" si="46"/>
        <v>14.196384762682555</v>
      </c>
      <c r="H323" s="39">
        <f t="shared" si="47"/>
        <v>0</v>
      </c>
      <c r="I323" s="37">
        <f t="shared" si="49"/>
        <v>14.196384762682555</v>
      </c>
      <c r="J323" s="40">
        <f t="shared" si="50"/>
        <v>-40.898959570428545</v>
      </c>
      <c r="K323" s="37">
        <f t="shared" si="51"/>
        <v>-26.702574807745989</v>
      </c>
      <c r="L323" s="37">
        <f t="shared" si="52"/>
        <v>27328.040668163918</v>
      </c>
      <c r="M323" s="37">
        <f t="shared" si="53"/>
        <v>-51402.456504911032</v>
      </c>
      <c r="N323" s="41">
        <f>jan!M323</f>
        <v>1084051.7257224815</v>
      </c>
      <c r="O323" s="41">
        <f t="shared" si="54"/>
        <v>-1135454.1822273924</v>
      </c>
      <c r="P323" s="4"/>
      <c r="Q323" s="65"/>
      <c r="R323" s="4"/>
    </row>
    <row r="324" spans="1:18" s="34" customFormat="1" x14ac:dyDescent="0.3">
      <c r="A324" s="33" t="s">
        <v>786</v>
      </c>
      <c r="B324" s="34" t="s">
        <v>372</v>
      </c>
      <c r="C324" s="36">
        <v>7111908</v>
      </c>
      <c r="D324" s="36">
        <v>2077</v>
      </c>
      <c r="E324" s="37">
        <f t="shared" si="48"/>
        <v>3424.1251805488687</v>
      </c>
      <c r="F324" s="38">
        <f t="shared" si="45"/>
        <v>0.85243570644336475</v>
      </c>
      <c r="G324" s="39">
        <f t="shared" si="46"/>
        <v>355.64813357621858</v>
      </c>
      <c r="H324" s="39">
        <f t="shared" si="47"/>
        <v>66.870888808304372</v>
      </c>
      <c r="I324" s="37">
        <f t="shared" si="49"/>
        <v>422.51902238452294</v>
      </c>
      <c r="J324" s="40">
        <f t="shared" si="50"/>
        <v>-40.898959570428545</v>
      </c>
      <c r="K324" s="37">
        <f t="shared" si="51"/>
        <v>381.62006281409441</v>
      </c>
      <c r="L324" s="37">
        <f t="shared" si="52"/>
        <v>877572.00949265412</v>
      </c>
      <c r="M324" s="37">
        <f t="shared" si="53"/>
        <v>792624.87046487408</v>
      </c>
      <c r="N324" s="41">
        <f>jan!M324</f>
        <v>649397.20027303544</v>
      </c>
      <c r="O324" s="41">
        <f t="shared" si="54"/>
        <v>143227.67019183864</v>
      </c>
      <c r="P324" s="4"/>
      <c r="Q324" s="65"/>
      <c r="R324" s="4"/>
    </row>
    <row r="325" spans="1:18" s="34" customFormat="1" x14ac:dyDescent="0.3">
      <c r="A325" s="33" t="s">
        <v>787</v>
      </c>
      <c r="B325" s="34" t="s">
        <v>373</v>
      </c>
      <c r="C325" s="36">
        <v>3424875</v>
      </c>
      <c r="D325" s="36">
        <v>1259</v>
      </c>
      <c r="E325" s="37">
        <f t="shared" si="48"/>
        <v>2720.3137410643367</v>
      </c>
      <c r="F325" s="38">
        <f t="shared" si="45"/>
        <v>0.67722190146099281</v>
      </c>
      <c r="G325" s="39">
        <f t="shared" si="46"/>
        <v>777.93499726693778</v>
      </c>
      <c r="H325" s="39">
        <f t="shared" si="47"/>
        <v>313.20489262789056</v>
      </c>
      <c r="I325" s="37">
        <f t="shared" si="49"/>
        <v>1091.1398898948282</v>
      </c>
      <c r="J325" s="40">
        <f t="shared" si="50"/>
        <v>-40.898959570428545</v>
      </c>
      <c r="K325" s="37">
        <f t="shared" si="51"/>
        <v>1050.2409303243996</v>
      </c>
      <c r="L325" s="37">
        <f t="shared" si="52"/>
        <v>1373745.1213775887</v>
      </c>
      <c r="M325" s="37">
        <f t="shared" si="53"/>
        <v>1322253.3312784191</v>
      </c>
      <c r="N325" s="41">
        <f>jan!M325</f>
        <v>1076015.8938101837</v>
      </c>
      <c r="O325" s="41">
        <f t="shared" si="54"/>
        <v>246237.43746823538</v>
      </c>
      <c r="P325" s="4"/>
      <c r="Q325" s="65"/>
      <c r="R325" s="4"/>
    </row>
    <row r="326" spans="1:18" s="34" customFormat="1" x14ac:dyDescent="0.3">
      <c r="A326" s="33" t="s">
        <v>788</v>
      </c>
      <c r="B326" s="34" t="s">
        <v>374</v>
      </c>
      <c r="C326" s="36">
        <v>3735023</v>
      </c>
      <c r="D326" s="36">
        <v>1387</v>
      </c>
      <c r="E326" s="37">
        <f t="shared" si="48"/>
        <v>2692.8788752703676</v>
      </c>
      <c r="F326" s="38">
        <f t="shared" si="45"/>
        <v>0.6703919936827637</v>
      </c>
      <c r="G326" s="39">
        <f t="shared" si="46"/>
        <v>794.39591674331916</v>
      </c>
      <c r="H326" s="39">
        <f t="shared" si="47"/>
        <v>322.80709565577973</v>
      </c>
      <c r="I326" s="37">
        <f t="shared" si="49"/>
        <v>1117.203012399099</v>
      </c>
      <c r="J326" s="40">
        <f t="shared" si="50"/>
        <v>-40.898959570428545</v>
      </c>
      <c r="K326" s="37">
        <f t="shared" si="51"/>
        <v>1076.3040528286704</v>
      </c>
      <c r="L326" s="37">
        <f t="shared" si="52"/>
        <v>1549560.5781975503</v>
      </c>
      <c r="M326" s="37">
        <f t="shared" si="53"/>
        <v>1492833.7212733659</v>
      </c>
      <c r="N326" s="41">
        <f>jan!M326</f>
        <v>1282115.6302738085</v>
      </c>
      <c r="O326" s="41">
        <f t="shared" si="54"/>
        <v>210718.0909995574</v>
      </c>
      <c r="P326" s="4"/>
      <c r="Q326" s="65"/>
      <c r="R326" s="4"/>
    </row>
    <row r="327" spans="1:18" s="34" customFormat="1" x14ac:dyDescent="0.3">
      <c r="A327" s="33" t="s">
        <v>789</v>
      </c>
      <c r="B327" s="34" t="s">
        <v>375</v>
      </c>
      <c r="C327" s="36">
        <v>7224405</v>
      </c>
      <c r="D327" s="36">
        <v>2470</v>
      </c>
      <c r="E327" s="37">
        <f t="shared" si="48"/>
        <v>2924.8603238866399</v>
      </c>
      <c r="F327" s="38">
        <f t="shared" si="45"/>
        <v>0.72814375788703523</v>
      </c>
      <c r="G327" s="39">
        <f t="shared" si="46"/>
        <v>655.20704757355588</v>
      </c>
      <c r="H327" s="39">
        <f t="shared" si="47"/>
        <v>241.61358864008443</v>
      </c>
      <c r="I327" s="37">
        <f t="shared" si="49"/>
        <v>896.82063621364034</v>
      </c>
      <c r="J327" s="40">
        <f t="shared" si="50"/>
        <v>-40.898959570428545</v>
      </c>
      <c r="K327" s="37">
        <f t="shared" si="51"/>
        <v>855.92167664321175</v>
      </c>
      <c r="L327" s="37">
        <f t="shared" si="52"/>
        <v>2215146.9714476918</v>
      </c>
      <c r="M327" s="37">
        <f t="shared" si="53"/>
        <v>2114126.5413087332</v>
      </c>
      <c r="N327" s="41">
        <f>jan!M327</f>
        <v>1893286.3114465091</v>
      </c>
      <c r="O327" s="41">
        <f t="shared" si="54"/>
        <v>220840.22986222408</v>
      </c>
      <c r="P327" s="4"/>
      <c r="Q327" s="65"/>
      <c r="R327" s="4"/>
    </row>
    <row r="328" spans="1:18" s="34" customFormat="1" x14ac:dyDescent="0.3">
      <c r="A328" s="33" t="s">
        <v>790</v>
      </c>
      <c r="B328" s="34" t="s">
        <v>376</v>
      </c>
      <c r="C328" s="36">
        <v>1683248</v>
      </c>
      <c r="D328" s="36">
        <v>508</v>
      </c>
      <c r="E328" s="37">
        <f t="shared" si="48"/>
        <v>3313.48031496063</v>
      </c>
      <c r="F328" s="38">
        <f t="shared" ref="F328:F391" si="55">IF(ISNUMBER(C328),E328/E$435,"")</f>
        <v>0.82489067546791339</v>
      </c>
      <c r="G328" s="39">
        <f t="shared" ref="G328:G391" si="56">(E$435-E328)*0.6</f>
        <v>422.03505292916179</v>
      </c>
      <c r="H328" s="39">
        <f t="shared" ref="H328:H391" si="57">IF(E328&gt;=E$435*0.9,0,IF(E328&lt;0.9*E$435,(E$435*0.9-E328)*0.35))</f>
        <v>105.59659176418791</v>
      </c>
      <c r="I328" s="37">
        <f t="shared" si="49"/>
        <v>527.6316446933497</v>
      </c>
      <c r="J328" s="40">
        <f t="shared" si="50"/>
        <v>-40.898959570428545</v>
      </c>
      <c r="K328" s="37">
        <f t="shared" si="51"/>
        <v>486.73268512292117</v>
      </c>
      <c r="L328" s="37">
        <f t="shared" si="52"/>
        <v>268036.87550422165</v>
      </c>
      <c r="M328" s="37">
        <f t="shared" si="53"/>
        <v>247260.20404244395</v>
      </c>
      <c r="N328" s="41">
        <f>jan!M328</f>
        <v>230906.42284001069</v>
      </c>
      <c r="O328" s="41">
        <f t="shared" si="54"/>
        <v>16353.781202433252</v>
      </c>
      <c r="P328" s="4"/>
      <c r="Q328" s="65"/>
      <c r="R328" s="4"/>
    </row>
    <row r="329" spans="1:18" s="34" customFormat="1" x14ac:dyDescent="0.3">
      <c r="A329" s="33" t="s">
        <v>791</v>
      </c>
      <c r="B329" s="34" t="s">
        <v>377</v>
      </c>
      <c r="C329" s="36">
        <v>3197636</v>
      </c>
      <c r="D329" s="36">
        <v>732</v>
      </c>
      <c r="E329" s="37">
        <f t="shared" ref="E329:E392" si="58">(C329)/D329</f>
        <v>4368.3551912568309</v>
      </c>
      <c r="F329" s="38">
        <f t="shared" si="55"/>
        <v>1.0875016966691797</v>
      </c>
      <c r="G329" s="39">
        <f t="shared" si="56"/>
        <v>-210.88987284855875</v>
      </c>
      <c r="H329" s="39">
        <f t="shared" si="57"/>
        <v>0</v>
      </c>
      <c r="I329" s="37">
        <f t="shared" ref="I329:I392" si="59">G329+H329</f>
        <v>-210.88987284855875</v>
      </c>
      <c r="J329" s="40">
        <f t="shared" ref="J329:J392" si="60">I$437</f>
        <v>-40.898959570428545</v>
      </c>
      <c r="K329" s="37">
        <f t="shared" ref="K329:K392" si="61">I329+J329</f>
        <v>-251.78883241898728</v>
      </c>
      <c r="L329" s="37">
        <f t="shared" ref="L329:L392" si="62">(I329*D329)</f>
        <v>-154371.38692514499</v>
      </c>
      <c r="M329" s="37">
        <f t="shared" ref="M329:M392" si="63">(K329*D329)</f>
        <v>-184309.42533069869</v>
      </c>
      <c r="N329" s="41">
        <f>jan!M329</f>
        <v>-246732.81083374596</v>
      </c>
      <c r="O329" s="41">
        <f t="shared" ref="O329:O392" si="64">M329-N329</f>
        <v>62423.385503047262</v>
      </c>
      <c r="P329" s="4"/>
      <c r="Q329" s="65"/>
      <c r="R329" s="4"/>
    </row>
    <row r="330" spans="1:18" s="34" customFormat="1" x14ac:dyDescent="0.3">
      <c r="A330" s="33" t="s">
        <v>792</v>
      </c>
      <c r="B330" s="34" t="s">
        <v>378</v>
      </c>
      <c r="C330" s="36">
        <v>4978508</v>
      </c>
      <c r="D330" s="36">
        <v>1292</v>
      </c>
      <c r="E330" s="37">
        <f t="shared" si="58"/>
        <v>3853.3343653250772</v>
      </c>
      <c r="F330" s="38">
        <f t="shared" si="55"/>
        <v>0.9592873007469469</v>
      </c>
      <c r="G330" s="39">
        <f t="shared" si="56"/>
        <v>98.122622710493488</v>
      </c>
      <c r="H330" s="39">
        <f t="shared" si="57"/>
        <v>0</v>
      </c>
      <c r="I330" s="37">
        <f t="shared" si="59"/>
        <v>98.122622710493488</v>
      </c>
      <c r="J330" s="40">
        <f t="shared" si="60"/>
        <v>-40.898959570428545</v>
      </c>
      <c r="K330" s="37">
        <f t="shared" si="61"/>
        <v>57.223663140064943</v>
      </c>
      <c r="L330" s="37">
        <f t="shared" si="62"/>
        <v>126774.42854195759</v>
      </c>
      <c r="M330" s="37">
        <f t="shared" si="63"/>
        <v>73932.972776963899</v>
      </c>
      <c r="N330" s="41">
        <f>jan!M330</f>
        <v>133214.91967595619</v>
      </c>
      <c r="O330" s="41">
        <f t="shared" si="64"/>
        <v>-59281.94689899229</v>
      </c>
      <c r="P330" s="4"/>
      <c r="Q330" s="65"/>
      <c r="R330" s="4"/>
    </row>
    <row r="331" spans="1:18" s="34" customFormat="1" x14ac:dyDescent="0.3">
      <c r="A331" s="33" t="s">
        <v>793</v>
      </c>
      <c r="B331" s="34" t="s">
        <v>379</v>
      </c>
      <c r="C331" s="36">
        <v>37838916</v>
      </c>
      <c r="D331" s="36">
        <v>11480</v>
      </c>
      <c r="E331" s="37">
        <f t="shared" si="58"/>
        <v>3296.0728222996518</v>
      </c>
      <c r="F331" s="38">
        <f t="shared" si="55"/>
        <v>0.8205570814777865</v>
      </c>
      <c r="G331" s="39">
        <f t="shared" si="56"/>
        <v>432.47954852574873</v>
      </c>
      <c r="H331" s="39">
        <f t="shared" si="57"/>
        <v>111.6892141955303</v>
      </c>
      <c r="I331" s="37">
        <f t="shared" si="59"/>
        <v>544.16876272127899</v>
      </c>
      <c r="J331" s="40">
        <f t="shared" si="60"/>
        <v>-40.898959570428545</v>
      </c>
      <c r="K331" s="37">
        <f t="shared" si="61"/>
        <v>503.26980315085046</v>
      </c>
      <c r="L331" s="37">
        <f t="shared" si="62"/>
        <v>6247057.3960402831</v>
      </c>
      <c r="M331" s="37">
        <f t="shared" si="63"/>
        <v>5777537.3401717637</v>
      </c>
      <c r="N331" s="41">
        <f>jan!M331</f>
        <v>4793206.451581344</v>
      </c>
      <c r="O331" s="41">
        <f t="shared" si="64"/>
        <v>984330.88859041966</v>
      </c>
      <c r="P331" s="4"/>
      <c r="Q331" s="65"/>
      <c r="R331" s="4"/>
    </row>
    <row r="332" spans="1:18" s="34" customFormat="1" x14ac:dyDescent="0.3">
      <c r="A332" s="33" t="s">
        <v>794</v>
      </c>
      <c r="B332" s="34" t="s">
        <v>380</v>
      </c>
      <c r="C332" s="36">
        <v>34779427</v>
      </c>
      <c r="D332" s="36">
        <v>9595</v>
      </c>
      <c r="E332" s="37">
        <f t="shared" si="58"/>
        <v>3624.7448671182906</v>
      </c>
      <c r="F332" s="38">
        <f t="shared" si="55"/>
        <v>0.9023799623422798</v>
      </c>
      <c r="G332" s="39">
        <f t="shared" si="56"/>
        <v>235.27632163456545</v>
      </c>
      <c r="H332" s="39">
        <f t="shared" si="57"/>
        <v>0</v>
      </c>
      <c r="I332" s="37">
        <f t="shared" si="59"/>
        <v>235.27632163456545</v>
      </c>
      <c r="J332" s="40">
        <f t="shared" si="60"/>
        <v>-40.898959570428545</v>
      </c>
      <c r="K332" s="37">
        <f t="shared" si="61"/>
        <v>194.37736206413689</v>
      </c>
      <c r="L332" s="37">
        <f t="shared" si="62"/>
        <v>2257476.3060836555</v>
      </c>
      <c r="M332" s="37">
        <f t="shared" si="63"/>
        <v>1865050.7890053934</v>
      </c>
      <c r="N332" s="41">
        <f>jan!M332</f>
        <v>1465640.2093582039</v>
      </c>
      <c r="O332" s="41">
        <f t="shared" si="64"/>
        <v>399410.57964718947</v>
      </c>
      <c r="P332" s="4"/>
      <c r="Q332" s="65"/>
      <c r="R332" s="4"/>
    </row>
    <row r="333" spans="1:18" s="34" customFormat="1" x14ac:dyDescent="0.3">
      <c r="A333" s="33" t="s">
        <v>795</v>
      </c>
      <c r="B333" s="34" t="s">
        <v>381</v>
      </c>
      <c r="C333" s="36">
        <v>27293020</v>
      </c>
      <c r="D333" s="36">
        <v>8091</v>
      </c>
      <c r="E333" s="37">
        <f t="shared" si="58"/>
        <v>3373.2567049808431</v>
      </c>
      <c r="F333" s="38">
        <f t="shared" si="55"/>
        <v>0.83977200327244961</v>
      </c>
      <c r="G333" s="39">
        <f t="shared" si="56"/>
        <v>386.16921891703396</v>
      </c>
      <c r="H333" s="39">
        <f t="shared" si="57"/>
        <v>84.674855257113336</v>
      </c>
      <c r="I333" s="37">
        <f t="shared" si="59"/>
        <v>470.84407417414729</v>
      </c>
      <c r="J333" s="40">
        <f t="shared" si="60"/>
        <v>-40.898959570428545</v>
      </c>
      <c r="K333" s="37">
        <f t="shared" si="61"/>
        <v>429.94511460371876</v>
      </c>
      <c r="L333" s="37">
        <f t="shared" si="62"/>
        <v>3809599.4041430256</v>
      </c>
      <c r="M333" s="37">
        <f t="shared" si="63"/>
        <v>3478685.9222586886</v>
      </c>
      <c r="N333" s="41">
        <f>jan!M333</f>
        <v>2451217.3525561537</v>
      </c>
      <c r="O333" s="41">
        <f t="shared" si="64"/>
        <v>1027468.5697025349</v>
      </c>
      <c r="P333" s="4"/>
      <c r="Q333" s="65"/>
      <c r="R333" s="4"/>
    </row>
    <row r="334" spans="1:18" s="34" customFormat="1" x14ac:dyDescent="0.3">
      <c r="A334" s="33" t="s">
        <v>796</v>
      </c>
      <c r="B334" s="34" t="s">
        <v>188</v>
      </c>
      <c r="C334" s="36">
        <v>8162393</v>
      </c>
      <c r="D334" s="36">
        <v>2616</v>
      </c>
      <c r="E334" s="37">
        <f t="shared" si="58"/>
        <v>3120.1808103975536</v>
      </c>
      <c r="F334" s="38">
        <f t="shared" si="55"/>
        <v>0.7767687783295133</v>
      </c>
      <c r="G334" s="39">
        <f t="shared" si="56"/>
        <v>538.01475566700765</v>
      </c>
      <c r="H334" s="39">
        <f t="shared" si="57"/>
        <v>173.25141836126465</v>
      </c>
      <c r="I334" s="37">
        <f t="shared" si="59"/>
        <v>711.2661740282723</v>
      </c>
      <c r="J334" s="40">
        <f t="shared" si="60"/>
        <v>-40.898959570428545</v>
      </c>
      <c r="K334" s="37">
        <f t="shared" si="61"/>
        <v>670.36721445784372</v>
      </c>
      <c r="L334" s="37">
        <f t="shared" si="62"/>
        <v>1860672.3112579603</v>
      </c>
      <c r="M334" s="37">
        <f t="shared" si="63"/>
        <v>1753680.6330217191</v>
      </c>
      <c r="N334" s="41">
        <f>jan!M334</f>
        <v>1621092.7514753307</v>
      </c>
      <c r="O334" s="41">
        <f t="shared" si="64"/>
        <v>132587.88154638838</v>
      </c>
      <c r="P334" s="4"/>
      <c r="Q334" s="65"/>
      <c r="R334" s="4"/>
    </row>
    <row r="335" spans="1:18" s="34" customFormat="1" x14ac:dyDescent="0.3">
      <c r="A335" s="33" t="s">
        <v>797</v>
      </c>
      <c r="B335" s="34" t="s">
        <v>382</v>
      </c>
      <c r="C335" s="36">
        <v>18405632</v>
      </c>
      <c r="D335" s="36">
        <v>4449</v>
      </c>
      <c r="E335" s="37">
        <f t="shared" si="58"/>
        <v>4137.0267475837263</v>
      </c>
      <c r="F335" s="38">
        <f t="shared" si="55"/>
        <v>1.0299124979964496</v>
      </c>
      <c r="G335" s="39">
        <f t="shared" si="56"/>
        <v>-72.092806644695969</v>
      </c>
      <c r="H335" s="39">
        <f t="shared" si="57"/>
        <v>0</v>
      </c>
      <c r="I335" s="37">
        <f t="shared" si="59"/>
        <v>-72.092806644695969</v>
      </c>
      <c r="J335" s="40">
        <f t="shared" si="60"/>
        <v>-40.898959570428545</v>
      </c>
      <c r="K335" s="37">
        <f t="shared" si="61"/>
        <v>-112.99176621512451</v>
      </c>
      <c r="L335" s="37">
        <f t="shared" si="62"/>
        <v>-320740.89676225238</v>
      </c>
      <c r="M335" s="37">
        <f t="shared" si="63"/>
        <v>-502700.36789108894</v>
      </c>
      <c r="N335" s="41">
        <f>jan!M335</f>
        <v>-782102.59207559668</v>
      </c>
      <c r="O335" s="41">
        <f t="shared" si="64"/>
        <v>279402.22418450774</v>
      </c>
      <c r="P335" s="4"/>
      <c r="Q335" s="65"/>
      <c r="R335" s="4"/>
    </row>
    <row r="336" spans="1:18" s="34" customFormat="1" x14ac:dyDescent="0.3">
      <c r="A336" s="33" t="s">
        <v>798</v>
      </c>
      <c r="B336" s="34" t="s">
        <v>799</v>
      </c>
      <c r="C336" s="36">
        <v>37607898</v>
      </c>
      <c r="D336" s="36">
        <v>10518</v>
      </c>
      <c r="E336" s="37">
        <f t="shared" si="58"/>
        <v>3575.5750142612665</v>
      </c>
      <c r="F336" s="38">
        <f t="shared" si="55"/>
        <v>0.89013913116765109</v>
      </c>
      <c r="G336" s="39">
        <f t="shared" si="56"/>
        <v>264.77823334877991</v>
      </c>
      <c r="H336" s="39">
        <f t="shared" si="57"/>
        <v>13.863447008965158</v>
      </c>
      <c r="I336" s="37">
        <f t="shared" si="59"/>
        <v>278.64168035774509</v>
      </c>
      <c r="J336" s="40">
        <f t="shared" si="60"/>
        <v>-40.898959570428545</v>
      </c>
      <c r="K336" s="37">
        <f t="shared" si="61"/>
        <v>237.74272078731656</v>
      </c>
      <c r="L336" s="37">
        <f t="shared" si="62"/>
        <v>2930753.1940027629</v>
      </c>
      <c r="M336" s="37">
        <f t="shared" si="63"/>
        <v>2500577.9372409955</v>
      </c>
      <c r="N336" s="41">
        <f>jan!M336</f>
        <v>1596688.8148233034</v>
      </c>
      <c r="O336" s="41">
        <f t="shared" si="64"/>
        <v>903889.1224176921</v>
      </c>
      <c r="P336" s="4"/>
      <c r="Q336" s="65"/>
      <c r="R336" s="4"/>
    </row>
    <row r="337" spans="1:18" s="34" customFormat="1" x14ac:dyDescent="0.3">
      <c r="A337" s="33" t="s">
        <v>800</v>
      </c>
      <c r="B337" s="34" t="s">
        <v>383</v>
      </c>
      <c r="C337" s="36">
        <v>16725551</v>
      </c>
      <c r="D337" s="36">
        <v>4771</v>
      </c>
      <c r="E337" s="37">
        <f t="shared" si="58"/>
        <v>3505.6698805281912</v>
      </c>
      <c r="F337" s="38">
        <f t="shared" si="55"/>
        <v>0.87273625337676963</v>
      </c>
      <c r="G337" s="39">
        <f t="shared" si="56"/>
        <v>306.72131358862504</v>
      </c>
      <c r="H337" s="39">
        <f t="shared" si="57"/>
        <v>38.330243815541479</v>
      </c>
      <c r="I337" s="37">
        <f t="shared" si="59"/>
        <v>345.05155740416649</v>
      </c>
      <c r="J337" s="40">
        <f t="shared" si="60"/>
        <v>-40.898959570428545</v>
      </c>
      <c r="K337" s="37">
        <f t="shared" si="61"/>
        <v>304.15259783373796</v>
      </c>
      <c r="L337" s="37">
        <f t="shared" si="62"/>
        <v>1646240.9803752783</v>
      </c>
      <c r="M337" s="37">
        <f t="shared" si="63"/>
        <v>1451112.0442647638</v>
      </c>
      <c r="N337" s="41">
        <f>jan!M337</f>
        <v>1226524.4505308873</v>
      </c>
      <c r="O337" s="41">
        <f t="shared" si="64"/>
        <v>224587.59373387648</v>
      </c>
      <c r="P337" s="4"/>
      <c r="Q337" s="65"/>
      <c r="R337" s="4"/>
    </row>
    <row r="338" spans="1:18" s="34" customFormat="1" x14ac:dyDescent="0.3">
      <c r="A338" s="33" t="s">
        <v>801</v>
      </c>
      <c r="B338" s="34" t="s">
        <v>384</v>
      </c>
      <c r="C338" s="36">
        <v>4948439</v>
      </c>
      <c r="D338" s="36">
        <v>1039</v>
      </c>
      <c r="E338" s="37">
        <f t="shared" si="58"/>
        <v>4762.6939364773825</v>
      </c>
      <c r="F338" s="38">
        <f t="shared" si="55"/>
        <v>1.1856722976651948</v>
      </c>
      <c r="G338" s="39">
        <f t="shared" si="56"/>
        <v>-447.49311998088967</v>
      </c>
      <c r="H338" s="39">
        <f t="shared" si="57"/>
        <v>0</v>
      </c>
      <c r="I338" s="37">
        <f t="shared" si="59"/>
        <v>-447.49311998088967</v>
      </c>
      <c r="J338" s="40">
        <f t="shared" si="60"/>
        <v>-40.898959570428545</v>
      </c>
      <c r="K338" s="37">
        <f t="shared" si="61"/>
        <v>-488.3920795513182</v>
      </c>
      <c r="L338" s="37">
        <f t="shared" si="62"/>
        <v>-464945.3516601444</v>
      </c>
      <c r="M338" s="37">
        <f t="shared" si="63"/>
        <v>-507439.37065381964</v>
      </c>
      <c r="N338" s="41">
        <f>jan!M338</f>
        <v>-177046.76892932004</v>
      </c>
      <c r="O338" s="41">
        <f t="shared" si="64"/>
        <v>-330392.6017244996</v>
      </c>
      <c r="P338" s="4"/>
      <c r="Q338" s="65"/>
      <c r="R338" s="4"/>
    </row>
    <row r="339" spans="1:18" s="34" customFormat="1" x14ac:dyDescent="0.3">
      <c r="A339" s="33" t="s">
        <v>802</v>
      </c>
      <c r="B339" s="34" t="s">
        <v>385</v>
      </c>
      <c r="C339" s="36">
        <v>317354827</v>
      </c>
      <c r="D339" s="36">
        <v>76649</v>
      </c>
      <c r="E339" s="37">
        <f t="shared" si="58"/>
        <v>4140.3648710354992</v>
      </c>
      <c r="F339" s="38">
        <f t="shared" si="55"/>
        <v>1.0307435235789755</v>
      </c>
      <c r="G339" s="39">
        <f t="shared" si="56"/>
        <v>-74.095680715759684</v>
      </c>
      <c r="H339" s="39">
        <f t="shared" si="57"/>
        <v>0</v>
      </c>
      <c r="I339" s="37">
        <f t="shared" si="59"/>
        <v>-74.095680715759684</v>
      </c>
      <c r="J339" s="40">
        <f t="shared" si="60"/>
        <v>-40.898959570428545</v>
      </c>
      <c r="K339" s="37">
        <f t="shared" si="61"/>
        <v>-114.99464028618823</v>
      </c>
      <c r="L339" s="37">
        <f t="shared" si="62"/>
        <v>-5679359.8311822638</v>
      </c>
      <c r="M339" s="37">
        <f t="shared" si="63"/>
        <v>-8814224.1832960416</v>
      </c>
      <c r="N339" s="41">
        <f>jan!M339</f>
        <v>-14646996.551360399</v>
      </c>
      <c r="O339" s="41">
        <f t="shared" si="64"/>
        <v>5832772.368064357</v>
      </c>
      <c r="P339" s="4"/>
      <c r="Q339" s="65"/>
      <c r="R339" s="4"/>
    </row>
    <row r="340" spans="1:18" s="34" customFormat="1" x14ac:dyDescent="0.3">
      <c r="A340" s="33" t="s">
        <v>803</v>
      </c>
      <c r="B340" s="34" t="s">
        <v>804</v>
      </c>
      <c r="C340" s="36">
        <v>89370479</v>
      </c>
      <c r="D340" s="36">
        <v>24827</v>
      </c>
      <c r="E340" s="37">
        <f t="shared" si="58"/>
        <v>3599.7292866637131</v>
      </c>
      <c r="F340" s="38">
        <f t="shared" si="55"/>
        <v>0.89615233546753148</v>
      </c>
      <c r="G340" s="39">
        <f t="shared" si="56"/>
        <v>250.28566990731196</v>
      </c>
      <c r="H340" s="39">
        <f t="shared" si="57"/>
        <v>5.40945166810884</v>
      </c>
      <c r="I340" s="37">
        <f t="shared" si="59"/>
        <v>255.69512157542079</v>
      </c>
      <c r="J340" s="40">
        <f t="shared" si="60"/>
        <v>-40.898959570428545</v>
      </c>
      <c r="K340" s="37">
        <f t="shared" si="61"/>
        <v>214.79616200499225</v>
      </c>
      <c r="L340" s="37">
        <f t="shared" si="62"/>
        <v>6348142.783352972</v>
      </c>
      <c r="M340" s="37">
        <f t="shared" si="63"/>
        <v>5332744.3140979428</v>
      </c>
      <c r="N340" s="41">
        <f>jan!M340</f>
        <v>3024670.1992221083</v>
      </c>
      <c r="O340" s="41">
        <f t="shared" si="64"/>
        <v>2308074.1148758344</v>
      </c>
      <c r="P340" s="4"/>
      <c r="Q340" s="65"/>
      <c r="R340" s="4"/>
    </row>
    <row r="341" spans="1:18" s="34" customFormat="1" x14ac:dyDescent="0.3">
      <c r="A341" s="33" t="s">
        <v>805</v>
      </c>
      <c r="B341" s="34" t="s">
        <v>386</v>
      </c>
      <c r="C341" s="36">
        <v>8546570</v>
      </c>
      <c r="D341" s="36">
        <v>2858</v>
      </c>
      <c r="E341" s="37">
        <f t="shared" si="58"/>
        <v>2990.402379286214</v>
      </c>
      <c r="F341" s="38">
        <f t="shared" si="55"/>
        <v>0.74446044765458941</v>
      </c>
      <c r="G341" s="39">
        <f t="shared" si="56"/>
        <v>615.88181433381135</v>
      </c>
      <c r="H341" s="39">
        <f t="shared" si="57"/>
        <v>218.67386925023351</v>
      </c>
      <c r="I341" s="37">
        <f t="shared" si="59"/>
        <v>834.5556835840448</v>
      </c>
      <c r="J341" s="40">
        <f t="shared" si="60"/>
        <v>-40.898959570428545</v>
      </c>
      <c r="K341" s="37">
        <f t="shared" si="61"/>
        <v>793.65672401361621</v>
      </c>
      <c r="L341" s="37">
        <f t="shared" si="62"/>
        <v>2385160.1436832002</v>
      </c>
      <c r="M341" s="37">
        <f t="shared" si="63"/>
        <v>2268270.9172309153</v>
      </c>
      <c r="N341" s="41">
        <f>jan!M341</f>
        <v>1781388.8938518709</v>
      </c>
      <c r="O341" s="41">
        <f t="shared" si="64"/>
        <v>486882.02337904437</v>
      </c>
      <c r="P341" s="4"/>
      <c r="Q341" s="65"/>
      <c r="R341" s="4"/>
    </row>
    <row r="342" spans="1:18" s="34" customFormat="1" x14ac:dyDescent="0.3">
      <c r="A342" s="33" t="s">
        <v>806</v>
      </c>
      <c r="B342" s="34" t="s">
        <v>387</v>
      </c>
      <c r="C342" s="36">
        <v>9555212</v>
      </c>
      <c r="D342" s="36">
        <v>3009</v>
      </c>
      <c r="E342" s="37">
        <f t="shared" si="58"/>
        <v>3175.5440345629777</v>
      </c>
      <c r="F342" s="38">
        <f t="shared" si="55"/>
        <v>0.79055144882606054</v>
      </c>
      <c r="G342" s="39">
        <f t="shared" si="56"/>
        <v>504.79682116775319</v>
      </c>
      <c r="H342" s="39">
        <f t="shared" si="57"/>
        <v>153.87428990336622</v>
      </c>
      <c r="I342" s="37">
        <f t="shared" si="59"/>
        <v>658.67111107111941</v>
      </c>
      <c r="J342" s="40">
        <f t="shared" si="60"/>
        <v>-40.898959570428545</v>
      </c>
      <c r="K342" s="37">
        <f t="shared" si="61"/>
        <v>617.77215150069082</v>
      </c>
      <c r="L342" s="37">
        <f t="shared" si="62"/>
        <v>1981941.3732129983</v>
      </c>
      <c r="M342" s="37">
        <f t="shared" si="63"/>
        <v>1858876.4038655786</v>
      </c>
      <c r="N342" s="41">
        <f>jan!M342</f>
        <v>1436792.7126488038</v>
      </c>
      <c r="O342" s="41">
        <f t="shared" si="64"/>
        <v>422083.69121677475</v>
      </c>
      <c r="P342" s="4"/>
      <c r="Q342" s="65"/>
      <c r="R342" s="4"/>
    </row>
    <row r="343" spans="1:18" s="34" customFormat="1" x14ac:dyDescent="0.3">
      <c r="A343" s="33" t="s">
        <v>807</v>
      </c>
      <c r="B343" s="34" t="s">
        <v>388</v>
      </c>
      <c r="C343" s="36">
        <v>4641190</v>
      </c>
      <c r="D343" s="36">
        <v>1375</v>
      </c>
      <c r="E343" s="37">
        <f t="shared" si="58"/>
        <v>3375.4109090909092</v>
      </c>
      <c r="F343" s="38">
        <f t="shared" si="55"/>
        <v>0.84030829222380532</v>
      </c>
      <c r="G343" s="39">
        <f t="shared" si="56"/>
        <v>384.8766964509943</v>
      </c>
      <c r="H343" s="39">
        <f t="shared" si="57"/>
        <v>83.920883818590198</v>
      </c>
      <c r="I343" s="37">
        <f t="shared" si="59"/>
        <v>468.7975802695845</v>
      </c>
      <c r="J343" s="40">
        <f t="shared" si="60"/>
        <v>-40.898959570428545</v>
      </c>
      <c r="K343" s="37">
        <f t="shared" si="61"/>
        <v>427.89862069915597</v>
      </c>
      <c r="L343" s="37">
        <f t="shared" si="62"/>
        <v>644596.67287067871</v>
      </c>
      <c r="M343" s="37">
        <f t="shared" si="63"/>
        <v>588360.60346133949</v>
      </c>
      <c r="N343" s="41">
        <f>jan!M343</f>
        <v>635164.76123034384</v>
      </c>
      <c r="O343" s="41">
        <f t="shared" si="64"/>
        <v>-46804.157769004349</v>
      </c>
      <c r="P343" s="4"/>
      <c r="Q343" s="65"/>
      <c r="R343" s="4"/>
    </row>
    <row r="344" spans="1:18" s="34" customFormat="1" x14ac:dyDescent="0.3">
      <c r="A344" s="33" t="s">
        <v>808</v>
      </c>
      <c r="B344" s="34" t="s">
        <v>389</v>
      </c>
      <c r="C344" s="36">
        <v>3216797</v>
      </c>
      <c r="D344" s="36">
        <v>1105</v>
      </c>
      <c r="E344" s="37">
        <f t="shared" si="58"/>
        <v>2911.1285067873305</v>
      </c>
      <c r="F344" s="38">
        <f t="shared" si="55"/>
        <v>0.72472522305183262</v>
      </c>
      <c r="G344" s="39">
        <f t="shared" si="56"/>
        <v>663.44613783314151</v>
      </c>
      <c r="H344" s="39">
        <f t="shared" si="57"/>
        <v>246.41972462484273</v>
      </c>
      <c r="I344" s="37">
        <f t="shared" si="59"/>
        <v>909.86586245798424</v>
      </c>
      <c r="J344" s="40">
        <f t="shared" si="60"/>
        <v>-40.898959570428545</v>
      </c>
      <c r="K344" s="37">
        <f t="shared" si="61"/>
        <v>868.96690288755565</v>
      </c>
      <c r="L344" s="37">
        <f t="shared" si="62"/>
        <v>1005401.7780160726</v>
      </c>
      <c r="M344" s="37">
        <f t="shared" si="63"/>
        <v>960208.42769074894</v>
      </c>
      <c r="N344" s="41">
        <f>jan!M344</f>
        <v>846969.55775238539</v>
      </c>
      <c r="O344" s="41">
        <f t="shared" si="64"/>
        <v>113238.86993836355</v>
      </c>
      <c r="P344" s="4"/>
      <c r="Q344" s="65"/>
      <c r="R344" s="4"/>
    </row>
    <row r="345" spans="1:18" s="34" customFormat="1" x14ac:dyDescent="0.3">
      <c r="A345" s="33" t="s">
        <v>809</v>
      </c>
      <c r="B345" s="34" t="s">
        <v>810</v>
      </c>
      <c r="C345" s="36">
        <v>2626709</v>
      </c>
      <c r="D345" s="36">
        <v>1042</v>
      </c>
      <c r="E345" s="37">
        <f t="shared" si="58"/>
        <v>2520.8339731285987</v>
      </c>
      <c r="F345" s="38">
        <f t="shared" si="55"/>
        <v>0.62756142822029126</v>
      </c>
      <c r="G345" s="39">
        <f t="shared" si="56"/>
        <v>897.62285802838062</v>
      </c>
      <c r="H345" s="39">
        <f t="shared" si="57"/>
        <v>383.02281140539884</v>
      </c>
      <c r="I345" s="37">
        <f t="shared" si="59"/>
        <v>1280.6456694337794</v>
      </c>
      <c r="J345" s="40">
        <f t="shared" si="60"/>
        <v>-40.898959570428545</v>
      </c>
      <c r="K345" s="37">
        <f t="shared" si="61"/>
        <v>1239.7467098633508</v>
      </c>
      <c r="L345" s="37">
        <f t="shared" si="62"/>
        <v>1334432.7875499981</v>
      </c>
      <c r="M345" s="37">
        <f t="shared" si="63"/>
        <v>1291816.0716776114</v>
      </c>
      <c r="N345" s="41">
        <f>jan!M345</f>
        <v>1176497.1952741952</v>
      </c>
      <c r="O345" s="41">
        <f t="shared" si="64"/>
        <v>115318.87640341627</v>
      </c>
      <c r="P345" s="4"/>
      <c r="Q345" s="65"/>
      <c r="R345" s="4"/>
    </row>
    <row r="346" spans="1:18" s="34" customFormat="1" x14ac:dyDescent="0.3">
      <c r="A346" s="33" t="s">
        <v>811</v>
      </c>
      <c r="B346" s="34" t="s">
        <v>390</v>
      </c>
      <c r="C346" s="36">
        <v>22997277</v>
      </c>
      <c r="D346" s="36">
        <v>4030</v>
      </c>
      <c r="E346" s="37">
        <f t="shared" si="58"/>
        <v>5706.5203473945412</v>
      </c>
      <c r="F346" s="38">
        <f t="shared" si="55"/>
        <v>1.4206378117534118</v>
      </c>
      <c r="G346" s="39">
        <f t="shared" si="56"/>
        <v>-1013.7889665311849</v>
      </c>
      <c r="H346" s="39">
        <f t="shared" si="57"/>
        <v>0</v>
      </c>
      <c r="I346" s="37">
        <f t="shared" si="59"/>
        <v>-1013.7889665311849</v>
      </c>
      <c r="J346" s="40">
        <f t="shared" si="60"/>
        <v>-40.898959570428545</v>
      </c>
      <c r="K346" s="37">
        <f t="shared" si="61"/>
        <v>-1054.6879261016134</v>
      </c>
      <c r="L346" s="37">
        <f t="shared" si="62"/>
        <v>-4085569.5351206749</v>
      </c>
      <c r="M346" s="37">
        <f t="shared" si="63"/>
        <v>-4250392.342189502</v>
      </c>
      <c r="N346" s="41">
        <f>jan!M346</f>
        <v>-753717.10008196358</v>
      </c>
      <c r="O346" s="41">
        <f t="shared" si="64"/>
        <v>-3496675.2421075385</v>
      </c>
      <c r="P346" s="4"/>
      <c r="Q346" s="65"/>
      <c r="R346" s="4"/>
    </row>
    <row r="347" spans="1:18" s="34" customFormat="1" x14ac:dyDescent="0.3">
      <c r="A347" s="33" t="s">
        <v>812</v>
      </c>
      <c r="B347" s="34" t="s">
        <v>391</v>
      </c>
      <c r="C347" s="36">
        <v>6922254</v>
      </c>
      <c r="D347" s="36">
        <v>2183</v>
      </c>
      <c r="E347" s="37">
        <f t="shared" si="58"/>
        <v>3170.98213467705</v>
      </c>
      <c r="F347" s="38">
        <f t="shared" si="55"/>
        <v>0.78941576419219406</v>
      </c>
      <c r="G347" s="39">
        <f t="shared" si="56"/>
        <v>507.53396109930981</v>
      </c>
      <c r="H347" s="39">
        <f t="shared" si="57"/>
        <v>155.47095486344091</v>
      </c>
      <c r="I347" s="37">
        <f t="shared" si="59"/>
        <v>663.00491596275072</v>
      </c>
      <c r="J347" s="40">
        <f t="shared" si="60"/>
        <v>-40.898959570428545</v>
      </c>
      <c r="K347" s="37">
        <f t="shared" si="61"/>
        <v>622.10595639232213</v>
      </c>
      <c r="L347" s="37">
        <f t="shared" si="62"/>
        <v>1447339.7315466849</v>
      </c>
      <c r="M347" s="37">
        <f t="shared" si="63"/>
        <v>1358057.3028044391</v>
      </c>
      <c r="N347" s="41">
        <f>jan!M347</f>
        <v>1033040.2101569757</v>
      </c>
      <c r="O347" s="41">
        <f t="shared" si="64"/>
        <v>325017.09264746343</v>
      </c>
      <c r="P347" s="4"/>
      <c r="Q347" s="65"/>
      <c r="R347" s="4"/>
    </row>
    <row r="348" spans="1:18" s="34" customFormat="1" x14ac:dyDescent="0.3">
      <c r="A348" s="33" t="s">
        <v>813</v>
      </c>
      <c r="B348" s="34" t="s">
        <v>392</v>
      </c>
      <c r="C348" s="36">
        <v>31950150</v>
      </c>
      <c r="D348" s="36">
        <v>6805</v>
      </c>
      <c r="E348" s="37">
        <f t="shared" si="58"/>
        <v>4695.099191770757</v>
      </c>
      <c r="F348" s="38">
        <f t="shared" si="55"/>
        <v>1.1688445910488687</v>
      </c>
      <c r="G348" s="39">
        <f t="shared" si="56"/>
        <v>-406.93627315691435</v>
      </c>
      <c r="H348" s="39">
        <f t="shared" si="57"/>
        <v>0</v>
      </c>
      <c r="I348" s="37">
        <f t="shared" si="59"/>
        <v>-406.93627315691435</v>
      </c>
      <c r="J348" s="40">
        <f t="shared" si="60"/>
        <v>-40.898959570428545</v>
      </c>
      <c r="K348" s="37">
        <f t="shared" si="61"/>
        <v>-447.83523272734288</v>
      </c>
      <c r="L348" s="37">
        <f t="shared" si="62"/>
        <v>-2769201.3388328021</v>
      </c>
      <c r="M348" s="37">
        <f t="shared" si="63"/>
        <v>-3047518.7587095685</v>
      </c>
      <c r="N348" s="41">
        <f>jan!M348</f>
        <v>-2166768.4444312048</v>
      </c>
      <c r="O348" s="41">
        <f t="shared" si="64"/>
        <v>-880750.31427836372</v>
      </c>
      <c r="P348" s="4"/>
      <c r="Q348" s="65"/>
      <c r="R348" s="4"/>
    </row>
    <row r="349" spans="1:18" s="34" customFormat="1" x14ac:dyDescent="0.3">
      <c r="A349" s="33" t="s">
        <v>814</v>
      </c>
      <c r="B349" s="34" t="s">
        <v>393</v>
      </c>
      <c r="C349" s="36">
        <v>12669542</v>
      </c>
      <c r="D349" s="36">
        <v>3489</v>
      </c>
      <c r="E349" s="37">
        <f t="shared" si="58"/>
        <v>3631.2817426196616</v>
      </c>
      <c r="F349" s="38">
        <f t="shared" si="55"/>
        <v>0.90400731700723114</v>
      </c>
      <c r="G349" s="39">
        <f t="shared" si="56"/>
        <v>231.35419633374283</v>
      </c>
      <c r="H349" s="39">
        <f t="shared" si="57"/>
        <v>0</v>
      </c>
      <c r="I349" s="37">
        <f t="shared" si="59"/>
        <v>231.35419633374283</v>
      </c>
      <c r="J349" s="40">
        <f t="shared" si="60"/>
        <v>-40.898959570428545</v>
      </c>
      <c r="K349" s="37">
        <f t="shared" si="61"/>
        <v>190.4552367633143</v>
      </c>
      <c r="L349" s="37">
        <f t="shared" si="62"/>
        <v>807194.79100842879</v>
      </c>
      <c r="M349" s="37">
        <f t="shared" si="63"/>
        <v>664498.32106720365</v>
      </c>
      <c r="N349" s="41">
        <f>jan!M349</f>
        <v>384406.72705062793</v>
      </c>
      <c r="O349" s="41">
        <f t="shared" si="64"/>
        <v>280091.59401657572</v>
      </c>
      <c r="P349" s="4"/>
      <c r="Q349" s="65"/>
      <c r="R349" s="4"/>
    </row>
    <row r="350" spans="1:18" s="34" customFormat="1" x14ac:dyDescent="0.3">
      <c r="A350" s="33" t="s">
        <v>815</v>
      </c>
      <c r="B350" s="34" t="s">
        <v>394</v>
      </c>
      <c r="C350" s="36">
        <v>3607864</v>
      </c>
      <c r="D350" s="36">
        <v>1129</v>
      </c>
      <c r="E350" s="37">
        <f t="shared" si="58"/>
        <v>3195.6279893711248</v>
      </c>
      <c r="F350" s="38">
        <f t="shared" si="55"/>
        <v>0.79555134786664272</v>
      </c>
      <c r="G350" s="39">
        <f t="shared" si="56"/>
        <v>492.74644828286489</v>
      </c>
      <c r="H350" s="39">
        <f t="shared" si="57"/>
        <v>146.8449057205147</v>
      </c>
      <c r="I350" s="37">
        <f t="shared" si="59"/>
        <v>639.59135400337959</v>
      </c>
      <c r="J350" s="40">
        <f t="shared" si="60"/>
        <v>-40.898959570428545</v>
      </c>
      <c r="K350" s="37">
        <f t="shared" si="61"/>
        <v>598.69239443295101</v>
      </c>
      <c r="L350" s="37">
        <f t="shared" si="62"/>
        <v>722098.63866981561</v>
      </c>
      <c r="M350" s="37">
        <f t="shared" si="63"/>
        <v>675923.71331480169</v>
      </c>
      <c r="N350" s="41">
        <f>jan!M350</f>
        <v>539343.24583931488</v>
      </c>
      <c r="O350" s="41">
        <f t="shared" si="64"/>
        <v>136580.4674754868</v>
      </c>
      <c r="P350" s="4"/>
      <c r="Q350" s="65"/>
      <c r="R350" s="4"/>
    </row>
    <row r="351" spans="1:18" s="34" customFormat="1" x14ac:dyDescent="0.3">
      <c r="A351" s="33" t="s">
        <v>816</v>
      </c>
      <c r="B351" s="34" t="s">
        <v>395</v>
      </c>
      <c r="C351" s="36">
        <v>5186212</v>
      </c>
      <c r="D351" s="36">
        <v>1513</v>
      </c>
      <c r="E351" s="37">
        <f t="shared" si="58"/>
        <v>3427.7673496364837</v>
      </c>
      <c r="F351" s="38">
        <f t="shared" si="55"/>
        <v>0.85334242416409056</v>
      </c>
      <c r="G351" s="39">
        <f t="shared" si="56"/>
        <v>353.4628321236496</v>
      </c>
      <c r="H351" s="39">
        <f t="shared" si="57"/>
        <v>65.596129627639129</v>
      </c>
      <c r="I351" s="37">
        <f t="shared" si="59"/>
        <v>419.05896175128873</v>
      </c>
      <c r="J351" s="40">
        <f t="shared" si="60"/>
        <v>-40.898959570428545</v>
      </c>
      <c r="K351" s="37">
        <f t="shared" si="61"/>
        <v>378.1600021808602</v>
      </c>
      <c r="L351" s="37">
        <f t="shared" si="62"/>
        <v>634036.20912969986</v>
      </c>
      <c r="M351" s="37">
        <f t="shared" si="63"/>
        <v>572156.0832996415</v>
      </c>
      <c r="N351" s="41">
        <f>jan!M351</f>
        <v>409877.50523018936</v>
      </c>
      <c r="O351" s="41">
        <f t="shared" si="64"/>
        <v>162278.57806945214</v>
      </c>
      <c r="P351" s="4"/>
      <c r="Q351" s="65"/>
      <c r="R351" s="4"/>
    </row>
    <row r="352" spans="1:18" s="34" customFormat="1" x14ac:dyDescent="0.3">
      <c r="A352" s="33" t="s">
        <v>817</v>
      </c>
      <c r="B352" s="34" t="s">
        <v>396</v>
      </c>
      <c r="C352" s="36">
        <v>2896297</v>
      </c>
      <c r="D352" s="36">
        <v>931</v>
      </c>
      <c r="E352" s="37">
        <f t="shared" si="58"/>
        <v>3110.9527389903328</v>
      </c>
      <c r="F352" s="38">
        <f t="shared" si="55"/>
        <v>0.77447145064598999</v>
      </c>
      <c r="G352" s="39">
        <f t="shared" si="56"/>
        <v>543.5515985113401</v>
      </c>
      <c r="H352" s="39">
        <f t="shared" si="57"/>
        <v>176.48124335379191</v>
      </c>
      <c r="I352" s="37">
        <f t="shared" si="59"/>
        <v>720.03284186513201</v>
      </c>
      <c r="J352" s="40">
        <f t="shared" si="60"/>
        <v>-40.898959570428545</v>
      </c>
      <c r="K352" s="37">
        <f t="shared" si="61"/>
        <v>679.13388229470343</v>
      </c>
      <c r="L352" s="37">
        <f t="shared" si="62"/>
        <v>670350.57577643788</v>
      </c>
      <c r="M352" s="37">
        <f t="shared" si="63"/>
        <v>632273.64441636892</v>
      </c>
      <c r="N352" s="41">
        <f>jan!M352</f>
        <v>557080.60662214574</v>
      </c>
      <c r="O352" s="41">
        <f t="shared" si="64"/>
        <v>75193.037794223172</v>
      </c>
      <c r="P352" s="4"/>
      <c r="Q352" s="65"/>
      <c r="R352" s="4"/>
    </row>
    <row r="353" spans="1:18" s="34" customFormat="1" x14ac:dyDescent="0.3">
      <c r="A353" s="33" t="s">
        <v>818</v>
      </c>
      <c r="B353" s="34" t="s">
        <v>397</v>
      </c>
      <c r="C353" s="36">
        <v>3951135</v>
      </c>
      <c r="D353" s="36">
        <v>888</v>
      </c>
      <c r="E353" s="37">
        <f t="shared" si="58"/>
        <v>4449.4763513513517</v>
      </c>
      <c r="F353" s="38">
        <f t="shared" si="55"/>
        <v>1.1076968033800838</v>
      </c>
      <c r="G353" s="39">
        <f t="shared" si="56"/>
        <v>-259.56256890527118</v>
      </c>
      <c r="H353" s="39">
        <f t="shared" si="57"/>
        <v>0</v>
      </c>
      <c r="I353" s="37">
        <f t="shared" si="59"/>
        <v>-259.56256890527118</v>
      </c>
      <c r="J353" s="40">
        <f t="shared" si="60"/>
        <v>-40.898959570428545</v>
      </c>
      <c r="K353" s="37">
        <f t="shared" si="61"/>
        <v>-300.46152847569971</v>
      </c>
      <c r="L353" s="37">
        <f t="shared" si="62"/>
        <v>-230491.56118788081</v>
      </c>
      <c r="M353" s="37">
        <f t="shared" si="63"/>
        <v>-266809.83728642133</v>
      </c>
      <c r="N353" s="41">
        <f>jan!M353</f>
        <v>-72475.790191757624</v>
      </c>
      <c r="O353" s="41">
        <f t="shared" si="64"/>
        <v>-194334.04709466372</v>
      </c>
      <c r="P353" s="4"/>
      <c r="Q353" s="65"/>
      <c r="R353" s="4"/>
    </row>
    <row r="354" spans="1:18" s="34" customFormat="1" x14ac:dyDescent="0.3">
      <c r="A354" s="33" t="s">
        <v>819</v>
      </c>
      <c r="B354" s="34" t="s">
        <v>398</v>
      </c>
      <c r="C354" s="36">
        <v>44119709</v>
      </c>
      <c r="D354" s="36">
        <v>11679</v>
      </c>
      <c r="E354" s="37">
        <f t="shared" si="58"/>
        <v>3777.6957787481806</v>
      </c>
      <c r="F354" s="38">
        <f t="shared" si="55"/>
        <v>0.94045708030135</v>
      </c>
      <c r="G354" s="39">
        <f t="shared" si="56"/>
        <v>143.50577465663144</v>
      </c>
      <c r="H354" s="39">
        <f t="shared" si="57"/>
        <v>0</v>
      </c>
      <c r="I354" s="37">
        <f t="shared" si="59"/>
        <v>143.50577465663144</v>
      </c>
      <c r="J354" s="40">
        <f t="shared" si="60"/>
        <v>-40.898959570428545</v>
      </c>
      <c r="K354" s="37">
        <f t="shared" si="61"/>
        <v>102.6068150862029</v>
      </c>
      <c r="L354" s="37">
        <f t="shared" si="62"/>
        <v>1676003.9422147986</v>
      </c>
      <c r="M354" s="37">
        <f t="shared" si="63"/>
        <v>1198344.9933917637</v>
      </c>
      <c r="N354" s="41">
        <f>jan!M354</f>
        <v>1108501.9107550241</v>
      </c>
      <c r="O354" s="41">
        <f t="shared" si="64"/>
        <v>89843.082636739593</v>
      </c>
      <c r="P354" s="4"/>
      <c r="Q354" s="65"/>
      <c r="R354" s="4"/>
    </row>
    <row r="355" spans="1:18" s="34" customFormat="1" x14ac:dyDescent="0.3">
      <c r="A355" s="33" t="s">
        <v>820</v>
      </c>
      <c r="B355" s="34" t="s">
        <v>399</v>
      </c>
      <c r="C355" s="36">
        <v>17141867</v>
      </c>
      <c r="D355" s="36">
        <v>5625</v>
      </c>
      <c r="E355" s="37">
        <f t="shared" si="58"/>
        <v>3047.4430222222222</v>
      </c>
      <c r="F355" s="38">
        <f t="shared" si="55"/>
        <v>0.75866071142804925</v>
      </c>
      <c r="G355" s="39">
        <f t="shared" si="56"/>
        <v>581.65742857220641</v>
      </c>
      <c r="H355" s="39">
        <f t="shared" si="57"/>
        <v>198.70964422263063</v>
      </c>
      <c r="I355" s="37">
        <f t="shared" si="59"/>
        <v>780.36707279483699</v>
      </c>
      <c r="J355" s="40">
        <f t="shared" si="60"/>
        <v>-40.898959570428545</v>
      </c>
      <c r="K355" s="37">
        <f t="shared" si="61"/>
        <v>739.4681132244084</v>
      </c>
      <c r="L355" s="37">
        <f t="shared" si="62"/>
        <v>4389564.7844709577</v>
      </c>
      <c r="M355" s="37">
        <f t="shared" si="63"/>
        <v>4159508.136887297</v>
      </c>
      <c r="N355" s="41">
        <f>jan!M355</f>
        <v>3752552.064124133</v>
      </c>
      <c r="O355" s="41">
        <f t="shared" si="64"/>
        <v>406956.07276316406</v>
      </c>
      <c r="P355" s="4"/>
      <c r="Q355" s="65"/>
      <c r="R355" s="4"/>
    </row>
    <row r="356" spans="1:18" s="34" customFormat="1" x14ac:dyDescent="0.3">
      <c r="A356" s="33" t="s">
        <v>821</v>
      </c>
      <c r="B356" s="34" t="s">
        <v>400</v>
      </c>
      <c r="C356" s="36">
        <v>7161040</v>
      </c>
      <c r="D356" s="36">
        <v>2252</v>
      </c>
      <c r="E356" s="37">
        <f t="shared" si="58"/>
        <v>3179.8579040852574</v>
      </c>
      <c r="F356" s="38">
        <f t="shared" si="55"/>
        <v>0.79162538631953139</v>
      </c>
      <c r="G356" s="39">
        <f t="shared" si="56"/>
        <v>502.20849945438539</v>
      </c>
      <c r="H356" s="39">
        <f t="shared" si="57"/>
        <v>152.36443557056833</v>
      </c>
      <c r="I356" s="37">
        <f t="shared" si="59"/>
        <v>654.57293502495372</v>
      </c>
      <c r="J356" s="40">
        <f t="shared" si="60"/>
        <v>-40.898959570428545</v>
      </c>
      <c r="K356" s="37">
        <f t="shared" si="61"/>
        <v>613.67397545452513</v>
      </c>
      <c r="L356" s="37">
        <f t="shared" si="62"/>
        <v>1474098.2496761957</v>
      </c>
      <c r="M356" s="37">
        <f t="shared" si="63"/>
        <v>1381993.7927235905</v>
      </c>
      <c r="N356" s="41">
        <f>jan!M356</f>
        <v>1412629.1071568974</v>
      </c>
      <c r="O356" s="41">
        <f t="shared" si="64"/>
        <v>-30635.314433306921</v>
      </c>
      <c r="P356" s="4"/>
      <c r="Q356" s="65"/>
      <c r="R356" s="4"/>
    </row>
    <row r="357" spans="1:18" s="34" customFormat="1" x14ac:dyDescent="0.3">
      <c r="A357" s="33" t="s">
        <v>822</v>
      </c>
      <c r="B357" s="34" t="s">
        <v>401</v>
      </c>
      <c r="C357" s="36">
        <v>9162997</v>
      </c>
      <c r="D357" s="36">
        <v>2847</v>
      </c>
      <c r="E357" s="37">
        <f t="shared" si="58"/>
        <v>3218.4745345978222</v>
      </c>
      <c r="F357" s="38">
        <f t="shared" si="55"/>
        <v>0.80123899358436979</v>
      </c>
      <c r="G357" s="39">
        <f t="shared" si="56"/>
        <v>479.03852114684651</v>
      </c>
      <c r="H357" s="39">
        <f t="shared" si="57"/>
        <v>138.84861489117066</v>
      </c>
      <c r="I357" s="37">
        <f t="shared" si="59"/>
        <v>617.88713603801716</v>
      </c>
      <c r="J357" s="40">
        <f t="shared" si="60"/>
        <v>-40.898959570428545</v>
      </c>
      <c r="K357" s="37">
        <f t="shared" si="61"/>
        <v>576.98817646758857</v>
      </c>
      <c r="L357" s="37">
        <f t="shared" si="62"/>
        <v>1759124.6763002349</v>
      </c>
      <c r="M357" s="37">
        <f t="shared" si="63"/>
        <v>1642685.3384032247</v>
      </c>
      <c r="N357" s="41">
        <f>jan!M357</f>
        <v>1292377.1805620287</v>
      </c>
      <c r="O357" s="41">
        <f t="shared" si="64"/>
        <v>350308.15784119605</v>
      </c>
      <c r="P357" s="4"/>
      <c r="Q357" s="65"/>
      <c r="R357" s="4"/>
    </row>
    <row r="358" spans="1:18" s="34" customFormat="1" x14ac:dyDescent="0.3">
      <c r="A358" s="33" t="s">
        <v>823</v>
      </c>
      <c r="B358" s="34" t="s">
        <v>824</v>
      </c>
      <c r="C358" s="36">
        <v>8305745</v>
      </c>
      <c r="D358" s="36">
        <v>1841</v>
      </c>
      <c r="E358" s="37">
        <f t="shared" si="58"/>
        <v>4511.5399239543722</v>
      </c>
      <c r="F358" s="38">
        <f t="shared" si="55"/>
        <v>1.1231475251167742</v>
      </c>
      <c r="G358" s="39">
        <f t="shared" si="56"/>
        <v>-296.80071246708349</v>
      </c>
      <c r="H358" s="39">
        <f t="shared" si="57"/>
        <v>0</v>
      </c>
      <c r="I358" s="37">
        <f t="shared" si="59"/>
        <v>-296.80071246708349</v>
      </c>
      <c r="J358" s="40">
        <f t="shared" si="60"/>
        <v>-40.898959570428545</v>
      </c>
      <c r="K358" s="37">
        <f t="shared" si="61"/>
        <v>-337.69967203751202</v>
      </c>
      <c r="L358" s="37">
        <f t="shared" si="62"/>
        <v>-546410.11165190069</v>
      </c>
      <c r="M358" s="37">
        <f t="shared" si="63"/>
        <v>-621705.09622105968</v>
      </c>
      <c r="N358" s="41">
        <f>jan!M358</f>
        <v>744097.64241822821</v>
      </c>
      <c r="O358" s="41">
        <f t="shared" si="64"/>
        <v>-1365802.7386392879</v>
      </c>
      <c r="P358" s="4"/>
      <c r="Q358" s="65"/>
      <c r="R358" s="4"/>
    </row>
    <row r="359" spans="1:18" s="34" customFormat="1" x14ac:dyDescent="0.3">
      <c r="A359" s="33" t="s">
        <v>825</v>
      </c>
      <c r="B359" s="34" t="s">
        <v>826</v>
      </c>
      <c r="C359" s="36">
        <v>8164147</v>
      </c>
      <c r="D359" s="36">
        <v>2097</v>
      </c>
      <c r="E359" s="37">
        <f t="shared" si="58"/>
        <v>3893.2508345255128</v>
      </c>
      <c r="F359" s="38">
        <f t="shared" si="55"/>
        <v>0.96922450275547389</v>
      </c>
      <c r="G359" s="39">
        <f t="shared" si="56"/>
        <v>74.172741190232131</v>
      </c>
      <c r="H359" s="39">
        <f t="shared" si="57"/>
        <v>0</v>
      </c>
      <c r="I359" s="37">
        <f t="shared" si="59"/>
        <v>74.172741190232131</v>
      </c>
      <c r="J359" s="40">
        <f t="shared" si="60"/>
        <v>-40.898959570428545</v>
      </c>
      <c r="K359" s="37">
        <f t="shared" si="61"/>
        <v>33.273781619803586</v>
      </c>
      <c r="L359" s="37">
        <f t="shared" si="62"/>
        <v>155540.23827591678</v>
      </c>
      <c r="M359" s="37">
        <f t="shared" si="63"/>
        <v>69775.120056728119</v>
      </c>
      <c r="N359" s="41">
        <f>jan!M359</f>
        <v>1557139.1653454776</v>
      </c>
      <c r="O359" s="41">
        <f t="shared" si="64"/>
        <v>-1487364.0452887495</v>
      </c>
      <c r="P359" s="4"/>
      <c r="Q359" s="65"/>
      <c r="R359" s="4"/>
    </row>
    <row r="360" spans="1:18" s="34" customFormat="1" x14ac:dyDescent="0.3">
      <c r="A360" s="33" t="s">
        <v>827</v>
      </c>
      <c r="B360" s="34" t="s">
        <v>402</v>
      </c>
      <c r="C360" s="36">
        <v>10246757</v>
      </c>
      <c r="D360" s="36">
        <v>2917</v>
      </c>
      <c r="E360" s="37">
        <f t="shared" si="58"/>
        <v>3512.7723688721289</v>
      </c>
      <c r="F360" s="38">
        <f t="shared" si="55"/>
        <v>0.87450441731638351</v>
      </c>
      <c r="G360" s="39">
        <f t="shared" si="56"/>
        <v>302.45982058226247</v>
      </c>
      <c r="H360" s="39">
        <f t="shared" si="57"/>
        <v>35.844372895163289</v>
      </c>
      <c r="I360" s="37">
        <f t="shared" si="59"/>
        <v>338.30419347742577</v>
      </c>
      <c r="J360" s="40">
        <f t="shared" si="60"/>
        <v>-40.898959570428545</v>
      </c>
      <c r="K360" s="37">
        <f t="shared" si="61"/>
        <v>297.40523390699724</v>
      </c>
      <c r="L360" s="37">
        <f t="shared" si="62"/>
        <v>986833.33237365098</v>
      </c>
      <c r="M360" s="37">
        <f t="shared" si="63"/>
        <v>867531.06730671099</v>
      </c>
      <c r="N360" s="41">
        <f>jan!M360</f>
        <v>594585.08331557363</v>
      </c>
      <c r="O360" s="41">
        <f t="shared" si="64"/>
        <v>272945.98399113736</v>
      </c>
      <c r="P360" s="4"/>
      <c r="Q360" s="65"/>
      <c r="R360" s="4"/>
    </row>
    <row r="361" spans="1:18" s="34" customFormat="1" x14ac:dyDescent="0.3">
      <c r="A361" s="33" t="s">
        <v>828</v>
      </c>
      <c r="B361" s="34" t="s">
        <v>403</v>
      </c>
      <c r="C361" s="36">
        <v>15135489</v>
      </c>
      <c r="D361" s="36">
        <v>4909</v>
      </c>
      <c r="E361" s="37">
        <f t="shared" si="58"/>
        <v>3083.2122631900593</v>
      </c>
      <c r="F361" s="38">
        <f t="shared" si="55"/>
        <v>0.76756546127965186</v>
      </c>
      <c r="G361" s="39">
        <f t="shared" si="56"/>
        <v>560.19588399150427</v>
      </c>
      <c r="H361" s="39">
        <f t="shared" si="57"/>
        <v>186.19040988388767</v>
      </c>
      <c r="I361" s="37">
        <f t="shared" si="59"/>
        <v>746.38629387539197</v>
      </c>
      <c r="J361" s="40">
        <f t="shared" si="60"/>
        <v>-40.898959570428545</v>
      </c>
      <c r="K361" s="37">
        <f t="shared" si="61"/>
        <v>705.48733430496338</v>
      </c>
      <c r="L361" s="37">
        <f t="shared" si="62"/>
        <v>3664010.3166342992</v>
      </c>
      <c r="M361" s="37">
        <f t="shared" si="63"/>
        <v>3463237.3241030653</v>
      </c>
      <c r="N361" s="41">
        <f>jan!M361</f>
        <v>2979762.294530733</v>
      </c>
      <c r="O361" s="41">
        <f t="shared" si="64"/>
        <v>483475.02957233228</v>
      </c>
      <c r="P361" s="4"/>
      <c r="Q361" s="65"/>
      <c r="R361" s="4"/>
    </row>
    <row r="362" spans="1:18" s="34" customFormat="1" x14ac:dyDescent="0.3">
      <c r="A362" s="33" t="s">
        <v>829</v>
      </c>
      <c r="B362" s="34" t="s">
        <v>404</v>
      </c>
      <c r="C362" s="36">
        <v>5118851</v>
      </c>
      <c r="D362" s="36">
        <v>1202</v>
      </c>
      <c r="E362" s="37">
        <f t="shared" si="58"/>
        <v>4258.6114808652246</v>
      </c>
      <c r="F362" s="38">
        <f t="shared" si="55"/>
        <v>1.0601810082122263</v>
      </c>
      <c r="G362" s="39">
        <f t="shared" si="56"/>
        <v>-145.04364661359494</v>
      </c>
      <c r="H362" s="39">
        <f t="shared" si="57"/>
        <v>0</v>
      </c>
      <c r="I362" s="37">
        <f t="shared" si="59"/>
        <v>-145.04364661359494</v>
      </c>
      <c r="J362" s="40">
        <f t="shared" si="60"/>
        <v>-40.898959570428545</v>
      </c>
      <c r="K362" s="37">
        <f t="shared" si="61"/>
        <v>-185.94260618402348</v>
      </c>
      <c r="L362" s="37">
        <f t="shared" si="62"/>
        <v>-174342.46322954111</v>
      </c>
      <c r="M362" s="37">
        <f t="shared" si="63"/>
        <v>-223503.01263319622</v>
      </c>
      <c r="N362" s="41">
        <f>jan!M362</f>
        <v>727630.61585372617</v>
      </c>
      <c r="O362" s="41">
        <f t="shared" si="64"/>
        <v>-951133.62848692236</v>
      </c>
      <c r="P362" s="4"/>
      <c r="Q362" s="65"/>
      <c r="R362" s="4"/>
    </row>
    <row r="363" spans="1:18" s="34" customFormat="1" x14ac:dyDescent="0.3">
      <c r="A363" s="33" t="s">
        <v>830</v>
      </c>
      <c r="B363" s="34" t="s">
        <v>405</v>
      </c>
      <c r="C363" s="36">
        <v>6759953</v>
      </c>
      <c r="D363" s="36">
        <v>2081</v>
      </c>
      <c r="E363" s="37">
        <f t="shared" si="58"/>
        <v>3248.4156655454108</v>
      </c>
      <c r="F363" s="38">
        <f t="shared" si="55"/>
        <v>0.80869283588429697</v>
      </c>
      <c r="G363" s="39">
        <f t="shared" si="56"/>
        <v>461.07384257829335</v>
      </c>
      <c r="H363" s="39">
        <f t="shared" si="57"/>
        <v>128.36921905951465</v>
      </c>
      <c r="I363" s="37">
        <f t="shared" si="59"/>
        <v>589.443061637808</v>
      </c>
      <c r="J363" s="40">
        <f t="shared" si="60"/>
        <v>-40.898959570428545</v>
      </c>
      <c r="K363" s="37">
        <f t="shared" si="61"/>
        <v>548.54410206737941</v>
      </c>
      <c r="L363" s="37">
        <f t="shared" si="62"/>
        <v>1226631.0112682784</v>
      </c>
      <c r="M363" s="37">
        <f t="shared" si="63"/>
        <v>1141520.2764022166</v>
      </c>
      <c r="N363" s="41">
        <f>jan!M363</f>
        <v>1098252.2232875242</v>
      </c>
      <c r="O363" s="41">
        <f t="shared" si="64"/>
        <v>43268.053114692448</v>
      </c>
      <c r="P363" s="4"/>
      <c r="Q363" s="65"/>
      <c r="R363" s="4"/>
    </row>
    <row r="364" spans="1:18" s="34" customFormat="1" x14ac:dyDescent="0.3">
      <c r="A364" s="33" t="s">
        <v>831</v>
      </c>
      <c r="B364" s="34" t="s">
        <v>406</v>
      </c>
      <c r="C364" s="36">
        <v>20611212</v>
      </c>
      <c r="D364" s="36">
        <v>5894</v>
      </c>
      <c r="E364" s="37">
        <f t="shared" si="58"/>
        <v>3496.9820156090941</v>
      </c>
      <c r="F364" s="38">
        <f t="shared" si="55"/>
        <v>0.87057341005787914</v>
      </c>
      <c r="G364" s="39">
        <f t="shared" si="56"/>
        <v>311.93403254008336</v>
      </c>
      <c r="H364" s="39">
        <f t="shared" si="57"/>
        <v>41.37099653722548</v>
      </c>
      <c r="I364" s="37">
        <f t="shared" si="59"/>
        <v>353.30502907730886</v>
      </c>
      <c r="J364" s="40">
        <f t="shared" si="60"/>
        <v>-40.898959570428545</v>
      </c>
      <c r="K364" s="37">
        <f t="shared" si="61"/>
        <v>312.40606950688033</v>
      </c>
      <c r="L364" s="37">
        <f t="shared" si="62"/>
        <v>2082379.8413816583</v>
      </c>
      <c r="M364" s="37">
        <f t="shared" si="63"/>
        <v>1841321.3736735526</v>
      </c>
      <c r="N364" s="41">
        <f>jan!M364</f>
        <v>1220828.5118484707</v>
      </c>
      <c r="O364" s="41">
        <f t="shared" si="64"/>
        <v>620492.86182508199</v>
      </c>
      <c r="P364" s="4"/>
      <c r="Q364" s="65"/>
      <c r="R364" s="4"/>
    </row>
    <row r="365" spans="1:18" s="34" customFormat="1" x14ac:dyDescent="0.3">
      <c r="A365" s="33" t="s">
        <v>832</v>
      </c>
      <c r="B365" s="34" t="s">
        <v>407</v>
      </c>
      <c r="C365" s="36">
        <v>43384706</v>
      </c>
      <c r="D365" s="36">
        <v>10536</v>
      </c>
      <c r="E365" s="37">
        <f t="shared" si="58"/>
        <v>4117.7587319665909</v>
      </c>
      <c r="F365" s="38">
        <f t="shared" si="55"/>
        <v>1.0251157269561684</v>
      </c>
      <c r="G365" s="39">
        <f t="shared" si="56"/>
        <v>-60.531997274414692</v>
      </c>
      <c r="H365" s="39">
        <f t="shared" si="57"/>
        <v>0</v>
      </c>
      <c r="I365" s="37">
        <f t="shared" si="59"/>
        <v>-60.531997274414692</v>
      </c>
      <c r="J365" s="40">
        <f t="shared" si="60"/>
        <v>-40.898959570428545</v>
      </c>
      <c r="K365" s="37">
        <f t="shared" si="61"/>
        <v>-101.43095684484324</v>
      </c>
      <c r="L365" s="37">
        <f t="shared" si="62"/>
        <v>-637765.12328323314</v>
      </c>
      <c r="M365" s="37">
        <f t="shared" si="63"/>
        <v>-1068676.5613172683</v>
      </c>
      <c r="N365" s="41">
        <f>jan!M365</f>
        <v>-2050363.0674103147</v>
      </c>
      <c r="O365" s="41">
        <f t="shared" si="64"/>
        <v>981686.5060930464</v>
      </c>
      <c r="P365" s="4"/>
      <c r="Q365" s="65"/>
      <c r="R365" s="4"/>
    </row>
    <row r="366" spans="1:18" s="34" customFormat="1" x14ac:dyDescent="0.3">
      <c r="A366" s="33" t="s">
        <v>833</v>
      </c>
      <c r="B366" s="34" t="s">
        <v>834</v>
      </c>
      <c r="C366" s="36">
        <v>8159341</v>
      </c>
      <c r="D366" s="36">
        <v>2924</v>
      </c>
      <c r="E366" s="37">
        <f t="shared" si="58"/>
        <v>2790.4722982216144</v>
      </c>
      <c r="F366" s="38">
        <f t="shared" si="55"/>
        <v>0.6946878689942898</v>
      </c>
      <c r="G366" s="39">
        <f t="shared" si="56"/>
        <v>735.83986297257115</v>
      </c>
      <c r="H366" s="39">
        <f t="shared" si="57"/>
        <v>288.64939762284337</v>
      </c>
      <c r="I366" s="37">
        <f t="shared" si="59"/>
        <v>1024.4892605954146</v>
      </c>
      <c r="J366" s="40">
        <f t="shared" si="60"/>
        <v>-40.898959570428545</v>
      </c>
      <c r="K366" s="37">
        <f t="shared" si="61"/>
        <v>983.59030102498605</v>
      </c>
      <c r="L366" s="37">
        <f t="shared" si="62"/>
        <v>2995606.5979809924</v>
      </c>
      <c r="M366" s="37">
        <f t="shared" si="63"/>
        <v>2876018.040197059</v>
      </c>
      <c r="N366" s="41">
        <f>jan!M366</f>
        <v>3240971.7735909284</v>
      </c>
      <c r="O366" s="41">
        <f t="shared" si="64"/>
        <v>-364953.73339386936</v>
      </c>
      <c r="P366" s="4"/>
      <c r="Q366" s="65"/>
      <c r="R366" s="4"/>
    </row>
    <row r="367" spans="1:18" s="34" customFormat="1" x14ac:dyDescent="0.3">
      <c r="A367" s="33" t="s">
        <v>835</v>
      </c>
      <c r="B367" s="34" t="s">
        <v>408</v>
      </c>
      <c r="C367" s="36">
        <v>77586787</v>
      </c>
      <c r="D367" s="36">
        <v>20665</v>
      </c>
      <c r="E367" s="37">
        <f t="shared" si="58"/>
        <v>3754.5021533994677</v>
      </c>
      <c r="F367" s="38">
        <f t="shared" si="55"/>
        <v>0.93468302901332334</v>
      </c>
      <c r="G367" s="39">
        <f t="shared" si="56"/>
        <v>157.42194986585918</v>
      </c>
      <c r="H367" s="39">
        <f t="shared" si="57"/>
        <v>0</v>
      </c>
      <c r="I367" s="37">
        <f t="shared" si="59"/>
        <v>157.42194986585918</v>
      </c>
      <c r="J367" s="40">
        <f t="shared" si="60"/>
        <v>-40.898959570428545</v>
      </c>
      <c r="K367" s="37">
        <f t="shared" si="61"/>
        <v>116.52299029543063</v>
      </c>
      <c r="L367" s="37">
        <f t="shared" si="62"/>
        <v>3253124.5939779799</v>
      </c>
      <c r="M367" s="37">
        <f t="shared" si="63"/>
        <v>2407947.5944550741</v>
      </c>
      <c r="N367" s="41">
        <f>jan!M367</f>
        <v>2657588.035683929</v>
      </c>
      <c r="O367" s="41">
        <f t="shared" si="64"/>
        <v>-249640.44122885494</v>
      </c>
      <c r="P367" s="4"/>
      <c r="Q367" s="65"/>
      <c r="R367" s="4"/>
    </row>
    <row r="368" spans="1:18" s="34" customFormat="1" x14ac:dyDescent="0.3">
      <c r="A368" s="33" t="s">
        <v>836</v>
      </c>
      <c r="B368" s="34" t="s">
        <v>409</v>
      </c>
      <c r="C368" s="36">
        <v>2853595</v>
      </c>
      <c r="D368" s="36">
        <v>917</v>
      </c>
      <c r="E368" s="37">
        <f t="shared" si="58"/>
        <v>3111.8811341330425</v>
      </c>
      <c r="F368" s="38">
        <f t="shared" si="55"/>
        <v>0.7747025745470173</v>
      </c>
      <c r="G368" s="39">
        <f t="shared" si="56"/>
        <v>542.99456142571432</v>
      </c>
      <c r="H368" s="39">
        <f t="shared" si="57"/>
        <v>176.15630505384354</v>
      </c>
      <c r="I368" s="37">
        <f t="shared" si="59"/>
        <v>719.15086647955786</v>
      </c>
      <c r="J368" s="40">
        <f t="shared" si="60"/>
        <v>-40.898959570428545</v>
      </c>
      <c r="K368" s="37">
        <f t="shared" si="61"/>
        <v>678.25190690912927</v>
      </c>
      <c r="L368" s="37">
        <f t="shared" si="62"/>
        <v>659461.34456175461</v>
      </c>
      <c r="M368" s="37">
        <f t="shared" si="63"/>
        <v>621956.99863567157</v>
      </c>
      <c r="N368" s="41">
        <f>jan!M368</f>
        <v>658364.47607143654</v>
      </c>
      <c r="O368" s="41">
        <f t="shared" si="64"/>
        <v>-36407.477435764973</v>
      </c>
      <c r="P368" s="4"/>
      <c r="Q368" s="65"/>
      <c r="R368" s="4"/>
    </row>
    <row r="369" spans="1:18" s="34" customFormat="1" x14ac:dyDescent="0.3">
      <c r="A369" s="33" t="s">
        <v>837</v>
      </c>
      <c r="B369" s="34" t="s">
        <v>410</v>
      </c>
      <c r="C369" s="36">
        <v>3209659</v>
      </c>
      <c r="D369" s="36">
        <v>1045</v>
      </c>
      <c r="E369" s="37">
        <f t="shared" si="58"/>
        <v>3071.4440191387562</v>
      </c>
      <c r="F369" s="38">
        <f t="shared" si="55"/>
        <v>0.76463575780722726</v>
      </c>
      <c r="G369" s="39">
        <f t="shared" si="56"/>
        <v>567.25683042228604</v>
      </c>
      <c r="H369" s="39">
        <f t="shared" si="57"/>
        <v>190.30929530184375</v>
      </c>
      <c r="I369" s="37">
        <f t="shared" si="59"/>
        <v>757.56612572412973</v>
      </c>
      <c r="J369" s="40">
        <f t="shared" si="60"/>
        <v>-40.898959570428545</v>
      </c>
      <c r="K369" s="37">
        <f t="shared" si="61"/>
        <v>716.66716615370115</v>
      </c>
      <c r="L369" s="37">
        <f t="shared" si="62"/>
        <v>791656.60138171562</v>
      </c>
      <c r="M369" s="37">
        <f t="shared" si="63"/>
        <v>748917.18863061769</v>
      </c>
      <c r="N369" s="41">
        <f>jan!M369</f>
        <v>538049.91253506113</v>
      </c>
      <c r="O369" s="41">
        <f t="shared" si="64"/>
        <v>210867.27609555656</v>
      </c>
      <c r="P369" s="4"/>
      <c r="Q369" s="65"/>
      <c r="R369" s="4"/>
    </row>
    <row r="370" spans="1:18" s="34" customFormat="1" x14ac:dyDescent="0.3">
      <c r="A370" s="33" t="s">
        <v>838</v>
      </c>
      <c r="B370" s="34" t="s">
        <v>411</v>
      </c>
      <c r="C370" s="36">
        <v>3526068</v>
      </c>
      <c r="D370" s="36">
        <v>988</v>
      </c>
      <c r="E370" s="37">
        <f t="shared" si="58"/>
        <v>3568.8947368421054</v>
      </c>
      <c r="F370" s="38">
        <f t="shared" si="55"/>
        <v>0.88847607660603978</v>
      </c>
      <c r="G370" s="39">
        <f t="shared" si="56"/>
        <v>268.78639980027657</v>
      </c>
      <c r="H370" s="39">
        <f t="shared" si="57"/>
        <v>16.20154410567152</v>
      </c>
      <c r="I370" s="37">
        <f t="shared" si="59"/>
        <v>284.9879439059481</v>
      </c>
      <c r="J370" s="40">
        <f t="shared" si="60"/>
        <v>-40.898959570428545</v>
      </c>
      <c r="K370" s="37">
        <f t="shared" si="61"/>
        <v>244.08898433551957</v>
      </c>
      <c r="L370" s="37">
        <f t="shared" si="62"/>
        <v>281568.08857907675</v>
      </c>
      <c r="M370" s="37">
        <f t="shared" si="63"/>
        <v>241159.91652349333</v>
      </c>
      <c r="N370" s="41">
        <f>jan!M370</f>
        <v>454594.93457860354</v>
      </c>
      <c r="O370" s="41">
        <f t="shared" si="64"/>
        <v>-213435.01805511021</v>
      </c>
      <c r="P370" s="4"/>
      <c r="Q370" s="65"/>
      <c r="R370" s="4"/>
    </row>
    <row r="371" spans="1:18" s="34" customFormat="1" x14ac:dyDescent="0.3">
      <c r="A371" s="33" t="s">
        <v>839</v>
      </c>
      <c r="B371" s="34" t="s">
        <v>412</v>
      </c>
      <c r="C371" s="36">
        <v>4901863</v>
      </c>
      <c r="D371" s="36">
        <v>1235</v>
      </c>
      <c r="E371" s="37">
        <f t="shared" si="58"/>
        <v>3969.1198380566802</v>
      </c>
      <c r="F371" s="38">
        <f t="shared" si="55"/>
        <v>0.98811208548452534</v>
      </c>
      <c r="G371" s="39">
        <f t="shared" si="56"/>
        <v>28.651339071531673</v>
      </c>
      <c r="H371" s="39">
        <f t="shared" si="57"/>
        <v>0</v>
      </c>
      <c r="I371" s="37">
        <f t="shared" si="59"/>
        <v>28.651339071531673</v>
      </c>
      <c r="J371" s="40">
        <f t="shared" si="60"/>
        <v>-40.898959570428545</v>
      </c>
      <c r="K371" s="37">
        <f t="shared" si="61"/>
        <v>-12.247620498896872</v>
      </c>
      <c r="L371" s="37">
        <f t="shared" si="62"/>
        <v>35384.403753341619</v>
      </c>
      <c r="M371" s="37">
        <f t="shared" si="63"/>
        <v>-15125.811316137637</v>
      </c>
      <c r="N371" s="41">
        <f>jan!M371</f>
        <v>-90681.553250924102</v>
      </c>
      <c r="O371" s="41">
        <f t="shared" si="64"/>
        <v>75555.741934786463</v>
      </c>
      <c r="P371" s="4"/>
      <c r="Q371" s="65"/>
      <c r="R371" s="4"/>
    </row>
    <row r="372" spans="1:18" s="34" customFormat="1" x14ac:dyDescent="0.3">
      <c r="A372" s="33" t="s">
        <v>840</v>
      </c>
      <c r="B372" s="34" t="s">
        <v>413</v>
      </c>
      <c r="C372" s="36">
        <v>12554557</v>
      </c>
      <c r="D372" s="36">
        <v>3218</v>
      </c>
      <c r="E372" s="37">
        <f t="shared" si="58"/>
        <v>3901.3539465506524</v>
      </c>
      <c r="F372" s="38">
        <f t="shared" si="55"/>
        <v>0.97124177188534622</v>
      </c>
      <c r="G372" s="39">
        <f t="shared" si="56"/>
        <v>69.310873975148382</v>
      </c>
      <c r="H372" s="39">
        <f t="shared" si="57"/>
        <v>0</v>
      </c>
      <c r="I372" s="37">
        <f t="shared" si="59"/>
        <v>69.310873975148382</v>
      </c>
      <c r="J372" s="40">
        <f t="shared" si="60"/>
        <v>-40.898959570428545</v>
      </c>
      <c r="K372" s="37">
        <f t="shared" si="61"/>
        <v>28.411914404719838</v>
      </c>
      <c r="L372" s="37">
        <f t="shared" si="62"/>
        <v>223042.3924520275</v>
      </c>
      <c r="M372" s="37">
        <f t="shared" si="63"/>
        <v>91429.540554388441</v>
      </c>
      <c r="N372" s="41">
        <f>jan!M372</f>
        <v>157808.3206789688</v>
      </c>
      <c r="O372" s="41">
        <f t="shared" si="64"/>
        <v>-66378.780124580357</v>
      </c>
      <c r="P372" s="4"/>
      <c r="Q372" s="65"/>
      <c r="R372" s="4"/>
    </row>
    <row r="373" spans="1:18" s="34" customFormat="1" x14ac:dyDescent="0.3">
      <c r="A373" s="33" t="s">
        <v>841</v>
      </c>
      <c r="B373" s="34" t="s">
        <v>842</v>
      </c>
      <c r="C373" s="36">
        <v>14142149</v>
      </c>
      <c r="D373" s="36">
        <v>3944</v>
      </c>
      <c r="E373" s="37">
        <f t="shared" si="58"/>
        <v>3585.7375760649088</v>
      </c>
      <c r="F373" s="38">
        <f t="shared" si="55"/>
        <v>0.89266910016515533</v>
      </c>
      <c r="G373" s="39">
        <f t="shared" si="56"/>
        <v>258.68069626659451</v>
      </c>
      <c r="H373" s="39">
        <f t="shared" si="57"/>
        <v>10.306550377690336</v>
      </c>
      <c r="I373" s="37">
        <f t="shared" si="59"/>
        <v>268.98724664428482</v>
      </c>
      <c r="J373" s="40">
        <f t="shared" si="60"/>
        <v>-40.898959570428545</v>
      </c>
      <c r="K373" s="37">
        <f t="shared" si="61"/>
        <v>228.08828707385629</v>
      </c>
      <c r="L373" s="37">
        <f t="shared" si="62"/>
        <v>1060885.7007650593</v>
      </c>
      <c r="M373" s="37">
        <f t="shared" si="63"/>
        <v>899580.20421928924</v>
      </c>
      <c r="N373" s="41">
        <f>jan!M373</f>
        <v>682782.0705897616</v>
      </c>
      <c r="O373" s="41">
        <f t="shared" si="64"/>
        <v>216798.13362952764</v>
      </c>
      <c r="P373" s="4"/>
      <c r="Q373" s="65"/>
      <c r="R373" s="4"/>
    </row>
    <row r="374" spans="1:18" s="34" customFormat="1" x14ac:dyDescent="0.3">
      <c r="A374" s="33" t="s">
        <v>843</v>
      </c>
      <c r="B374" s="34" t="s">
        <v>844</v>
      </c>
      <c r="C374" s="36">
        <v>8226743</v>
      </c>
      <c r="D374" s="36">
        <v>2673</v>
      </c>
      <c r="E374" s="37">
        <f t="shared" si="58"/>
        <v>3077.719042274598</v>
      </c>
      <c r="F374" s="38">
        <f t="shared" si="55"/>
        <v>0.76619792434545309</v>
      </c>
      <c r="G374" s="39">
        <f t="shared" si="56"/>
        <v>563.49181654078097</v>
      </c>
      <c r="H374" s="39">
        <f t="shared" si="57"/>
        <v>188.1130372042991</v>
      </c>
      <c r="I374" s="37">
        <f t="shared" si="59"/>
        <v>751.60485374508005</v>
      </c>
      <c r="J374" s="40">
        <f t="shared" si="60"/>
        <v>-40.898959570428545</v>
      </c>
      <c r="K374" s="37">
        <f t="shared" si="61"/>
        <v>710.70589417465146</v>
      </c>
      <c r="L374" s="37">
        <f t="shared" si="62"/>
        <v>2009039.774060599</v>
      </c>
      <c r="M374" s="37">
        <f t="shared" si="63"/>
        <v>1899716.8551288433</v>
      </c>
      <c r="N374" s="41">
        <f>jan!M374</f>
        <v>1646550.2294317877</v>
      </c>
      <c r="O374" s="41">
        <f t="shared" si="64"/>
        <v>253166.6256970556</v>
      </c>
      <c r="P374" s="4"/>
      <c r="Q374" s="65"/>
      <c r="R374" s="4"/>
    </row>
    <row r="375" spans="1:18" s="34" customFormat="1" x14ac:dyDescent="0.3">
      <c r="A375" s="33" t="s">
        <v>845</v>
      </c>
      <c r="B375" s="34" t="s">
        <v>414</v>
      </c>
      <c r="C375" s="36">
        <v>5321435</v>
      </c>
      <c r="D375" s="36">
        <v>1328</v>
      </c>
      <c r="E375" s="37">
        <f t="shared" si="58"/>
        <v>4007.1046686746986</v>
      </c>
      <c r="F375" s="38">
        <f t="shared" si="55"/>
        <v>0.9975684062130834</v>
      </c>
      <c r="G375" s="39">
        <f t="shared" si="56"/>
        <v>5.8604407007206643</v>
      </c>
      <c r="H375" s="39">
        <f t="shared" si="57"/>
        <v>0</v>
      </c>
      <c r="I375" s="37">
        <f t="shared" si="59"/>
        <v>5.8604407007206643</v>
      </c>
      <c r="J375" s="40">
        <f t="shared" si="60"/>
        <v>-40.898959570428545</v>
      </c>
      <c r="K375" s="37">
        <f t="shared" si="61"/>
        <v>-35.038518869707879</v>
      </c>
      <c r="L375" s="37">
        <f t="shared" si="62"/>
        <v>7782.6652505570419</v>
      </c>
      <c r="M375" s="37">
        <f t="shared" si="63"/>
        <v>-46531.153058972064</v>
      </c>
      <c r="N375" s="41">
        <f>jan!M375</f>
        <v>779762.44081010669</v>
      </c>
      <c r="O375" s="41">
        <f t="shared" si="64"/>
        <v>-826293.59386907879</v>
      </c>
      <c r="P375" s="4"/>
      <c r="Q375" s="65"/>
      <c r="R375" s="4"/>
    </row>
    <row r="376" spans="1:18" s="34" customFormat="1" x14ac:dyDescent="0.3">
      <c r="A376" s="33" t="s">
        <v>846</v>
      </c>
      <c r="B376" s="34" t="s">
        <v>415</v>
      </c>
      <c r="C376" s="36">
        <v>3582810</v>
      </c>
      <c r="D376" s="36">
        <v>1169</v>
      </c>
      <c r="E376" s="37">
        <f t="shared" si="58"/>
        <v>3064.8502994011974</v>
      </c>
      <c r="F376" s="38">
        <f t="shared" si="55"/>
        <v>0.76299425177394764</v>
      </c>
      <c r="G376" s="39">
        <f t="shared" si="56"/>
        <v>571.21306226482136</v>
      </c>
      <c r="H376" s="39">
        <f t="shared" si="57"/>
        <v>192.61709720998931</v>
      </c>
      <c r="I376" s="37">
        <f t="shared" si="59"/>
        <v>763.83015947481067</v>
      </c>
      <c r="J376" s="40">
        <f t="shared" si="60"/>
        <v>-40.898959570428545</v>
      </c>
      <c r="K376" s="37">
        <f t="shared" si="61"/>
        <v>722.93119990438208</v>
      </c>
      <c r="L376" s="37">
        <f t="shared" si="62"/>
        <v>892917.45642605366</v>
      </c>
      <c r="M376" s="37">
        <f t="shared" si="63"/>
        <v>845106.57268822263</v>
      </c>
      <c r="N376" s="41">
        <f>jan!M376</f>
        <v>770034.3259841979</v>
      </c>
      <c r="O376" s="41">
        <f t="shared" si="64"/>
        <v>75072.246704024728</v>
      </c>
      <c r="P376" s="4"/>
      <c r="Q376" s="65"/>
      <c r="R376" s="4"/>
    </row>
    <row r="377" spans="1:18" s="34" customFormat="1" x14ac:dyDescent="0.3">
      <c r="A377" s="33" t="s">
        <v>847</v>
      </c>
      <c r="B377" s="34" t="s">
        <v>416</v>
      </c>
      <c r="C377" s="36">
        <v>4074706</v>
      </c>
      <c r="D377" s="36">
        <v>981</v>
      </c>
      <c r="E377" s="37">
        <f t="shared" si="58"/>
        <v>4153.624872579001</v>
      </c>
      <c r="F377" s="38">
        <f t="shared" si="55"/>
        <v>1.0340445999670074</v>
      </c>
      <c r="G377" s="39">
        <f t="shared" si="56"/>
        <v>-82.051681641860796</v>
      </c>
      <c r="H377" s="39">
        <f t="shared" si="57"/>
        <v>0</v>
      </c>
      <c r="I377" s="37">
        <f t="shared" si="59"/>
        <v>-82.051681641860796</v>
      </c>
      <c r="J377" s="40">
        <f t="shared" si="60"/>
        <v>-40.898959570428545</v>
      </c>
      <c r="K377" s="37">
        <f t="shared" si="61"/>
        <v>-122.95064121228934</v>
      </c>
      <c r="L377" s="37">
        <f t="shared" si="62"/>
        <v>-80492.699690665439</v>
      </c>
      <c r="M377" s="37">
        <f t="shared" si="63"/>
        <v>-120614.57902925584</v>
      </c>
      <c r="N377" s="41">
        <f>jan!M377</f>
        <v>-11161.681732110645</v>
      </c>
      <c r="O377" s="41">
        <f t="shared" si="64"/>
        <v>-109452.89729714519</v>
      </c>
      <c r="P377" s="4"/>
      <c r="Q377" s="65"/>
      <c r="R377" s="4"/>
    </row>
    <row r="378" spans="1:18" s="34" customFormat="1" x14ac:dyDescent="0.3">
      <c r="A378" s="33" t="s">
        <v>848</v>
      </c>
      <c r="B378" s="34" t="s">
        <v>849</v>
      </c>
      <c r="C378" s="36">
        <v>9713621</v>
      </c>
      <c r="D378" s="36">
        <v>2900</v>
      </c>
      <c r="E378" s="37">
        <f t="shared" si="58"/>
        <v>3349.5244827586207</v>
      </c>
      <c r="F378" s="38">
        <f t="shared" si="55"/>
        <v>0.83386386833322745</v>
      </c>
      <c r="G378" s="39">
        <f t="shared" si="56"/>
        <v>400.40855225036739</v>
      </c>
      <c r="H378" s="39">
        <f t="shared" si="57"/>
        <v>92.981133034891172</v>
      </c>
      <c r="I378" s="37">
        <f t="shared" si="59"/>
        <v>493.38968528525857</v>
      </c>
      <c r="J378" s="40">
        <f t="shared" si="60"/>
        <v>-40.898959570428545</v>
      </c>
      <c r="K378" s="37">
        <f t="shared" si="61"/>
        <v>452.49072571483003</v>
      </c>
      <c r="L378" s="37">
        <f t="shared" si="62"/>
        <v>1430830.0873272498</v>
      </c>
      <c r="M378" s="37">
        <f t="shared" si="63"/>
        <v>1312223.1045730072</v>
      </c>
      <c r="N378" s="41">
        <f>jan!M378</f>
        <v>1331603.9855039984</v>
      </c>
      <c r="O378" s="41">
        <f t="shared" si="64"/>
        <v>-19380.880930991145</v>
      </c>
      <c r="P378" s="4"/>
      <c r="Q378" s="65"/>
      <c r="R378" s="4"/>
    </row>
    <row r="379" spans="1:18" s="34" customFormat="1" x14ac:dyDescent="0.3">
      <c r="A379" s="33" t="s">
        <v>850</v>
      </c>
      <c r="B379" s="34" t="s">
        <v>851</v>
      </c>
      <c r="C379" s="36">
        <v>2483532</v>
      </c>
      <c r="D379" s="36">
        <v>941</v>
      </c>
      <c r="E379" s="37">
        <f t="shared" si="58"/>
        <v>2639.2476089266738</v>
      </c>
      <c r="F379" s="38">
        <f t="shared" si="55"/>
        <v>0.65704049395581421</v>
      </c>
      <c r="G379" s="39">
        <f t="shared" si="56"/>
        <v>826.57467654953552</v>
      </c>
      <c r="H379" s="39">
        <f t="shared" si="57"/>
        <v>341.57803887607258</v>
      </c>
      <c r="I379" s="37">
        <f t="shared" si="59"/>
        <v>1168.1527154256082</v>
      </c>
      <c r="J379" s="40">
        <f t="shared" si="60"/>
        <v>-40.898959570428545</v>
      </c>
      <c r="K379" s="37">
        <f t="shared" si="61"/>
        <v>1127.2537558551796</v>
      </c>
      <c r="L379" s="37">
        <f t="shared" si="62"/>
        <v>1099231.7052154974</v>
      </c>
      <c r="M379" s="37">
        <f t="shared" si="63"/>
        <v>1060745.784259724</v>
      </c>
      <c r="N379" s="41">
        <f>jan!M379</f>
        <v>1000253.1641583662</v>
      </c>
      <c r="O379" s="41">
        <f t="shared" si="64"/>
        <v>60492.62010135781</v>
      </c>
      <c r="P379" s="4"/>
      <c r="Q379" s="65"/>
      <c r="R379" s="4"/>
    </row>
    <row r="380" spans="1:18" s="34" customFormat="1" x14ac:dyDescent="0.3">
      <c r="A380" s="33" t="s">
        <v>852</v>
      </c>
      <c r="B380" s="34" t="s">
        <v>417</v>
      </c>
      <c r="C380" s="36">
        <v>10487566</v>
      </c>
      <c r="D380" s="36">
        <v>2270</v>
      </c>
      <c r="E380" s="37">
        <f t="shared" si="58"/>
        <v>4620.0731277533041</v>
      </c>
      <c r="F380" s="38">
        <f t="shared" si="55"/>
        <v>1.1501668580484266</v>
      </c>
      <c r="G380" s="39">
        <f t="shared" si="56"/>
        <v>-361.92063474644266</v>
      </c>
      <c r="H380" s="39">
        <f t="shared" si="57"/>
        <v>0</v>
      </c>
      <c r="I380" s="37">
        <f t="shared" si="59"/>
        <v>-361.92063474644266</v>
      </c>
      <c r="J380" s="40">
        <f t="shared" si="60"/>
        <v>-40.898959570428545</v>
      </c>
      <c r="K380" s="37">
        <f t="shared" si="61"/>
        <v>-402.81959431687119</v>
      </c>
      <c r="L380" s="37">
        <f t="shared" si="62"/>
        <v>-821559.84087442479</v>
      </c>
      <c r="M380" s="37">
        <f t="shared" si="63"/>
        <v>-914400.47909929755</v>
      </c>
      <c r="N380" s="41">
        <f>jan!M380</f>
        <v>-557224.28168388479</v>
      </c>
      <c r="O380" s="41">
        <f t="shared" si="64"/>
        <v>-357176.19741541275</v>
      </c>
      <c r="P380" s="4"/>
      <c r="Q380" s="65"/>
      <c r="R380" s="4"/>
    </row>
    <row r="381" spans="1:18" s="34" customFormat="1" x14ac:dyDescent="0.3">
      <c r="A381" s="33" t="s">
        <v>853</v>
      </c>
      <c r="B381" s="34" t="s">
        <v>418</v>
      </c>
      <c r="C381" s="36">
        <v>40098978</v>
      </c>
      <c r="D381" s="36">
        <v>10156</v>
      </c>
      <c r="E381" s="37">
        <f t="shared" si="58"/>
        <v>3948.3042536431667</v>
      </c>
      <c r="F381" s="38">
        <f t="shared" si="55"/>
        <v>0.98293004730865452</v>
      </c>
      <c r="G381" s="39">
        <f t="shared" si="56"/>
        <v>41.140689719639795</v>
      </c>
      <c r="H381" s="39">
        <f t="shared" si="57"/>
        <v>0</v>
      </c>
      <c r="I381" s="37">
        <f t="shared" si="59"/>
        <v>41.140689719639795</v>
      </c>
      <c r="J381" s="40">
        <f t="shared" si="60"/>
        <v>-40.898959570428545</v>
      </c>
      <c r="K381" s="37">
        <f t="shared" si="61"/>
        <v>0.24173014921125002</v>
      </c>
      <c r="L381" s="37">
        <f t="shared" si="62"/>
        <v>417824.84479266178</v>
      </c>
      <c r="M381" s="37">
        <f t="shared" si="63"/>
        <v>2455.0113953894552</v>
      </c>
      <c r="N381" s="41">
        <f>jan!M381</f>
        <v>448814.97974381607</v>
      </c>
      <c r="O381" s="41">
        <f t="shared" si="64"/>
        <v>-446359.96834842663</v>
      </c>
      <c r="P381" s="4"/>
      <c r="Q381" s="65"/>
      <c r="R381" s="4"/>
    </row>
    <row r="382" spans="1:18" s="34" customFormat="1" x14ac:dyDescent="0.3">
      <c r="A382" s="33" t="s">
        <v>854</v>
      </c>
      <c r="B382" s="34" t="s">
        <v>419</v>
      </c>
      <c r="C382" s="36">
        <v>814785623</v>
      </c>
      <c r="D382" s="36">
        <v>196159</v>
      </c>
      <c r="E382" s="37">
        <f t="shared" si="58"/>
        <v>4153.6999220020498</v>
      </c>
      <c r="F382" s="38">
        <f t="shared" si="55"/>
        <v>1.0340632835152368</v>
      </c>
      <c r="G382" s="39">
        <f t="shared" si="56"/>
        <v>-82.096711295690056</v>
      </c>
      <c r="H382" s="39">
        <f t="shared" si="57"/>
        <v>0</v>
      </c>
      <c r="I382" s="37">
        <f t="shared" si="59"/>
        <v>-82.096711295690056</v>
      </c>
      <c r="J382" s="40">
        <f t="shared" si="60"/>
        <v>-40.898959570428545</v>
      </c>
      <c r="K382" s="37">
        <f t="shared" si="61"/>
        <v>-122.9956708661186</v>
      </c>
      <c r="L382" s="37">
        <f t="shared" si="62"/>
        <v>-16104008.791051265</v>
      </c>
      <c r="M382" s="37">
        <f t="shared" si="63"/>
        <v>-24126707.801426958</v>
      </c>
      <c r="N382" s="41">
        <f>jan!M382</f>
        <v>-27858940.381334439</v>
      </c>
      <c r="O382" s="41">
        <f t="shared" si="64"/>
        <v>3732232.5799074806</v>
      </c>
      <c r="P382" s="4"/>
      <c r="Q382" s="65"/>
      <c r="R382" s="4"/>
    </row>
    <row r="383" spans="1:18" s="34" customFormat="1" x14ac:dyDescent="0.3">
      <c r="A383" s="33" t="s">
        <v>855</v>
      </c>
      <c r="B383" s="34" t="s">
        <v>420</v>
      </c>
      <c r="C383" s="36">
        <v>66404339</v>
      </c>
      <c r="D383" s="36">
        <v>22090</v>
      </c>
      <c r="E383" s="37">
        <f t="shared" si="58"/>
        <v>3006.0814395654143</v>
      </c>
      <c r="F383" s="38">
        <f t="shared" si="55"/>
        <v>0.74836374853312959</v>
      </c>
      <c r="G383" s="39">
        <f t="shared" si="56"/>
        <v>606.47437816629122</v>
      </c>
      <c r="H383" s="39">
        <f t="shared" si="57"/>
        <v>213.18619815251341</v>
      </c>
      <c r="I383" s="37">
        <f t="shared" si="59"/>
        <v>819.6605763188046</v>
      </c>
      <c r="J383" s="40">
        <f t="shared" si="60"/>
        <v>-40.898959570428545</v>
      </c>
      <c r="K383" s="37">
        <f t="shared" si="61"/>
        <v>778.76161674837601</v>
      </c>
      <c r="L383" s="37">
        <f t="shared" si="62"/>
        <v>18106302.130882394</v>
      </c>
      <c r="M383" s="37">
        <f t="shared" si="63"/>
        <v>17202844.113971625</v>
      </c>
      <c r="N383" s="41">
        <f>jan!M383</f>
        <v>13812349.847511489</v>
      </c>
      <c r="O383" s="41">
        <f t="shared" si="64"/>
        <v>3390494.2664601356</v>
      </c>
      <c r="P383" s="4"/>
      <c r="Q383" s="65"/>
      <c r="R383" s="4"/>
    </row>
    <row r="384" spans="1:18" s="34" customFormat="1" x14ac:dyDescent="0.3">
      <c r="A384" s="33" t="s">
        <v>856</v>
      </c>
      <c r="B384" s="34" t="s">
        <v>421</v>
      </c>
      <c r="C384" s="36">
        <v>43544164</v>
      </c>
      <c r="D384" s="36">
        <v>13113</v>
      </c>
      <c r="E384" s="37">
        <f t="shared" si="58"/>
        <v>3320.6866468390149</v>
      </c>
      <c r="F384" s="38">
        <f t="shared" si="55"/>
        <v>0.82668469124762611</v>
      </c>
      <c r="G384" s="39">
        <f t="shared" si="56"/>
        <v>417.7112538021309</v>
      </c>
      <c r="H384" s="39">
        <f t="shared" si="57"/>
        <v>103.07437560675321</v>
      </c>
      <c r="I384" s="37">
        <f t="shared" si="59"/>
        <v>520.78562940888412</v>
      </c>
      <c r="J384" s="40">
        <f t="shared" si="60"/>
        <v>-40.898959570428545</v>
      </c>
      <c r="K384" s="37">
        <f t="shared" si="61"/>
        <v>479.88666983845559</v>
      </c>
      <c r="L384" s="37">
        <f t="shared" si="62"/>
        <v>6829061.9584386973</v>
      </c>
      <c r="M384" s="37">
        <f t="shared" si="63"/>
        <v>6292753.9015916679</v>
      </c>
      <c r="N384" s="41">
        <f>jan!M384</f>
        <v>4531603.1972461799</v>
      </c>
      <c r="O384" s="41">
        <f t="shared" si="64"/>
        <v>1761150.704345488</v>
      </c>
      <c r="P384" s="4"/>
      <c r="Q384" s="65"/>
      <c r="R384" s="4"/>
    </row>
    <row r="385" spans="1:18" s="34" customFormat="1" x14ac:dyDescent="0.3">
      <c r="A385" s="33" t="s">
        <v>857</v>
      </c>
      <c r="B385" s="34" t="s">
        <v>422</v>
      </c>
      <c r="C385" s="36">
        <v>15864842</v>
      </c>
      <c r="D385" s="36">
        <v>4228</v>
      </c>
      <c r="E385" s="37">
        <f t="shared" si="58"/>
        <v>3752.3278145695363</v>
      </c>
      <c r="F385" s="38">
        <f t="shared" si="55"/>
        <v>0.93414172752496982</v>
      </c>
      <c r="G385" s="39">
        <f t="shared" si="56"/>
        <v>158.72655316381807</v>
      </c>
      <c r="H385" s="39">
        <f t="shared" si="57"/>
        <v>0</v>
      </c>
      <c r="I385" s="37">
        <f t="shared" si="59"/>
        <v>158.72655316381807</v>
      </c>
      <c r="J385" s="40">
        <f t="shared" si="60"/>
        <v>-40.898959570428545</v>
      </c>
      <c r="K385" s="37">
        <f t="shared" si="61"/>
        <v>117.82759359338952</v>
      </c>
      <c r="L385" s="37">
        <f t="shared" si="62"/>
        <v>671095.86677662283</v>
      </c>
      <c r="M385" s="37">
        <f t="shared" si="63"/>
        <v>498175.06571285089</v>
      </c>
      <c r="N385" s="41">
        <f>jan!M385</f>
        <v>696251.39534825296</v>
      </c>
      <c r="O385" s="41">
        <f t="shared" si="64"/>
        <v>-198076.32963540207</v>
      </c>
      <c r="P385" s="4"/>
      <c r="Q385" s="65"/>
      <c r="R385" s="4"/>
    </row>
    <row r="386" spans="1:18" s="34" customFormat="1" x14ac:dyDescent="0.3">
      <c r="A386" s="33" t="s">
        <v>858</v>
      </c>
      <c r="B386" s="34" t="s">
        <v>423</v>
      </c>
      <c r="C386" s="36">
        <v>3558566</v>
      </c>
      <c r="D386" s="36">
        <v>999</v>
      </c>
      <c r="E386" s="37">
        <f t="shared" si="58"/>
        <v>3562.1281281281281</v>
      </c>
      <c r="F386" s="38">
        <f t="shared" si="55"/>
        <v>0.88679152987506993</v>
      </c>
      <c r="G386" s="39">
        <f t="shared" si="56"/>
        <v>272.84636502866294</v>
      </c>
      <c r="H386" s="39">
        <f t="shared" si="57"/>
        <v>18.569857155563589</v>
      </c>
      <c r="I386" s="37">
        <f t="shared" si="59"/>
        <v>291.41622218422651</v>
      </c>
      <c r="J386" s="40">
        <f t="shared" si="60"/>
        <v>-40.898959570428545</v>
      </c>
      <c r="K386" s="37">
        <f t="shared" si="61"/>
        <v>250.51726261379798</v>
      </c>
      <c r="L386" s="37">
        <f t="shared" si="62"/>
        <v>291124.8059620423</v>
      </c>
      <c r="M386" s="37">
        <f t="shared" si="63"/>
        <v>250266.74535118419</v>
      </c>
      <c r="N386" s="41">
        <f>jan!M386</f>
        <v>175671.23603427253</v>
      </c>
      <c r="O386" s="41">
        <f t="shared" si="64"/>
        <v>74595.509316911659</v>
      </c>
      <c r="P386" s="4"/>
      <c r="Q386" s="65"/>
      <c r="R386" s="4"/>
    </row>
    <row r="387" spans="1:18" s="34" customFormat="1" x14ac:dyDescent="0.3">
      <c r="A387" s="33" t="s">
        <v>859</v>
      </c>
      <c r="B387" s="34" t="s">
        <v>424</v>
      </c>
      <c r="C387" s="36">
        <v>16640853</v>
      </c>
      <c r="D387" s="36">
        <v>4694</v>
      </c>
      <c r="E387" s="37">
        <f t="shared" si="58"/>
        <v>3545.1327226246271</v>
      </c>
      <c r="F387" s="38">
        <f t="shared" si="55"/>
        <v>0.8825605249518369</v>
      </c>
      <c r="G387" s="39">
        <f t="shared" si="56"/>
        <v>283.0436083307635</v>
      </c>
      <c r="H387" s="39">
        <f t="shared" si="57"/>
        <v>24.518249081788916</v>
      </c>
      <c r="I387" s="37">
        <f t="shared" si="59"/>
        <v>307.5618574125524</v>
      </c>
      <c r="J387" s="40">
        <f t="shared" si="60"/>
        <v>-40.898959570428545</v>
      </c>
      <c r="K387" s="37">
        <f t="shared" si="61"/>
        <v>266.66289784212387</v>
      </c>
      <c r="L387" s="37">
        <f t="shared" si="62"/>
        <v>1443695.358694521</v>
      </c>
      <c r="M387" s="37">
        <f t="shared" si="63"/>
        <v>1251715.6424709295</v>
      </c>
      <c r="N387" s="41">
        <f>jan!M387</f>
        <v>786471.57752239832</v>
      </c>
      <c r="O387" s="41">
        <f t="shared" si="64"/>
        <v>465244.06494853122</v>
      </c>
      <c r="P387" s="4"/>
      <c r="Q387" s="65"/>
      <c r="R387" s="4"/>
    </row>
    <row r="388" spans="1:18" s="34" customFormat="1" x14ac:dyDescent="0.3">
      <c r="A388" s="33" t="s">
        <v>860</v>
      </c>
      <c r="B388" s="34" t="s">
        <v>425</v>
      </c>
      <c r="C388" s="36">
        <v>34046389</v>
      </c>
      <c r="D388" s="36">
        <v>5068</v>
      </c>
      <c r="E388" s="37">
        <f t="shared" si="58"/>
        <v>6717.9141673243885</v>
      </c>
      <c r="F388" s="38">
        <f t="shared" si="55"/>
        <v>1.6724242272390031</v>
      </c>
      <c r="G388" s="39">
        <f t="shared" si="56"/>
        <v>-1620.6252584890933</v>
      </c>
      <c r="H388" s="39">
        <f t="shared" si="57"/>
        <v>0</v>
      </c>
      <c r="I388" s="37">
        <f t="shared" si="59"/>
        <v>-1620.6252584890933</v>
      </c>
      <c r="J388" s="40">
        <f t="shared" si="60"/>
        <v>-40.898959570428545</v>
      </c>
      <c r="K388" s="37">
        <f t="shared" si="61"/>
        <v>-1661.5242180595219</v>
      </c>
      <c r="L388" s="37">
        <f t="shared" si="62"/>
        <v>-8213328.8100227248</v>
      </c>
      <c r="M388" s="37">
        <f t="shared" si="63"/>
        <v>-8420604.7371256575</v>
      </c>
      <c r="N388" s="41">
        <f>jan!M388</f>
        <v>-8689930.308887193</v>
      </c>
      <c r="O388" s="41">
        <f t="shared" si="64"/>
        <v>269325.57176153548</v>
      </c>
      <c r="P388" s="4"/>
      <c r="Q388" s="65"/>
      <c r="R388" s="4"/>
    </row>
    <row r="389" spans="1:18" s="34" customFormat="1" x14ac:dyDescent="0.3">
      <c r="A389" s="33" t="s">
        <v>861</v>
      </c>
      <c r="B389" s="34" t="s">
        <v>426</v>
      </c>
      <c r="C389" s="36">
        <v>21063006</v>
      </c>
      <c r="D389" s="36">
        <v>5334</v>
      </c>
      <c r="E389" s="37">
        <f t="shared" si="58"/>
        <v>3948.8200224971879</v>
      </c>
      <c r="F389" s="38">
        <f t="shared" si="55"/>
        <v>0.98305844792611341</v>
      </c>
      <c r="G389" s="39">
        <f t="shared" si="56"/>
        <v>40.83122840722708</v>
      </c>
      <c r="H389" s="39">
        <f t="shared" si="57"/>
        <v>0</v>
      </c>
      <c r="I389" s="37">
        <f t="shared" si="59"/>
        <v>40.83122840722708</v>
      </c>
      <c r="J389" s="40">
        <f t="shared" si="60"/>
        <v>-40.898959570428545</v>
      </c>
      <c r="K389" s="37">
        <f t="shared" si="61"/>
        <v>-6.7731163201464994E-2</v>
      </c>
      <c r="L389" s="37">
        <f t="shared" si="62"/>
        <v>217793.77232414923</v>
      </c>
      <c r="M389" s="37">
        <f t="shared" si="63"/>
        <v>-361.27802451661427</v>
      </c>
      <c r="N389" s="41">
        <f>jan!M389</f>
        <v>-594935.10189508437</v>
      </c>
      <c r="O389" s="41">
        <f t="shared" si="64"/>
        <v>594573.82387056772</v>
      </c>
      <c r="P389" s="4"/>
      <c r="Q389" s="65"/>
      <c r="R389" s="4"/>
    </row>
    <row r="390" spans="1:18" s="34" customFormat="1" x14ac:dyDescent="0.3">
      <c r="A390" s="33" t="s">
        <v>862</v>
      </c>
      <c r="B390" s="34" t="s">
        <v>427</v>
      </c>
      <c r="C390" s="36">
        <v>5034726</v>
      </c>
      <c r="D390" s="36">
        <v>1693</v>
      </c>
      <c r="E390" s="37">
        <f t="shared" si="58"/>
        <v>2973.8487891317191</v>
      </c>
      <c r="F390" s="38">
        <f t="shared" si="55"/>
        <v>0.74033943262929791</v>
      </c>
      <c r="G390" s="39">
        <f t="shared" si="56"/>
        <v>625.81396842650838</v>
      </c>
      <c r="H390" s="39">
        <f t="shared" si="57"/>
        <v>224.46762580430672</v>
      </c>
      <c r="I390" s="37">
        <f t="shared" si="59"/>
        <v>850.28159423081513</v>
      </c>
      <c r="J390" s="40">
        <f t="shared" si="60"/>
        <v>-40.898959570428545</v>
      </c>
      <c r="K390" s="37">
        <f t="shared" si="61"/>
        <v>809.38263466038654</v>
      </c>
      <c r="L390" s="37">
        <f t="shared" si="62"/>
        <v>1439526.73903277</v>
      </c>
      <c r="M390" s="37">
        <f t="shared" si="63"/>
        <v>1370284.8004800344</v>
      </c>
      <c r="N390" s="41">
        <f>jan!M390</f>
        <v>1132459.5908821614</v>
      </c>
      <c r="O390" s="41">
        <f t="shared" si="64"/>
        <v>237825.20959787304</v>
      </c>
      <c r="P390" s="4"/>
      <c r="Q390" s="65"/>
      <c r="R390" s="4"/>
    </row>
    <row r="391" spans="1:18" s="34" customFormat="1" x14ac:dyDescent="0.3">
      <c r="A391" s="33" t="s">
        <v>863</v>
      </c>
      <c r="B391" s="34" t="s">
        <v>428</v>
      </c>
      <c r="C391" s="36">
        <v>15530674</v>
      </c>
      <c r="D391" s="36">
        <v>4904</v>
      </c>
      <c r="E391" s="37">
        <f t="shared" si="58"/>
        <v>3166.9400489396412</v>
      </c>
      <c r="F391" s="38">
        <f t="shared" si="55"/>
        <v>0.7884094872515478</v>
      </c>
      <c r="G391" s="39">
        <f t="shared" si="56"/>
        <v>509.95921254175505</v>
      </c>
      <c r="H391" s="39">
        <f t="shared" si="57"/>
        <v>156.88568487153398</v>
      </c>
      <c r="I391" s="37">
        <f t="shared" si="59"/>
        <v>666.844897413289</v>
      </c>
      <c r="J391" s="40">
        <f t="shared" si="60"/>
        <v>-40.898959570428545</v>
      </c>
      <c r="K391" s="37">
        <f t="shared" si="61"/>
        <v>625.94593784286042</v>
      </c>
      <c r="L391" s="37">
        <f t="shared" si="62"/>
        <v>3270207.3769147694</v>
      </c>
      <c r="M391" s="37">
        <f t="shared" si="63"/>
        <v>3069638.8791813874</v>
      </c>
      <c r="N391" s="41">
        <f>jan!M391</f>
        <v>2648261.015762622</v>
      </c>
      <c r="O391" s="41">
        <f t="shared" si="64"/>
        <v>421377.86341876537</v>
      </c>
      <c r="P391" s="4"/>
      <c r="Q391" s="65"/>
      <c r="R391" s="4"/>
    </row>
    <row r="392" spans="1:18" s="34" customFormat="1" x14ac:dyDescent="0.3">
      <c r="A392" s="33" t="s">
        <v>864</v>
      </c>
      <c r="B392" s="34" t="s">
        <v>429</v>
      </c>
      <c r="C392" s="36">
        <v>12062443</v>
      </c>
      <c r="D392" s="36">
        <v>3340</v>
      </c>
      <c r="E392" s="37">
        <f t="shared" si="58"/>
        <v>3611.509880239521</v>
      </c>
      <c r="F392" s="38">
        <f t="shared" ref="F392:F429" si="65">IF(ISNUMBER(C392),E392/E$435,"")</f>
        <v>0.89908511335315366</v>
      </c>
      <c r="G392" s="39">
        <f t="shared" ref="G392:G429" si="66">(E$435-E392)*0.6</f>
        <v>243.21731376182723</v>
      </c>
      <c r="H392" s="39">
        <f t="shared" ref="H392:H429" si="67">IF(E392&gt;=E$435*0.9,0,IF(E392&lt;0.9*E$435,(E$435*0.9-E392)*0.35))</f>
        <v>1.2862439165760859</v>
      </c>
      <c r="I392" s="37">
        <f t="shared" si="59"/>
        <v>244.50355767840333</v>
      </c>
      <c r="J392" s="40">
        <f t="shared" si="60"/>
        <v>-40.898959570428545</v>
      </c>
      <c r="K392" s="37">
        <f t="shared" si="61"/>
        <v>203.60459810797477</v>
      </c>
      <c r="L392" s="37">
        <f t="shared" si="62"/>
        <v>816641.88264586707</v>
      </c>
      <c r="M392" s="37">
        <f t="shared" si="63"/>
        <v>680039.35768063576</v>
      </c>
      <c r="N392" s="41">
        <f>jan!M392</f>
        <v>540911.98554001073</v>
      </c>
      <c r="O392" s="41">
        <f t="shared" si="64"/>
        <v>139127.37214062503</v>
      </c>
      <c r="P392" s="4"/>
      <c r="Q392" s="65"/>
      <c r="R392" s="4"/>
    </row>
    <row r="393" spans="1:18" s="34" customFormat="1" x14ac:dyDescent="0.3">
      <c r="A393" s="33" t="s">
        <v>865</v>
      </c>
      <c r="B393" s="34" t="s">
        <v>430</v>
      </c>
      <c r="C393" s="36">
        <v>2912243</v>
      </c>
      <c r="D393" s="36">
        <v>957</v>
      </c>
      <c r="E393" s="37">
        <f t="shared" ref="E393:E429" si="68">(C393)/D393</f>
        <v>3043.0961337513063</v>
      </c>
      <c r="F393" s="38">
        <f t="shared" si="65"/>
        <v>0.75757855386979622</v>
      </c>
      <c r="G393" s="39">
        <f t="shared" si="66"/>
        <v>584.26556165475597</v>
      </c>
      <c r="H393" s="39">
        <f t="shared" si="67"/>
        <v>200.2310551874512</v>
      </c>
      <c r="I393" s="37">
        <f t="shared" ref="I393:I429" si="69">G393+H393</f>
        <v>784.49661684220723</v>
      </c>
      <c r="J393" s="40">
        <f t="shared" ref="J393:J429" si="70">I$437</f>
        <v>-40.898959570428545</v>
      </c>
      <c r="K393" s="37">
        <f t="shared" ref="K393:K429" si="71">I393+J393</f>
        <v>743.59765727177864</v>
      </c>
      <c r="L393" s="37">
        <f t="shared" ref="L393:L429" si="72">(I393*D393)</f>
        <v>750763.26231799228</v>
      </c>
      <c r="M393" s="37">
        <f t="shared" ref="M393:M429" si="73">(K393*D393)</f>
        <v>711622.95800909214</v>
      </c>
      <c r="N393" s="41">
        <f>jan!M393</f>
        <v>725718.25621631928</v>
      </c>
      <c r="O393" s="41">
        <f t="shared" ref="O393:O429" si="74">M393-N393</f>
        <v>-14095.298207227141</v>
      </c>
      <c r="P393" s="4"/>
      <c r="Q393" s="65"/>
      <c r="R393" s="4"/>
    </row>
    <row r="394" spans="1:18" s="34" customFormat="1" x14ac:dyDescent="0.3">
      <c r="A394" s="33" t="s">
        <v>866</v>
      </c>
      <c r="B394" s="34" t="s">
        <v>431</v>
      </c>
      <c r="C394" s="36">
        <v>3527931</v>
      </c>
      <c r="D394" s="36">
        <v>947</v>
      </c>
      <c r="E394" s="37">
        <f t="shared" si="68"/>
        <v>3725.3759239704327</v>
      </c>
      <c r="F394" s="38">
        <f t="shared" si="65"/>
        <v>0.92743205638521664</v>
      </c>
      <c r="G394" s="39">
        <f t="shared" si="66"/>
        <v>174.89768752328018</v>
      </c>
      <c r="H394" s="39">
        <f t="shared" si="67"/>
        <v>0</v>
      </c>
      <c r="I394" s="37">
        <f t="shared" si="69"/>
        <v>174.89768752328018</v>
      </c>
      <c r="J394" s="40">
        <f t="shared" si="70"/>
        <v>-40.898959570428545</v>
      </c>
      <c r="K394" s="37">
        <f t="shared" si="71"/>
        <v>133.99872795285165</v>
      </c>
      <c r="L394" s="37">
        <f t="shared" si="72"/>
        <v>165628.11008454632</v>
      </c>
      <c r="M394" s="37">
        <f t="shared" si="73"/>
        <v>126896.79537135051</v>
      </c>
      <c r="N394" s="41">
        <f>jan!M394</f>
        <v>36211.762486943226</v>
      </c>
      <c r="O394" s="41">
        <f t="shared" si="74"/>
        <v>90685.032884407294</v>
      </c>
      <c r="P394" s="4"/>
      <c r="Q394" s="65"/>
      <c r="R394" s="4"/>
    </row>
    <row r="395" spans="1:18" s="34" customFormat="1" x14ac:dyDescent="0.3">
      <c r="A395" s="33" t="s">
        <v>867</v>
      </c>
      <c r="B395" s="34" t="s">
        <v>432</v>
      </c>
      <c r="C395" s="36">
        <v>23928458</v>
      </c>
      <c r="D395" s="36">
        <v>6975</v>
      </c>
      <c r="E395" s="37">
        <f t="shared" si="68"/>
        <v>3430.6032974910395</v>
      </c>
      <c r="F395" s="38">
        <f t="shared" si="65"/>
        <v>0.8540484331694177</v>
      </c>
      <c r="G395" s="39">
        <f t="shared" si="66"/>
        <v>351.76126341091611</v>
      </c>
      <c r="H395" s="39">
        <f t="shared" si="67"/>
        <v>64.603547878544603</v>
      </c>
      <c r="I395" s="37">
        <f t="shared" si="69"/>
        <v>416.3648112894607</v>
      </c>
      <c r="J395" s="40">
        <f t="shared" si="70"/>
        <v>-40.898959570428545</v>
      </c>
      <c r="K395" s="37">
        <f t="shared" si="71"/>
        <v>375.46585171903217</v>
      </c>
      <c r="L395" s="37">
        <f t="shared" si="72"/>
        <v>2904144.5587439886</v>
      </c>
      <c r="M395" s="37">
        <f t="shared" si="73"/>
        <v>2618874.3157402496</v>
      </c>
      <c r="N395" s="41">
        <f>jan!M395</f>
        <v>3471400.4315139255</v>
      </c>
      <c r="O395" s="41">
        <f t="shared" si="74"/>
        <v>-852526.11577367596</v>
      </c>
      <c r="P395" s="4"/>
      <c r="Q395" s="65"/>
      <c r="R395" s="4"/>
    </row>
    <row r="396" spans="1:18" s="34" customFormat="1" x14ac:dyDescent="0.3">
      <c r="A396" s="33" t="s">
        <v>868</v>
      </c>
      <c r="B396" s="34" t="s">
        <v>433</v>
      </c>
      <c r="C396" s="36">
        <v>10254236</v>
      </c>
      <c r="D396" s="36">
        <v>2501</v>
      </c>
      <c r="E396" s="37">
        <f t="shared" si="68"/>
        <v>4100.0543782487002</v>
      </c>
      <c r="F396" s="38">
        <f t="shared" si="65"/>
        <v>1.0207082294282261</v>
      </c>
      <c r="G396" s="39">
        <f t="shared" si="66"/>
        <v>-49.909385043680324</v>
      </c>
      <c r="H396" s="39">
        <f t="shared" si="67"/>
        <v>0</v>
      </c>
      <c r="I396" s="37">
        <f t="shared" si="69"/>
        <v>-49.909385043680324</v>
      </c>
      <c r="J396" s="40">
        <f t="shared" si="70"/>
        <v>-40.898959570428545</v>
      </c>
      <c r="K396" s="37">
        <f t="shared" si="71"/>
        <v>-90.808344614108876</v>
      </c>
      <c r="L396" s="37">
        <f t="shared" si="72"/>
        <v>-124823.37199424449</v>
      </c>
      <c r="M396" s="37">
        <f t="shared" si="73"/>
        <v>-227111.66987988629</v>
      </c>
      <c r="N396" s="41">
        <f>jan!M396</f>
        <v>2157787.2398087922</v>
      </c>
      <c r="O396" s="41">
        <f t="shared" si="74"/>
        <v>-2384898.9096886786</v>
      </c>
      <c r="P396" s="4"/>
      <c r="Q396" s="65"/>
      <c r="R396" s="4"/>
    </row>
    <row r="397" spans="1:18" s="34" customFormat="1" x14ac:dyDescent="0.3">
      <c r="A397" s="33" t="s">
        <v>869</v>
      </c>
      <c r="B397" s="34" t="s">
        <v>434</v>
      </c>
      <c r="C397" s="36">
        <v>11377250</v>
      </c>
      <c r="D397" s="36">
        <v>3905</v>
      </c>
      <c r="E397" s="37">
        <f t="shared" si="68"/>
        <v>2913.5083226632523</v>
      </c>
      <c r="F397" s="38">
        <f t="shared" si="65"/>
        <v>0.72531767803534797</v>
      </c>
      <c r="G397" s="39">
        <f t="shared" si="66"/>
        <v>662.01824830758835</v>
      </c>
      <c r="H397" s="39">
        <f t="shared" si="67"/>
        <v>245.58678906827009</v>
      </c>
      <c r="I397" s="37">
        <f t="shared" si="69"/>
        <v>907.6050373758585</v>
      </c>
      <c r="J397" s="40">
        <f t="shared" si="70"/>
        <v>-40.898959570428545</v>
      </c>
      <c r="K397" s="37">
        <f t="shared" si="71"/>
        <v>866.70607780542991</v>
      </c>
      <c r="L397" s="37">
        <f t="shared" si="72"/>
        <v>3544197.6709527276</v>
      </c>
      <c r="M397" s="37">
        <f t="shared" si="73"/>
        <v>3384487.2338302038</v>
      </c>
      <c r="N397" s="41">
        <f>jan!M397</f>
        <v>3400601.0178941768</v>
      </c>
      <c r="O397" s="41">
        <f t="shared" si="74"/>
        <v>-16113.784063972998</v>
      </c>
      <c r="P397" s="4"/>
      <c r="Q397" s="65"/>
      <c r="R397" s="4"/>
    </row>
    <row r="398" spans="1:18" s="34" customFormat="1" x14ac:dyDescent="0.3">
      <c r="A398" s="33" t="s">
        <v>870</v>
      </c>
      <c r="B398" s="34" t="s">
        <v>435</v>
      </c>
      <c r="C398" s="36">
        <v>38844258</v>
      </c>
      <c r="D398" s="36">
        <v>12086</v>
      </c>
      <c r="E398" s="37">
        <f t="shared" si="68"/>
        <v>3213.9879199073307</v>
      </c>
      <c r="F398" s="38">
        <f t="shared" si="65"/>
        <v>0.80012205119425095</v>
      </c>
      <c r="G398" s="39">
        <f t="shared" si="66"/>
        <v>481.73048996114136</v>
      </c>
      <c r="H398" s="39">
        <f t="shared" si="67"/>
        <v>140.41893003284267</v>
      </c>
      <c r="I398" s="37">
        <f t="shared" si="69"/>
        <v>622.149419993984</v>
      </c>
      <c r="J398" s="40">
        <f t="shared" si="70"/>
        <v>-40.898959570428545</v>
      </c>
      <c r="K398" s="37">
        <f t="shared" si="71"/>
        <v>581.25046042355541</v>
      </c>
      <c r="L398" s="37">
        <f t="shared" si="72"/>
        <v>7519297.8900472904</v>
      </c>
      <c r="M398" s="37">
        <f t="shared" si="73"/>
        <v>7024993.0646790909</v>
      </c>
      <c r="N398" s="41">
        <f>jan!M398</f>
        <v>6208184.1382763181</v>
      </c>
      <c r="O398" s="41">
        <f t="shared" si="74"/>
        <v>816808.92640277278</v>
      </c>
      <c r="P398" s="4"/>
      <c r="Q398" s="65"/>
      <c r="R398" s="4"/>
    </row>
    <row r="399" spans="1:18" s="34" customFormat="1" x14ac:dyDescent="0.3">
      <c r="A399" s="33" t="s">
        <v>871</v>
      </c>
      <c r="B399" s="34" t="s">
        <v>436</v>
      </c>
      <c r="C399" s="36">
        <v>19402333</v>
      </c>
      <c r="D399" s="36">
        <v>5610</v>
      </c>
      <c r="E399" s="37">
        <f t="shared" si="68"/>
        <v>3458.5263814616756</v>
      </c>
      <c r="F399" s="38">
        <f t="shared" si="65"/>
        <v>0.86099988282604822</v>
      </c>
      <c r="G399" s="39">
        <f t="shared" si="66"/>
        <v>335.00741302853447</v>
      </c>
      <c r="H399" s="39">
        <f t="shared" si="67"/>
        <v>54.830468488821971</v>
      </c>
      <c r="I399" s="37">
        <f t="shared" si="69"/>
        <v>389.83788151735644</v>
      </c>
      <c r="J399" s="40">
        <f t="shared" si="70"/>
        <v>-40.898959570428545</v>
      </c>
      <c r="K399" s="37">
        <f t="shared" si="71"/>
        <v>348.93892194692791</v>
      </c>
      <c r="L399" s="37">
        <f t="shared" si="72"/>
        <v>2186990.5153123694</v>
      </c>
      <c r="M399" s="37">
        <f t="shared" si="73"/>
        <v>1957547.3521222656</v>
      </c>
      <c r="N399" s="41">
        <f>jan!M399</f>
        <v>1876092.9278198043</v>
      </c>
      <c r="O399" s="41">
        <f t="shared" si="74"/>
        <v>81454.424302461324</v>
      </c>
      <c r="P399" s="4"/>
      <c r="Q399" s="65"/>
      <c r="R399" s="4"/>
    </row>
    <row r="400" spans="1:18" s="34" customFormat="1" x14ac:dyDescent="0.3">
      <c r="A400" s="33" t="s">
        <v>872</v>
      </c>
      <c r="B400" s="34" t="s">
        <v>437</v>
      </c>
      <c r="C400" s="36">
        <v>6242753</v>
      </c>
      <c r="D400" s="36">
        <v>2025</v>
      </c>
      <c r="E400" s="37">
        <f t="shared" si="68"/>
        <v>3082.840987654321</v>
      </c>
      <c r="F400" s="38">
        <f t="shared" si="65"/>
        <v>0.76747303226292374</v>
      </c>
      <c r="G400" s="39">
        <f t="shared" si="66"/>
        <v>560.4186493129472</v>
      </c>
      <c r="H400" s="39">
        <f t="shared" si="67"/>
        <v>186.32035632139605</v>
      </c>
      <c r="I400" s="37">
        <f t="shared" si="69"/>
        <v>746.73900563434324</v>
      </c>
      <c r="J400" s="40">
        <f t="shared" si="70"/>
        <v>-40.898959570428545</v>
      </c>
      <c r="K400" s="37">
        <f t="shared" si="71"/>
        <v>705.84004606391466</v>
      </c>
      <c r="L400" s="37">
        <f t="shared" si="72"/>
        <v>1512146.4864095452</v>
      </c>
      <c r="M400" s="37">
        <f t="shared" si="73"/>
        <v>1429326.0932794272</v>
      </c>
      <c r="N400" s="41">
        <f>jan!M400</f>
        <v>1157662.7510846879</v>
      </c>
      <c r="O400" s="41">
        <f t="shared" si="74"/>
        <v>271663.34219473926</v>
      </c>
      <c r="P400" s="4"/>
      <c r="Q400" s="65"/>
      <c r="R400" s="4"/>
    </row>
    <row r="401" spans="1:18" s="34" customFormat="1" x14ac:dyDescent="0.3">
      <c r="A401" s="33" t="s">
        <v>873</v>
      </c>
      <c r="B401" s="34" t="s">
        <v>438</v>
      </c>
      <c r="C401" s="36">
        <v>19155752</v>
      </c>
      <c r="D401" s="36">
        <v>6246</v>
      </c>
      <c r="E401" s="37">
        <f t="shared" si="68"/>
        <v>3066.8831252001282</v>
      </c>
      <c r="F401" s="38">
        <f t="shared" si="65"/>
        <v>0.76350032360386544</v>
      </c>
      <c r="G401" s="39">
        <f t="shared" si="66"/>
        <v>569.99336678546285</v>
      </c>
      <c r="H401" s="39">
        <f t="shared" si="67"/>
        <v>191.90560818036352</v>
      </c>
      <c r="I401" s="37">
        <f t="shared" si="69"/>
        <v>761.89897496582637</v>
      </c>
      <c r="J401" s="40">
        <f t="shared" si="70"/>
        <v>-40.898959570428545</v>
      </c>
      <c r="K401" s="37">
        <f t="shared" si="71"/>
        <v>721.00001539539778</v>
      </c>
      <c r="L401" s="37">
        <f t="shared" si="72"/>
        <v>4758820.997636551</v>
      </c>
      <c r="M401" s="37">
        <f t="shared" si="73"/>
        <v>4503366.0961596547</v>
      </c>
      <c r="N401" s="41">
        <f>jan!M401</f>
        <v>4229395.3871234395</v>
      </c>
      <c r="O401" s="41">
        <f t="shared" si="74"/>
        <v>273970.70903621521</v>
      </c>
      <c r="P401" s="4"/>
      <c r="Q401" s="65"/>
      <c r="R401" s="4"/>
    </row>
    <row r="402" spans="1:18" s="34" customFormat="1" x14ac:dyDescent="0.3">
      <c r="A402" s="33" t="s">
        <v>874</v>
      </c>
      <c r="B402" s="34" t="s">
        <v>439</v>
      </c>
      <c r="C402" s="36">
        <v>55809477</v>
      </c>
      <c r="D402" s="36">
        <v>16562</v>
      </c>
      <c r="E402" s="37">
        <f t="shared" si="68"/>
        <v>3369.730527714044</v>
      </c>
      <c r="F402" s="38">
        <f t="shared" si="65"/>
        <v>0.83889416170680142</v>
      </c>
      <c r="G402" s="39">
        <f t="shared" si="66"/>
        <v>388.28492527711342</v>
      </c>
      <c r="H402" s="39">
        <f t="shared" si="67"/>
        <v>85.909017300493019</v>
      </c>
      <c r="I402" s="37">
        <f t="shared" si="69"/>
        <v>474.19394257760644</v>
      </c>
      <c r="J402" s="40">
        <f t="shared" si="70"/>
        <v>-40.898959570428545</v>
      </c>
      <c r="K402" s="37">
        <f t="shared" si="71"/>
        <v>433.2949830071779</v>
      </c>
      <c r="L402" s="37">
        <f t="shared" si="72"/>
        <v>7853600.0769703174</v>
      </c>
      <c r="M402" s="37">
        <f t="shared" si="73"/>
        <v>7176231.5085648801</v>
      </c>
      <c r="N402" s="41">
        <f>jan!M402</f>
        <v>5750316.6414886946</v>
      </c>
      <c r="O402" s="41">
        <f t="shared" si="74"/>
        <v>1425914.8670761855</v>
      </c>
      <c r="P402" s="4"/>
      <c r="Q402" s="65"/>
      <c r="R402" s="4"/>
    </row>
    <row r="403" spans="1:18" s="34" customFormat="1" x14ac:dyDescent="0.3">
      <c r="A403" s="33" t="s">
        <v>875</v>
      </c>
      <c r="B403" s="34" t="s">
        <v>440</v>
      </c>
      <c r="C403" s="36">
        <v>27138270</v>
      </c>
      <c r="D403" s="36">
        <v>8231</v>
      </c>
      <c r="E403" s="37">
        <f t="shared" si="68"/>
        <v>3297.0805491434821</v>
      </c>
      <c r="F403" s="38">
        <f t="shared" si="65"/>
        <v>0.82080795499984771</v>
      </c>
      <c r="G403" s="39">
        <f t="shared" si="66"/>
        <v>431.87491241945054</v>
      </c>
      <c r="H403" s="39">
        <f t="shared" si="67"/>
        <v>111.33650980018967</v>
      </c>
      <c r="I403" s="37">
        <f t="shared" si="69"/>
        <v>543.21142221964021</v>
      </c>
      <c r="J403" s="40">
        <f t="shared" si="70"/>
        <v>-40.898959570428545</v>
      </c>
      <c r="K403" s="37">
        <f t="shared" si="71"/>
        <v>502.31246264921168</v>
      </c>
      <c r="L403" s="37">
        <f t="shared" si="72"/>
        <v>4471173.2162898583</v>
      </c>
      <c r="M403" s="37">
        <f t="shared" si="73"/>
        <v>4134533.8800656614</v>
      </c>
      <c r="N403" s="41">
        <f>jan!M403</f>
        <v>2963976.0580632426</v>
      </c>
      <c r="O403" s="41">
        <f t="shared" si="74"/>
        <v>1170557.8220024188</v>
      </c>
      <c r="P403" s="4"/>
      <c r="Q403" s="65"/>
      <c r="R403" s="4"/>
    </row>
    <row r="404" spans="1:18" s="34" customFormat="1" x14ac:dyDescent="0.3">
      <c r="A404" s="33" t="s">
        <v>876</v>
      </c>
      <c r="B404" s="34" t="s">
        <v>441</v>
      </c>
      <c r="C404" s="36">
        <v>23554490</v>
      </c>
      <c r="D404" s="36">
        <v>6076</v>
      </c>
      <c r="E404" s="37">
        <f t="shared" si="68"/>
        <v>3876.6441737985515</v>
      </c>
      <c r="F404" s="38">
        <f t="shared" si="65"/>
        <v>0.96509027581515416</v>
      </c>
      <c r="G404" s="39">
        <f t="shared" si="66"/>
        <v>84.136737626408916</v>
      </c>
      <c r="H404" s="39">
        <f t="shared" si="67"/>
        <v>0</v>
      </c>
      <c r="I404" s="37">
        <f t="shared" si="69"/>
        <v>84.136737626408916</v>
      </c>
      <c r="J404" s="40">
        <f t="shared" si="70"/>
        <v>-40.898959570428545</v>
      </c>
      <c r="K404" s="37">
        <f t="shared" si="71"/>
        <v>43.237778055980371</v>
      </c>
      <c r="L404" s="37">
        <f t="shared" si="72"/>
        <v>511214.81781806058</v>
      </c>
      <c r="M404" s="37">
        <f t="shared" si="73"/>
        <v>262712.73946813674</v>
      </c>
      <c r="N404" s="41">
        <f>jan!M404</f>
        <v>1521369.7590076863</v>
      </c>
      <c r="O404" s="41">
        <f t="shared" si="74"/>
        <v>-1258657.0195395495</v>
      </c>
      <c r="P404" s="4"/>
      <c r="Q404" s="65"/>
      <c r="R404" s="4"/>
    </row>
    <row r="405" spans="1:18" s="34" customFormat="1" x14ac:dyDescent="0.3">
      <c r="A405" s="33" t="s">
        <v>877</v>
      </c>
      <c r="B405" s="34" t="s">
        <v>442</v>
      </c>
      <c r="C405" s="36">
        <v>51799431</v>
      </c>
      <c r="D405" s="36">
        <v>14040</v>
      </c>
      <c r="E405" s="37">
        <f t="shared" si="68"/>
        <v>3689.4181623931622</v>
      </c>
      <c r="F405" s="38">
        <f t="shared" si="65"/>
        <v>0.91848037434205909</v>
      </c>
      <c r="G405" s="39">
        <f t="shared" si="66"/>
        <v>196.47234446964248</v>
      </c>
      <c r="H405" s="39">
        <f t="shared" si="67"/>
        <v>0</v>
      </c>
      <c r="I405" s="37">
        <f t="shared" si="69"/>
        <v>196.47234446964248</v>
      </c>
      <c r="J405" s="40">
        <f t="shared" si="70"/>
        <v>-40.898959570428545</v>
      </c>
      <c r="K405" s="37">
        <f t="shared" si="71"/>
        <v>155.57338489921392</v>
      </c>
      <c r="L405" s="37">
        <f t="shared" si="72"/>
        <v>2758471.7163537806</v>
      </c>
      <c r="M405" s="37">
        <f t="shared" si="73"/>
        <v>2184250.3239849634</v>
      </c>
      <c r="N405" s="41">
        <f>jan!M405</f>
        <v>859588.85777896643</v>
      </c>
      <c r="O405" s="41">
        <f t="shared" si="74"/>
        <v>1324661.4662059969</v>
      </c>
      <c r="P405" s="4"/>
      <c r="Q405" s="65"/>
      <c r="R405" s="4"/>
    </row>
    <row r="406" spans="1:18" s="34" customFormat="1" x14ac:dyDescent="0.3">
      <c r="A406" s="33" t="s">
        <v>878</v>
      </c>
      <c r="B406" s="34" t="s">
        <v>443</v>
      </c>
      <c r="C406" s="36">
        <v>14469647</v>
      </c>
      <c r="D406" s="36">
        <v>4088</v>
      </c>
      <c r="E406" s="37">
        <f t="shared" si="68"/>
        <v>3539.5418297455967</v>
      </c>
      <c r="F406" s="38">
        <f t="shared" si="65"/>
        <v>0.88116867258964571</v>
      </c>
      <c r="G406" s="39">
        <f t="shared" si="66"/>
        <v>286.3981440581818</v>
      </c>
      <c r="H406" s="39">
        <f t="shared" si="67"/>
        <v>26.475061589449567</v>
      </c>
      <c r="I406" s="37">
        <f t="shared" si="69"/>
        <v>312.87320564763138</v>
      </c>
      <c r="J406" s="40">
        <f t="shared" si="70"/>
        <v>-40.898959570428545</v>
      </c>
      <c r="K406" s="37">
        <f t="shared" si="71"/>
        <v>271.97424607720285</v>
      </c>
      <c r="L406" s="37">
        <f t="shared" si="72"/>
        <v>1279025.6646875171</v>
      </c>
      <c r="M406" s="37">
        <f t="shared" si="73"/>
        <v>1111830.7179636052</v>
      </c>
      <c r="N406" s="41">
        <f>jan!M406</f>
        <v>2683845.9208070156</v>
      </c>
      <c r="O406" s="41">
        <f t="shared" si="74"/>
        <v>-1572015.2028434104</v>
      </c>
      <c r="P406" s="4"/>
      <c r="Q406" s="65"/>
      <c r="R406" s="4"/>
    </row>
    <row r="407" spans="1:18" s="34" customFormat="1" x14ac:dyDescent="0.3">
      <c r="A407" s="33" t="s">
        <v>879</v>
      </c>
      <c r="B407" s="34" t="s">
        <v>444</v>
      </c>
      <c r="C407" s="36">
        <v>9738635</v>
      </c>
      <c r="D407" s="36">
        <v>794</v>
      </c>
      <c r="E407" s="37">
        <f t="shared" si="68"/>
        <v>12265.283375314861</v>
      </c>
      <c r="F407" s="38">
        <f t="shared" si="65"/>
        <v>3.0534413747947853</v>
      </c>
      <c r="G407" s="39">
        <f t="shared" si="66"/>
        <v>-4949.0467832833765</v>
      </c>
      <c r="H407" s="39">
        <f t="shared" si="67"/>
        <v>0</v>
      </c>
      <c r="I407" s="37">
        <f t="shared" si="69"/>
        <v>-4949.0467832833765</v>
      </c>
      <c r="J407" s="40">
        <f t="shared" si="70"/>
        <v>-40.898959570428545</v>
      </c>
      <c r="K407" s="37">
        <f t="shared" si="71"/>
        <v>-4989.9457428538053</v>
      </c>
      <c r="L407" s="37">
        <f t="shared" si="72"/>
        <v>-3929543.1459270008</v>
      </c>
      <c r="M407" s="37">
        <f t="shared" si="73"/>
        <v>-3962016.9198259213</v>
      </c>
      <c r="N407" s="41">
        <f>jan!M407</f>
        <v>720848.46837592206</v>
      </c>
      <c r="O407" s="41">
        <f t="shared" si="74"/>
        <v>-4682865.388201843</v>
      </c>
      <c r="P407" s="4"/>
      <c r="Q407" s="65"/>
      <c r="R407" s="4"/>
    </row>
    <row r="408" spans="1:18" s="34" customFormat="1" x14ac:dyDescent="0.3">
      <c r="A408" s="33" t="s">
        <v>880</v>
      </c>
      <c r="B408" s="34" t="s">
        <v>445</v>
      </c>
      <c r="C408" s="36">
        <v>10044687</v>
      </c>
      <c r="D408" s="36">
        <v>2432</v>
      </c>
      <c r="E408" s="37">
        <f t="shared" si="68"/>
        <v>4130.2166940789475</v>
      </c>
      <c r="F408" s="38">
        <f t="shared" si="65"/>
        <v>1.0282171356880736</v>
      </c>
      <c r="G408" s="39">
        <f t="shared" si="66"/>
        <v>-68.00677454182869</v>
      </c>
      <c r="H408" s="39">
        <f t="shared" si="67"/>
        <v>0</v>
      </c>
      <c r="I408" s="37">
        <f t="shared" si="69"/>
        <v>-68.00677454182869</v>
      </c>
      <c r="J408" s="40">
        <f t="shared" si="70"/>
        <v>-40.898959570428545</v>
      </c>
      <c r="K408" s="37">
        <f t="shared" si="71"/>
        <v>-108.90573411225724</v>
      </c>
      <c r="L408" s="37">
        <f t="shared" si="72"/>
        <v>-165392.47568572738</v>
      </c>
      <c r="M408" s="37">
        <f t="shared" si="73"/>
        <v>-264858.74536100961</v>
      </c>
      <c r="N408" s="41">
        <f>jan!M408</f>
        <v>2229214.6428088704</v>
      </c>
      <c r="O408" s="41">
        <f t="shared" si="74"/>
        <v>-2494073.38816988</v>
      </c>
      <c r="P408" s="4"/>
      <c r="Q408" s="65"/>
      <c r="R408" s="4"/>
    </row>
    <row r="409" spans="1:18" s="34" customFormat="1" x14ac:dyDescent="0.3">
      <c r="A409" s="33" t="s">
        <v>881</v>
      </c>
      <c r="B409" s="34" t="s">
        <v>446</v>
      </c>
      <c r="C409" s="36">
        <v>80021565</v>
      </c>
      <c r="D409" s="36">
        <v>24028</v>
      </c>
      <c r="E409" s="37">
        <f t="shared" si="68"/>
        <v>3330.3464707840853</v>
      </c>
      <c r="F409" s="38">
        <f t="shared" si="65"/>
        <v>0.8290895036930096</v>
      </c>
      <c r="G409" s="39">
        <f t="shared" si="66"/>
        <v>411.91535943508859</v>
      </c>
      <c r="H409" s="39">
        <f t="shared" si="67"/>
        <v>99.693437225978542</v>
      </c>
      <c r="I409" s="37">
        <f t="shared" si="69"/>
        <v>511.60879666106712</v>
      </c>
      <c r="J409" s="40">
        <f t="shared" si="70"/>
        <v>-40.898959570428545</v>
      </c>
      <c r="K409" s="37">
        <f t="shared" si="71"/>
        <v>470.70983709063859</v>
      </c>
      <c r="L409" s="37">
        <f t="shared" si="72"/>
        <v>12292936.166172121</v>
      </c>
      <c r="M409" s="37">
        <f t="shared" si="73"/>
        <v>11310215.965613864</v>
      </c>
      <c r="N409" s="41">
        <f>jan!M409</f>
        <v>7885104.8480310598</v>
      </c>
      <c r="O409" s="41">
        <f t="shared" si="74"/>
        <v>3425111.1175828045</v>
      </c>
      <c r="P409" s="4"/>
      <c r="Q409" s="65"/>
      <c r="R409" s="4"/>
    </row>
    <row r="410" spans="1:18" s="34" customFormat="1" x14ac:dyDescent="0.3">
      <c r="A410" s="33" t="s">
        <v>882</v>
      </c>
      <c r="B410" s="34" t="s">
        <v>447</v>
      </c>
      <c r="C410" s="36">
        <v>7218845</v>
      </c>
      <c r="D410" s="36">
        <v>2632</v>
      </c>
      <c r="E410" s="37">
        <f t="shared" si="68"/>
        <v>2742.7222644376898</v>
      </c>
      <c r="F410" s="38">
        <f t="shared" si="65"/>
        <v>0.68280050167123829</v>
      </c>
      <c r="G410" s="39">
        <f t="shared" si="66"/>
        <v>764.48988324292588</v>
      </c>
      <c r="H410" s="39">
        <f t="shared" si="67"/>
        <v>305.36190944721699</v>
      </c>
      <c r="I410" s="37">
        <f t="shared" si="69"/>
        <v>1069.8517926901429</v>
      </c>
      <c r="J410" s="40">
        <f t="shared" si="70"/>
        <v>-40.898959570428545</v>
      </c>
      <c r="K410" s="37">
        <f t="shared" si="71"/>
        <v>1028.9528331197143</v>
      </c>
      <c r="L410" s="37">
        <f t="shared" si="72"/>
        <v>2815849.9183604564</v>
      </c>
      <c r="M410" s="37">
        <f t="shared" si="73"/>
        <v>2708203.8567710882</v>
      </c>
      <c r="N410" s="41">
        <f>jan!M410</f>
        <v>2336909.0935332836</v>
      </c>
      <c r="O410" s="41">
        <f t="shared" si="74"/>
        <v>371294.76323780464</v>
      </c>
      <c r="P410" s="4"/>
      <c r="Q410" s="65"/>
      <c r="R410" s="4"/>
    </row>
    <row r="411" spans="1:18" s="34" customFormat="1" x14ac:dyDescent="0.3">
      <c r="A411" s="33" t="s">
        <v>883</v>
      </c>
      <c r="B411" s="34" t="s">
        <v>448</v>
      </c>
      <c r="C411" s="36">
        <v>63186110</v>
      </c>
      <c r="D411" s="36">
        <v>20254</v>
      </c>
      <c r="E411" s="37">
        <f t="shared" si="68"/>
        <v>3119.6854942233631</v>
      </c>
      <c r="F411" s="38">
        <f t="shared" si="65"/>
        <v>0.77664546940516166</v>
      </c>
      <c r="G411" s="39">
        <f t="shared" si="66"/>
        <v>538.31194537152192</v>
      </c>
      <c r="H411" s="39">
        <f t="shared" si="67"/>
        <v>173.42477902223132</v>
      </c>
      <c r="I411" s="37">
        <f t="shared" si="69"/>
        <v>711.73672439375321</v>
      </c>
      <c r="J411" s="40">
        <f t="shared" si="70"/>
        <v>-40.898959570428545</v>
      </c>
      <c r="K411" s="37">
        <f t="shared" si="71"/>
        <v>670.83776482332462</v>
      </c>
      <c r="L411" s="37">
        <f t="shared" si="72"/>
        <v>14415515.615871077</v>
      </c>
      <c r="M411" s="37">
        <f t="shared" si="73"/>
        <v>13587148.088731617</v>
      </c>
      <c r="N411" s="41">
        <f>jan!M411</f>
        <v>10538126.433861367</v>
      </c>
      <c r="O411" s="41">
        <f t="shared" si="74"/>
        <v>3049021.6548702493</v>
      </c>
      <c r="P411" s="4"/>
      <c r="Q411" s="65"/>
      <c r="R411" s="4"/>
    </row>
    <row r="412" spans="1:18" s="34" customFormat="1" x14ac:dyDescent="0.3">
      <c r="A412" s="33" t="s">
        <v>884</v>
      </c>
      <c r="B412" s="34" t="s">
        <v>449</v>
      </c>
      <c r="C412" s="36">
        <v>44706966</v>
      </c>
      <c r="D412" s="36">
        <v>14933</v>
      </c>
      <c r="E412" s="37">
        <f t="shared" si="68"/>
        <v>2993.8368713587356</v>
      </c>
      <c r="F412" s="38">
        <f t="shared" si="65"/>
        <v>0.74531546419801054</v>
      </c>
      <c r="G412" s="39">
        <f t="shared" si="66"/>
        <v>613.82111909029845</v>
      </c>
      <c r="H412" s="39">
        <f t="shared" si="67"/>
        <v>217.47179702485096</v>
      </c>
      <c r="I412" s="37">
        <f t="shared" si="69"/>
        <v>831.29291611514941</v>
      </c>
      <c r="J412" s="40">
        <f t="shared" si="70"/>
        <v>-40.898959570428545</v>
      </c>
      <c r="K412" s="37">
        <f t="shared" si="71"/>
        <v>790.39395654472082</v>
      </c>
      <c r="L412" s="37">
        <f t="shared" si="72"/>
        <v>12413697.116347525</v>
      </c>
      <c r="M412" s="37">
        <f t="shared" si="73"/>
        <v>11802952.953082316</v>
      </c>
      <c r="N412" s="41">
        <f>jan!M412</f>
        <v>9390113.2188383434</v>
      </c>
      <c r="O412" s="41">
        <f t="shared" si="74"/>
        <v>2412839.7342439722</v>
      </c>
      <c r="P412" s="4"/>
      <c r="Q412" s="65"/>
      <c r="R412" s="4"/>
    </row>
    <row r="413" spans="1:18" s="34" customFormat="1" x14ac:dyDescent="0.3">
      <c r="A413" s="33" t="s">
        <v>885</v>
      </c>
      <c r="B413" s="34" t="s">
        <v>450</v>
      </c>
      <c r="C413" s="36">
        <v>8126859</v>
      </c>
      <c r="D413" s="36">
        <v>2449</v>
      </c>
      <c r="E413" s="37">
        <f t="shared" si="68"/>
        <v>3318.4397713352387</v>
      </c>
      <c r="F413" s="38">
        <f t="shared" si="65"/>
        <v>0.82612533175976866</v>
      </c>
      <c r="G413" s="39">
        <f t="shared" si="66"/>
        <v>419.05937910439661</v>
      </c>
      <c r="H413" s="39">
        <f t="shared" si="67"/>
        <v>103.86078203307488</v>
      </c>
      <c r="I413" s="37">
        <f t="shared" si="69"/>
        <v>522.9201611374715</v>
      </c>
      <c r="J413" s="40">
        <f t="shared" si="70"/>
        <v>-40.898959570428545</v>
      </c>
      <c r="K413" s="37">
        <f t="shared" si="71"/>
        <v>482.02120156704297</v>
      </c>
      <c r="L413" s="37">
        <f t="shared" si="72"/>
        <v>1280631.4746256678</v>
      </c>
      <c r="M413" s="37">
        <f t="shared" si="73"/>
        <v>1180469.9226376882</v>
      </c>
      <c r="N413" s="41">
        <f>jan!M413</f>
        <v>2305205.7406204445</v>
      </c>
      <c r="O413" s="41">
        <f t="shared" si="74"/>
        <v>-1124735.8179827563</v>
      </c>
      <c r="P413" s="4"/>
      <c r="Q413" s="65"/>
      <c r="R413" s="4"/>
    </row>
    <row r="414" spans="1:18" s="34" customFormat="1" x14ac:dyDescent="0.3">
      <c r="A414" s="33" t="s">
        <v>886</v>
      </c>
      <c r="B414" s="34" t="s">
        <v>451</v>
      </c>
      <c r="C414" s="36">
        <v>4067455</v>
      </c>
      <c r="D414" s="36">
        <v>1576</v>
      </c>
      <c r="E414" s="37">
        <f t="shared" si="68"/>
        <v>2580.8724619289342</v>
      </c>
      <c r="F414" s="38">
        <f t="shared" si="65"/>
        <v>0.64250800549644749</v>
      </c>
      <c r="G414" s="39">
        <f t="shared" si="66"/>
        <v>861.59976474817927</v>
      </c>
      <c r="H414" s="39">
        <f t="shared" si="67"/>
        <v>362.00934032528141</v>
      </c>
      <c r="I414" s="37">
        <f t="shared" si="69"/>
        <v>1223.6091050734608</v>
      </c>
      <c r="J414" s="40">
        <f t="shared" si="70"/>
        <v>-40.898959570428545</v>
      </c>
      <c r="K414" s="37">
        <f t="shared" si="71"/>
        <v>1182.7101455030322</v>
      </c>
      <c r="L414" s="37">
        <f t="shared" si="72"/>
        <v>1928407.9495957743</v>
      </c>
      <c r="M414" s="37">
        <f t="shared" si="73"/>
        <v>1863951.1893127786</v>
      </c>
      <c r="N414" s="41">
        <f>jan!M414</f>
        <v>1680976.3677083799</v>
      </c>
      <c r="O414" s="41">
        <f t="shared" si="74"/>
        <v>182974.82160439878</v>
      </c>
      <c r="P414" s="4"/>
      <c r="Q414" s="65"/>
      <c r="R414" s="4"/>
    </row>
    <row r="415" spans="1:18" s="34" customFormat="1" x14ac:dyDescent="0.3">
      <c r="A415" s="33" t="s">
        <v>887</v>
      </c>
      <c r="B415" s="34" t="s">
        <v>888</v>
      </c>
      <c r="C415" s="36">
        <v>5832573</v>
      </c>
      <c r="D415" s="36">
        <v>2100</v>
      </c>
      <c r="E415" s="37">
        <f t="shared" si="68"/>
        <v>2777.4157142857143</v>
      </c>
      <c r="F415" s="38">
        <f t="shared" si="65"/>
        <v>0.69143743340438768</v>
      </c>
      <c r="G415" s="39">
        <f t="shared" si="66"/>
        <v>743.67381333411117</v>
      </c>
      <c r="H415" s="39">
        <f t="shared" si="67"/>
        <v>293.21920200040836</v>
      </c>
      <c r="I415" s="37">
        <f t="shared" si="69"/>
        <v>1036.8930153345195</v>
      </c>
      <c r="J415" s="40">
        <f t="shared" si="70"/>
        <v>-40.898959570428545</v>
      </c>
      <c r="K415" s="37">
        <f t="shared" si="71"/>
        <v>995.99405576409094</v>
      </c>
      <c r="L415" s="37">
        <f t="shared" si="72"/>
        <v>2177475.3322024909</v>
      </c>
      <c r="M415" s="37">
        <f t="shared" si="73"/>
        <v>2091587.517104591</v>
      </c>
      <c r="N415" s="41">
        <f>jan!M415</f>
        <v>2150354.5326063428</v>
      </c>
      <c r="O415" s="41">
        <f t="shared" si="74"/>
        <v>-58767.015501751797</v>
      </c>
      <c r="P415" s="4"/>
      <c r="Q415" s="65"/>
      <c r="R415" s="4"/>
    </row>
    <row r="416" spans="1:18" s="34" customFormat="1" x14ac:dyDescent="0.3">
      <c r="A416" s="33" t="s">
        <v>889</v>
      </c>
      <c r="B416" s="34" t="s">
        <v>452</v>
      </c>
      <c r="C416" s="36">
        <v>5180694</v>
      </c>
      <c r="D416" s="36">
        <v>1386</v>
      </c>
      <c r="E416" s="37">
        <f t="shared" si="68"/>
        <v>3737.8744588744589</v>
      </c>
      <c r="F416" s="38">
        <f t="shared" si="65"/>
        <v>0.93054356571055985</v>
      </c>
      <c r="G416" s="39">
        <f t="shared" si="66"/>
        <v>167.39856658086447</v>
      </c>
      <c r="H416" s="39">
        <f t="shared" si="67"/>
        <v>0</v>
      </c>
      <c r="I416" s="37">
        <f t="shared" si="69"/>
        <v>167.39856658086447</v>
      </c>
      <c r="J416" s="40">
        <f t="shared" si="70"/>
        <v>-40.898959570428545</v>
      </c>
      <c r="K416" s="37">
        <f t="shared" si="71"/>
        <v>126.49960701043592</v>
      </c>
      <c r="L416" s="37">
        <f t="shared" si="72"/>
        <v>232014.41328107816</v>
      </c>
      <c r="M416" s="37">
        <f t="shared" si="73"/>
        <v>175328.45531646418</v>
      </c>
      <c r="N416" s="41">
        <f>jan!M416</f>
        <v>856991.82452018675</v>
      </c>
      <c r="O416" s="41">
        <f t="shared" si="74"/>
        <v>-681663.36920372257</v>
      </c>
      <c r="P416" s="4"/>
      <c r="Q416" s="65"/>
      <c r="R416" s="4"/>
    </row>
    <row r="417" spans="1:20" s="34" customFormat="1" x14ac:dyDescent="0.3">
      <c r="A417" s="33" t="s">
        <v>890</v>
      </c>
      <c r="B417" s="34" t="s">
        <v>891</v>
      </c>
      <c r="C417" s="36">
        <v>2814335</v>
      </c>
      <c r="D417" s="36">
        <v>482</v>
      </c>
      <c r="E417" s="37">
        <f t="shared" si="68"/>
        <v>5838.869294605809</v>
      </c>
      <c r="F417" s="38">
        <f t="shared" si="65"/>
        <v>1.4535860722182901</v>
      </c>
      <c r="G417" s="39">
        <f t="shared" si="66"/>
        <v>-1093.1983348579456</v>
      </c>
      <c r="H417" s="39">
        <f t="shared" si="67"/>
        <v>0</v>
      </c>
      <c r="I417" s="37">
        <f t="shared" si="69"/>
        <v>-1093.1983348579456</v>
      </c>
      <c r="J417" s="40">
        <f t="shared" si="70"/>
        <v>-40.898959570428545</v>
      </c>
      <c r="K417" s="37">
        <f t="shared" si="71"/>
        <v>-1134.0972944283742</v>
      </c>
      <c r="L417" s="37">
        <f t="shared" si="72"/>
        <v>-526921.59740152978</v>
      </c>
      <c r="M417" s="37">
        <f t="shared" si="73"/>
        <v>-546634.89591447636</v>
      </c>
      <c r="N417" s="41">
        <f>jan!M417</f>
        <v>506261.72324583685</v>
      </c>
      <c r="O417" s="41">
        <f t="shared" si="74"/>
        <v>-1052896.6191603132</v>
      </c>
      <c r="P417" s="4"/>
      <c r="Q417" s="65"/>
      <c r="R417" s="4"/>
    </row>
    <row r="418" spans="1:20" s="34" customFormat="1" x14ac:dyDescent="0.3">
      <c r="A418" s="33" t="s">
        <v>892</v>
      </c>
      <c r="B418" s="34" t="s">
        <v>453</v>
      </c>
      <c r="C418" s="36">
        <v>7656979</v>
      </c>
      <c r="D418" s="36">
        <v>871</v>
      </c>
      <c r="E418" s="37">
        <f t="shared" si="68"/>
        <v>8791.0206659012638</v>
      </c>
      <c r="F418" s="38">
        <f t="shared" si="65"/>
        <v>2.1885239343073755</v>
      </c>
      <c r="G418" s="39">
        <f t="shared" si="66"/>
        <v>-2864.4891576352188</v>
      </c>
      <c r="H418" s="39">
        <f t="shared" si="67"/>
        <v>0</v>
      </c>
      <c r="I418" s="37">
        <f t="shared" si="69"/>
        <v>-2864.4891576352188</v>
      </c>
      <c r="J418" s="40">
        <f t="shared" si="70"/>
        <v>-40.898959570428545</v>
      </c>
      <c r="K418" s="37">
        <f t="shared" si="71"/>
        <v>-2905.3881172056472</v>
      </c>
      <c r="L418" s="37">
        <f t="shared" si="72"/>
        <v>-2494970.0563002755</v>
      </c>
      <c r="M418" s="37">
        <f t="shared" si="73"/>
        <v>-2530593.0500861187</v>
      </c>
      <c r="N418" s="41">
        <f>jan!M418</f>
        <v>180157.11140482142</v>
      </c>
      <c r="O418" s="41">
        <f t="shared" si="74"/>
        <v>-2710750.16149094</v>
      </c>
      <c r="P418" s="4"/>
      <c r="Q418" s="65"/>
      <c r="R418" s="4"/>
    </row>
    <row r="419" spans="1:20" s="34" customFormat="1" x14ac:dyDescent="0.3">
      <c r="A419" s="33" t="s">
        <v>893</v>
      </c>
      <c r="B419" s="34" t="s">
        <v>454</v>
      </c>
      <c r="C419" s="36">
        <v>10277945</v>
      </c>
      <c r="D419" s="36">
        <v>2374</v>
      </c>
      <c r="E419" s="37">
        <f t="shared" si="68"/>
        <v>4329.3786857624264</v>
      </c>
      <c r="F419" s="38">
        <f t="shared" si="65"/>
        <v>1.0777984985546498</v>
      </c>
      <c r="G419" s="39">
        <f t="shared" si="66"/>
        <v>-187.50396955191599</v>
      </c>
      <c r="H419" s="39">
        <f t="shared" si="67"/>
        <v>0</v>
      </c>
      <c r="I419" s="37">
        <f t="shared" si="69"/>
        <v>-187.50396955191599</v>
      </c>
      <c r="J419" s="40">
        <f t="shared" si="70"/>
        <v>-40.898959570428545</v>
      </c>
      <c r="K419" s="37">
        <f t="shared" si="71"/>
        <v>-228.40292912234452</v>
      </c>
      <c r="L419" s="37">
        <f t="shared" si="72"/>
        <v>-445134.42371624854</v>
      </c>
      <c r="M419" s="37">
        <f t="shared" si="73"/>
        <v>-542228.55373644584</v>
      </c>
      <c r="N419" s="41">
        <f>jan!M419</f>
        <v>945953.60909879033</v>
      </c>
      <c r="O419" s="41">
        <f t="shared" si="74"/>
        <v>-1488182.1628352362</v>
      </c>
      <c r="P419" s="4"/>
      <c r="Q419" s="65"/>
      <c r="R419" s="4"/>
    </row>
    <row r="420" spans="1:20" s="34" customFormat="1" x14ac:dyDescent="0.3">
      <c r="A420" s="33" t="s">
        <v>894</v>
      </c>
      <c r="B420" s="34" t="s">
        <v>455</v>
      </c>
      <c r="C420" s="36">
        <v>3504258</v>
      </c>
      <c r="D420" s="36">
        <v>1254</v>
      </c>
      <c r="E420" s="37">
        <f t="shared" si="68"/>
        <v>2794.4641148325359</v>
      </c>
      <c r="F420" s="38">
        <f t="shared" si="65"/>
        <v>0.69568163143967376</v>
      </c>
      <c r="G420" s="39">
        <f t="shared" si="66"/>
        <v>733.44477300601829</v>
      </c>
      <c r="H420" s="39">
        <f t="shared" si="67"/>
        <v>287.25226180902087</v>
      </c>
      <c r="I420" s="37">
        <f t="shared" si="69"/>
        <v>1020.6970348150392</v>
      </c>
      <c r="J420" s="40">
        <f t="shared" si="70"/>
        <v>-40.898959570428545</v>
      </c>
      <c r="K420" s="37">
        <f t="shared" si="71"/>
        <v>979.79807524461057</v>
      </c>
      <c r="L420" s="37">
        <f t="shared" si="72"/>
        <v>1279954.081658059</v>
      </c>
      <c r="M420" s="37">
        <f t="shared" si="73"/>
        <v>1228666.7863567416</v>
      </c>
      <c r="N420" s="41">
        <f>jan!M420</f>
        <v>1148544.8650420737</v>
      </c>
      <c r="O420" s="41">
        <f t="shared" si="74"/>
        <v>80121.92131466791</v>
      </c>
      <c r="P420" s="4"/>
      <c r="Q420" s="65"/>
      <c r="R420" s="4"/>
    </row>
    <row r="421" spans="1:20" s="34" customFormat="1" x14ac:dyDescent="0.3">
      <c r="A421" s="33" t="s">
        <v>895</v>
      </c>
      <c r="B421" s="34" t="s">
        <v>456</v>
      </c>
      <c r="C421" s="36">
        <v>12253561</v>
      </c>
      <c r="D421" s="36">
        <v>3879</v>
      </c>
      <c r="E421" s="37">
        <f t="shared" si="68"/>
        <v>3158.9484403196702</v>
      </c>
      <c r="F421" s="38">
        <f t="shared" si="65"/>
        <v>0.78641997688601495</v>
      </c>
      <c r="G421" s="39">
        <f t="shared" si="66"/>
        <v>514.7541777137377</v>
      </c>
      <c r="H421" s="39">
        <f t="shared" si="67"/>
        <v>159.68274788852383</v>
      </c>
      <c r="I421" s="37">
        <f t="shared" si="69"/>
        <v>674.43692560226157</v>
      </c>
      <c r="J421" s="40">
        <f t="shared" si="70"/>
        <v>-40.898959570428545</v>
      </c>
      <c r="K421" s="37">
        <f t="shared" si="71"/>
        <v>633.53796603183298</v>
      </c>
      <c r="L421" s="37">
        <f t="shared" si="72"/>
        <v>2616140.8344111727</v>
      </c>
      <c r="M421" s="37">
        <f t="shared" si="73"/>
        <v>2457493.7702374803</v>
      </c>
      <c r="N421" s="41">
        <f>jan!M421</f>
        <v>1988935.8683000021</v>
      </c>
      <c r="O421" s="41">
        <f t="shared" si="74"/>
        <v>468557.90193747822</v>
      </c>
      <c r="P421" s="4"/>
      <c r="Q421" s="65"/>
      <c r="R421" s="4"/>
      <c r="T421" s="4"/>
    </row>
    <row r="422" spans="1:20" s="34" customFormat="1" x14ac:dyDescent="0.3">
      <c r="A422" s="33" t="s">
        <v>896</v>
      </c>
      <c r="B422" s="34" t="s">
        <v>457</v>
      </c>
      <c r="C422" s="36">
        <v>1601736</v>
      </c>
      <c r="D422" s="36">
        <v>605</v>
      </c>
      <c r="E422" s="37">
        <f t="shared" si="68"/>
        <v>2647.4975206611571</v>
      </c>
      <c r="F422" s="38">
        <f t="shared" si="65"/>
        <v>0.65909430886229858</v>
      </c>
      <c r="G422" s="39">
        <f t="shared" si="66"/>
        <v>821.62472950884558</v>
      </c>
      <c r="H422" s="39">
        <f t="shared" si="67"/>
        <v>338.69056976900345</v>
      </c>
      <c r="I422" s="37">
        <f t="shared" si="69"/>
        <v>1160.3152992778491</v>
      </c>
      <c r="J422" s="40">
        <f t="shared" si="70"/>
        <v>-40.898959570428545</v>
      </c>
      <c r="K422" s="37">
        <f t="shared" si="71"/>
        <v>1119.4163397074205</v>
      </c>
      <c r="L422" s="37">
        <f t="shared" si="72"/>
        <v>701990.75606309867</v>
      </c>
      <c r="M422" s="37">
        <f t="shared" si="73"/>
        <v>677246.88552298944</v>
      </c>
      <c r="N422" s="41">
        <f>jan!M422</f>
        <v>629197.78094135143</v>
      </c>
      <c r="O422" s="41">
        <f t="shared" si="74"/>
        <v>48049.104581638006</v>
      </c>
      <c r="P422" s="4"/>
      <c r="Q422" s="65"/>
      <c r="R422" s="4"/>
    </row>
    <row r="423" spans="1:20" s="34" customFormat="1" x14ac:dyDescent="0.3">
      <c r="A423" s="33" t="s">
        <v>897</v>
      </c>
      <c r="B423" s="34" t="s">
        <v>458</v>
      </c>
      <c r="C423" s="36">
        <v>3660873</v>
      </c>
      <c r="D423" s="36">
        <v>1103</v>
      </c>
      <c r="E423" s="37">
        <f t="shared" si="68"/>
        <v>3319.0145058930188</v>
      </c>
      <c r="F423" s="38">
        <f t="shared" si="65"/>
        <v>0.8262684118847482</v>
      </c>
      <c r="G423" s="39">
        <f t="shared" si="66"/>
        <v>418.71453836972847</v>
      </c>
      <c r="H423" s="39">
        <f t="shared" si="67"/>
        <v>103.65962493785182</v>
      </c>
      <c r="I423" s="37">
        <f t="shared" si="69"/>
        <v>522.37416330758026</v>
      </c>
      <c r="J423" s="40">
        <f t="shared" si="70"/>
        <v>-40.898959570428545</v>
      </c>
      <c r="K423" s="37">
        <f t="shared" si="71"/>
        <v>481.47520373715173</v>
      </c>
      <c r="L423" s="37">
        <f t="shared" si="72"/>
        <v>576178.70212826098</v>
      </c>
      <c r="M423" s="37">
        <f t="shared" si="73"/>
        <v>531067.14972207835</v>
      </c>
      <c r="N423" s="41">
        <f>jan!M423</f>
        <v>438281.94624514133</v>
      </c>
      <c r="O423" s="41">
        <f t="shared" si="74"/>
        <v>92785.203476937022</v>
      </c>
      <c r="P423" s="4"/>
      <c r="Q423" s="65"/>
      <c r="R423" s="4"/>
    </row>
    <row r="424" spans="1:20" s="34" customFormat="1" x14ac:dyDescent="0.3">
      <c r="A424" s="33" t="s">
        <v>898</v>
      </c>
      <c r="B424" s="34" t="s">
        <v>459</v>
      </c>
      <c r="C424" s="36">
        <v>17380085</v>
      </c>
      <c r="D424" s="36">
        <v>4578</v>
      </c>
      <c r="E424" s="37">
        <f t="shared" si="68"/>
        <v>3796.4362166885103</v>
      </c>
      <c r="F424" s="38">
        <f t="shared" si="65"/>
        <v>0.94512251091862742</v>
      </c>
      <c r="G424" s="39">
        <f t="shared" si="66"/>
        <v>132.26151189243365</v>
      </c>
      <c r="H424" s="39">
        <f t="shared" si="67"/>
        <v>0</v>
      </c>
      <c r="I424" s="37">
        <f t="shared" si="69"/>
        <v>132.26151189243365</v>
      </c>
      <c r="J424" s="40">
        <f t="shared" si="70"/>
        <v>-40.898959570428545</v>
      </c>
      <c r="K424" s="37">
        <f t="shared" si="71"/>
        <v>91.362552322005101</v>
      </c>
      <c r="L424" s="37">
        <f t="shared" si="72"/>
        <v>605493.20144356124</v>
      </c>
      <c r="M424" s="37">
        <f t="shared" si="73"/>
        <v>418257.76453013933</v>
      </c>
      <c r="N424" s="41">
        <f>jan!M424</f>
        <v>792045.15191681683</v>
      </c>
      <c r="O424" s="41">
        <f t="shared" si="74"/>
        <v>-373787.3873866775</v>
      </c>
      <c r="P424" s="4"/>
      <c r="Q424" s="65"/>
      <c r="R424" s="4"/>
    </row>
    <row r="425" spans="1:20" s="34" customFormat="1" x14ac:dyDescent="0.3">
      <c r="A425" s="33" t="s">
        <v>899</v>
      </c>
      <c r="B425" s="34" t="s">
        <v>460</v>
      </c>
      <c r="C425" s="36">
        <v>16700329</v>
      </c>
      <c r="D425" s="36">
        <v>5072</v>
      </c>
      <c r="E425" s="37">
        <f t="shared" si="68"/>
        <v>3292.6516167192431</v>
      </c>
      <c r="F425" s="38">
        <f t="shared" si="65"/>
        <v>0.81970537260557874</v>
      </c>
      <c r="G425" s="39">
        <f t="shared" si="66"/>
        <v>434.53227187399398</v>
      </c>
      <c r="H425" s="39">
        <f t="shared" si="67"/>
        <v>112.88663614867333</v>
      </c>
      <c r="I425" s="37">
        <f t="shared" si="69"/>
        <v>547.41890802266732</v>
      </c>
      <c r="J425" s="40">
        <f t="shared" si="70"/>
        <v>-40.898959570428545</v>
      </c>
      <c r="K425" s="37">
        <f t="shared" si="71"/>
        <v>506.51994845223879</v>
      </c>
      <c r="L425" s="37">
        <f>(I425*D425)</f>
        <v>2776508.7014909685</v>
      </c>
      <c r="M425" s="37">
        <f t="shared" si="73"/>
        <v>2569069.1785497554</v>
      </c>
      <c r="N425" s="41">
        <f>jan!M425</f>
        <v>2322230.3323711311</v>
      </c>
      <c r="O425" s="41">
        <f t="shared" si="74"/>
        <v>246838.84617862431</v>
      </c>
      <c r="P425" s="4"/>
      <c r="Q425" s="65"/>
      <c r="R425" s="4"/>
    </row>
    <row r="426" spans="1:20" s="34" customFormat="1" x14ac:dyDescent="0.3">
      <c r="A426" s="33" t="s">
        <v>900</v>
      </c>
      <c r="B426" s="34" t="s">
        <v>461</v>
      </c>
      <c r="C426" s="36">
        <v>1660988</v>
      </c>
      <c r="D426" s="36">
        <v>567</v>
      </c>
      <c r="E426" s="37">
        <f t="shared" si="68"/>
        <v>2929.4320987654319</v>
      </c>
      <c r="F426" s="38">
        <f t="shared" si="65"/>
        <v>0.72928190089963341</v>
      </c>
      <c r="G426" s="39">
        <f t="shared" si="66"/>
        <v>652.46398264628067</v>
      </c>
      <c r="H426" s="39">
        <f t="shared" si="67"/>
        <v>240.01346743250724</v>
      </c>
      <c r="I426" s="37">
        <f t="shared" si="69"/>
        <v>892.47745007878791</v>
      </c>
      <c r="J426" s="40">
        <f t="shared" si="70"/>
        <v>-40.898959570428545</v>
      </c>
      <c r="K426" s="37">
        <f t="shared" si="71"/>
        <v>851.57849050835932</v>
      </c>
      <c r="L426" s="37">
        <f t="shared" si="72"/>
        <v>506034.71419467276</v>
      </c>
      <c r="M426" s="37">
        <f t="shared" si="73"/>
        <v>482845.00411823974</v>
      </c>
      <c r="N426" s="41">
        <f>jan!M426</f>
        <v>453440.91230371274</v>
      </c>
      <c r="O426" s="41">
        <f t="shared" si="74"/>
        <v>29404.091814526997</v>
      </c>
      <c r="P426" s="4"/>
      <c r="Q426" s="65"/>
      <c r="R426" s="4"/>
    </row>
    <row r="427" spans="1:20" s="34" customFormat="1" x14ac:dyDescent="0.3">
      <c r="A427" s="33" t="s">
        <v>901</v>
      </c>
      <c r="B427" s="34" t="s">
        <v>462</v>
      </c>
      <c r="C427" s="36">
        <v>20837679</v>
      </c>
      <c r="D427" s="36">
        <v>6804</v>
      </c>
      <c r="E427" s="37">
        <f t="shared" si="68"/>
        <v>3062.5630511463846</v>
      </c>
      <c r="F427" s="38">
        <f t="shared" si="65"/>
        <v>0.7624248414927528</v>
      </c>
      <c r="G427" s="39">
        <f t="shared" si="66"/>
        <v>572.58541121770907</v>
      </c>
      <c r="H427" s="39">
        <f t="shared" si="67"/>
        <v>193.4176340991738</v>
      </c>
      <c r="I427" s="37">
        <f t="shared" si="69"/>
        <v>766.00304531688289</v>
      </c>
      <c r="J427" s="40">
        <f t="shared" si="70"/>
        <v>-40.898959570428545</v>
      </c>
      <c r="K427" s="37">
        <f t="shared" si="71"/>
        <v>725.1040857464543</v>
      </c>
      <c r="L427" s="37">
        <f t="shared" si="72"/>
        <v>5211884.7203360712</v>
      </c>
      <c r="M427" s="37">
        <f t="shared" si="73"/>
        <v>4933608.1994188754</v>
      </c>
      <c r="N427" s="41">
        <f>jan!M427</f>
        <v>4204706.3476445507</v>
      </c>
      <c r="O427" s="41">
        <f t="shared" si="74"/>
        <v>728901.85177432466</v>
      </c>
      <c r="P427" s="4"/>
      <c r="Q427" s="65"/>
      <c r="R427" s="4"/>
    </row>
    <row r="428" spans="1:20" s="34" customFormat="1" x14ac:dyDescent="0.3">
      <c r="A428" s="33" t="s">
        <v>902</v>
      </c>
      <c r="B428" s="34" t="s">
        <v>463</v>
      </c>
      <c r="C428" s="36">
        <v>30986015</v>
      </c>
      <c r="D428" s="36">
        <v>9988</v>
      </c>
      <c r="E428" s="37">
        <f t="shared" si="68"/>
        <v>3102.3242891469763</v>
      </c>
      <c r="F428" s="38">
        <f t="shared" si="65"/>
        <v>0.77232339870574118</v>
      </c>
      <c r="G428" s="39">
        <f t="shared" si="66"/>
        <v>548.72866841735402</v>
      </c>
      <c r="H428" s="39">
        <f t="shared" si="67"/>
        <v>179.50120079896669</v>
      </c>
      <c r="I428" s="37">
        <f t="shared" si="69"/>
        <v>728.22986921632071</v>
      </c>
      <c r="J428" s="40">
        <f t="shared" si="70"/>
        <v>-40.898959570428545</v>
      </c>
      <c r="K428" s="37">
        <f t="shared" si="71"/>
        <v>687.33090964589212</v>
      </c>
      <c r="L428" s="37">
        <f t="shared" si="72"/>
        <v>7273559.9337326111</v>
      </c>
      <c r="M428" s="37">
        <f t="shared" si="73"/>
        <v>6865061.1255431706</v>
      </c>
      <c r="N428" s="41">
        <f>jan!M428</f>
        <v>5594218.5171772176</v>
      </c>
      <c r="O428" s="41">
        <f t="shared" si="74"/>
        <v>1270842.608365953</v>
      </c>
      <c r="P428" s="4"/>
      <c r="Q428" s="65"/>
      <c r="R428" s="4"/>
    </row>
    <row r="429" spans="1:20" s="34" customFormat="1" x14ac:dyDescent="0.3">
      <c r="A429" s="33" t="s">
        <v>903</v>
      </c>
      <c r="B429" s="34" t="s">
        <v>343</v>
      </c>
      <c r="C429" s="36">
        <v>7448204</v>
      </c>
      <c r="D429" s="36">
        <v>2028</v>
      </c>
      <c r="E429" s="37">
        <f t="shared" si="68"/>
        <v>3672.6844181459564</v>
      </c>
      <c r="F429" s="38">
        <f t="shared" si="65"/>
        <v>0.91431450996892227</v>
      </c>
      <c r="G429" s="39">
        <f t="shared" si="66"/>
        <v>206.51259101796595</v>
      </c>
      <c r="H429" s="39">
        <f t="shared" si="67"/>
        <v>0</v>
      </c>
      <c r="I429" s="37">
        <f t="shared" si="69"/>
        <v>206.51259101796595</v>
      </c>
      <c r="J429" s="40">
        <f t="shared" si="70"/>
        <v>-40.898959570428545</v>
      </c>
      <c r="K429" s="37">
        <f t="shared" si="71"/>
        <v>165.61363144753739</v>
      </c>
      <c r="L429" s="37">
        <f t="shared" si="72"/>
        <v>418807.53458443494</v>
      </c>
      <c r="M429" s="37">
        <f t="shared" si="73"/>
        <v>335864.4445756058</v>
      </c>
      <c r="N429" s="41">
        <f>jan!M429</f>
        <v>1911953.4683455545</v>
      </c>
      <c r="O429" s="41">
        <f t="shared" si="74"/>
        <v>-1576089.0237699486</v>
      </c>
      <c r="P429" s="4"/>
      <c r="Q429" s="65"/>
      <c r="R429" s="4"/>
    </row>
    <row r="430" spans="1:20" s="34" customFormat="1" x14ac:dyDescent="0.3">
      <c r="A430" s="33"/>
      <c r="C430" s="36"/>
      <c r="D430" s="36"/>
      <c r="E430" s="37"/>
      <c r="F430" s="38"/>
      <c r="G430" s="39"/>
      <c r="H430" s="39"/>
      <c r="I430" s="37"/>
      <c r="J430" s="40"/>
      <c r="K430" s="37"/>
      <c r="L430" s="37"/>
      <c r="M430" s="37"/>
      <c r="N430" s="41"/>
      <c r="O430" s="41"/>
      <c r="P430" s="4"/>
      <c r="Q430" s="65"/>
      <c r="R430" s="4"/>
    </row>
    <row r="431" spans="1:20" s="34" customFormat="1" x14ac:dyDescent="0.3">
      <c r="A431" s="33"/>
      <c r="C431" s="36"/>
      <c r="D431" s="36"/>
      <c r="E431" s="37"/>
      <c r="F431" s="38"/>
      <c r="G431" s="39"/>
      <c r="H431" s="39"/>
      <c r="I431" s="37"/>
      <c r="J431" s="40"/>
      <c r="K431" s="37"/>
      <c r="L431" s="37"/>
      <c r="M431" s="37"/>
      <c r="N431" s="41"/>
      <c r="O431" s="41"/>
      <c r="P431" s="4"/>
      <c r="Q431" s="65"/>
      <c r="R431" s="4"/>
    </row>
    <row r="432" spans="1:20" s="34" customFormat="1" x14ac:dyDescent="0.3">
      <c r="A432" s="33"/>
      <c r="C432" s="36"/>
      <c r="D432" s="36"/>
      <c r="E432" s="37"/>
      <c r="F432" s="38"/>
      <c r="G432" s="39"/>
      <c r="H432" s="39"/>
      <c r="I432" s="37"/>
      <c r="J432" s="40"/>
      <c r="K432" s="37"/>
      <c r="L432" s="37"/>
      <c r="M432" s="37"/>
      <c r="N432" s="41"/>
      <c r="O432" s="41"/>
      <c r="P432" s="4"/>
      <c r="Q432" s="65"/>
      <c r="R432" s="4"/>
    </row>
    <row r="433" spans="1:18" s="34" customFormat="1" x14ac:dyDescent="0.3">
      <c r="A433" s="33"/>
      <c r="C433" s="36"/>
      <c r="D433" s="36"/>
      <c r="E433" s="37"/>
      <c r="F433" s="38"/>
      <c r="G433" s="39"/>
      <c r="H433" s="39"/>
      <c r="I433" s="37"/>
      <c r="J433" s="40"/>
      <c r="K433" s="37"/>
      <c r="L433" s="37"/>
      <c r="M433" s="37"/>
      <c r="N433" s="41"/>
      <c r="O433" s="41"/>
      <c r="P433" s="4"/>
      <c r="Q433" s="65"/>
      <c r="R433" s="4"/>
    </row>
    <row r="434" spans="1:18" s="34" customFormat="1" x14ac:dyDescent="0.3">
      <c r="A434" s="33"/>
      <c r="C434" s="36"/>
      <c r="D434" s="36"/>
      <c r="E434" s="37"/>
      <c r="F434" s="38"/>
      <c r="G434" s="39"/>
      <c r="H434" s="39"/>
      <c r="I434" s="37"/>
      <c r="J434" s="40"/>
      <c r="K434" s="37"/>
      <c r="L434" s="37"/>
      <c r="M434" s="37"/>
      <c r="N434" s="41"/>
      <c r="O434" s="41"/>
      <c r="P434" s="4"/>
      <c r="Q434" s="65"/>
      <c r="R434" s="4"/>
    </row>
    <row r="435" spans="1:18" s="60" customFormat="1" ht="13.5" thickBot="1" x14ac:dyDescent="0.35">
      <c r="A435" s="44"/>
      <c r="B435" s="44" t="s">
        <v>32</v>
      </c>
      <c r="C435" s="45">
        <f>SUM(C8:C433)</f>
        <v>21402745965</v>
      </c>
      <c r="D435" s="46">
        <f>SUM(D8:D433)</f>
        <v>5328212</v>
      </c>
      <c r="E435" s="46">
        <f>(C435)/D435</f>
        <v>4016.8720698425664</v>
      </c>
      <c r="F435" s="47">
        <f>IF(C435&gt;0,E435/E$435,"")</f>
        <v>1</v>
      </c>
      <c r="G435" s="48"/>
      <c r="H435" s="48"/>
      <c r="I435" s="46"/>
      <c r="J435" s="49"/>
      <c r="K435" s="46"/>
      <c r="L435" s="46">
        <f>SUM(L8:L433)</f>
        <v>217918327.17067221</v>
      </c>
      <c r="M435" s="46">
        <f>SUM(M8:M433)</f>
        <v>1.4330726116895676E-7</v>
      </c>
      <c r="N435" s="46">
        <f>jan!M435</f>
        <v>1.0523945093154907E-7</v>
      </c>
      <c r="O435" s="46">
        <f t="shared" ref="O435" si="75">M435-N435</f>
        <v>3.8067810237407684E-8</v>
      </c>
      <c r="P435" s="4"/>
      <c r="Q435" s="65"/>
      <c r="R435" s="66"/>
    </row>
    <row r="436" spans="1:18" s="34" customFormat="1" ht="13.5" thickTop="1" x14ac:dyDescent="0.3">
      <c r="A436" s="50"/>
      <c r="B436" s="50"/>
      <c r="C436" s="50"/>
      <c r="D436" s="2"/>
      <c r="E436" s="37"/>
      <c r="F436" s="38"/>
      <c r="G436" s="39"/>
      <c r="H436" s="39"/>
      <c r="I436" s="37"/>
      <c r="J436" s="40"/>
      <c r="K436" s="37"/>
      <c r="L436" s="37"/>
      <c r="M436" s="37"/>
      <c r="O436" s="51"/>
    </row>
    <row r="437" spans="1:18" s="34" customFormat="1" x14ac:dyDescent="0.3">
      <c r="A437" s="52" t="s">
        <v>33</v>
      </c>
      <c r="B437" s="52"/>
      <c r="C437" s="52"/>
      <c r="D437" s="53">
        <f>L435</f>
        <v>217918327.17067221</v>
      </c>
      <c r="E437" s="54" t="s">
        <v>34</v>
      </c>
      <c r="F437" s="55">
        <f>D435</f>
        <v>5328212</v>
      </c>
      <c r="G437" s="54" t="s">
        <v>35</v>
      </c>
      <c r="H437" s="54"/>
      <c r="I437" s="56">
        <f>-L435/D435</f>
        <v>-40.898959570428545</v>
      </c>
      <c r="J437" s="57" t="s">
        <v>36</v>
      </c>
      <c r="M437" s="58"/>
    </row>
  </sheetData>
  <mergeCells count="6">
    <mergeCell ref="A1:M1"/>
    <mergeCell ref="A2:A5"/>
    <mergeCell ref="B2:B5"/>
    <mergeCell ref="E2:F2"/>
    <mergeCell ref="G2:K2"/>
    <mergeCell ref="L2:M2"/>
  </mergeCells>
  <pageMargins left="0.70866141732283472" right="0.70866141732283472" top="0.78740157480314965" bottom="0.78740157480314965" header="0.31496062992125984" footer="0.31496062992125984"/>
  <pageSetup paperSize="9" scale="96" fitToHeight="1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Navngitte områder</vt:lpstr>
      </vt:variant>
      <vt:variant>
        <vt:i4>6</vt:i4>
      </vt:variant>
    </vt:vector>
  </HeadingPairs>
  <TitlesOfParts>
    <vt:vector size="16" baseType="lpstr">
      <vt:lpstr>jan-des</vt:lpstr>
      <vt:lpstr>jan-nov</vt:lpstr>
      <vt:lpstr>jan-sep</vt:lpstr>
      <vt:lpstr>jan-aug</vt:lpstr>
      <vt:lpstr>jan-juli</vt:lpstr>
      <vt:lpstr>jan-mai</vt:lpstr>
      <vt:lpstr>jan-apr</vt:lpstr>
      <vt:lpstr>jan-mar</vt:lpstr>
      <vt:lpstr>jan-feb</vt:lpstr>
      <vt:lpstr>jan</vt:lpstr>
      <vt:lpstr>jan!Utskriftstitler</vt:lpstr>
      <vt:lpstr>'jan-apr'!Utskriftstitler</vt:lpstr>
      <vt:lpstr>'jan-feb'!Utskriftstitler</vt:lpstr>
      <vt:lpstr>'jan-mai'!Utskriftstitler</vt:lpstr>
      <vt:lpstr>'jan-mar'!Utskriftstitler</vt:lpstr>
      <vt:lpstr>'jan-sep'!Utskriftstitler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2012-10-29T09:00:12Z</cp:lastPrinted>
  <dcterms:created xsi:type="dcterms:W3CDTF">2012-02-27T18:16:48Z</dcterms:created>
  <dcterms:modified xsi:type="dcterms:W3CDTF">2020-01-22T12:05:55Z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Max-Joseph.Korman@kmd.dep.no</vt:lpwstr>
  </property>
  <property fmtid="{D5CDD505-2E9C-101B-9397-08002B2CF9AE}" pid="5" name="MSIP_Label_da73a663-4204-480c-9ce8-a1a166c234ab_SetDate">
    <vt:lpwstr>2019-12-16T11:53:57.5996024Z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a0a6ee7d-9576-49d2-aff7-6dbb6a28f54f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MSIP_Label_cd69f2a2-b4aa-47ef-83af-68eaca11b74d_Enabled">
    <vt:lpwstr>True</vt:lpwstr>
  </property>
  <property fmtid="{D5CDD505-2E9C-101B-9397-08002B2CF9AE}" pid="11" name="MSIP_Label_cd69f2a2-b4aa-47ef-83af-68eaca11b74d_SiteId">
    <vt:lpwstr>f696e186-1c3b-44cd-bf76-5ace0e7007bd</vt:lpwstr>
  </property>
  <property fmtid="{D5CDD505-2E9C-101B-9397-08002B2CF9AE}" pid="12" name="MSIP_Label_cd69f2a2-b4aa-47ef-83af-68eaca11b74d_Owner">
    <vt:lpwstr>Max-Joseph.Korman@kmd.dep.no</vt:lpwstr>
  </property>
  <property fmtid="{D5CDD505-2E9C-101B-9397-08002B2CF9AE}" pid="13" name="MSIP_Label_cd69f2a2-b4aa-47ef-83af-68eaca11b74d_SetDate">
    <vt:lpwstr>2019-04-23T06:54:57.4891387Z</vt:lpwstr>
  </property>
  <property fmtid="{D5CDD505-2E9C-101B-9397-08002B2CF9AE}" pid="14" name="MSIP_Label_cd69f2a2-b4aa-47ef-83af-68eaca11b74d_Name">
    <vt:lpwstr>Intern (KMD)</vt:lpwstr>
  </property>
  <property fmtid="{D5CDD505-2E9C-101B-9397-08002B2CF9AE}" pid="15" name="MSIP_Label_cd69f2a2-b4aa-47ef-83af-68eaca11b74d_Application">
    <vt:lpwstr>Microsoft Azure Information Protection</vt:lpwstr>
  </property>
  <property fmtid="{D5CDD505-2E9C-101B-9397-08002B2CF9AE}" pid="16" name="MSIP_Label_cd69f2a2-b4aa-47ef-83af-68eaca11b74d_Extended_MSFT_Method">
    <vt:lpwstr>Automatic</vt:lpwstr>
  </property>
  <property fmtid="{D5CDD505-2E9C-101B-9397-08002B2CF9AE}" pid="17" name="Sensitivity">
    <vt:lpwstr>Intern (KMD) Intern (KMD)</vt:lpwstr>
  </property>
</Properties>
</file>